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PC51026\Desktop\"/>
    </mc:Choice>
  </mc:AlternateContent>
  <xr:revisionPtr revIDLastSave="0" documentId="8_{FB96E58F-2345-4079-B80A-3C8296D90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Sheet1!$A$5:$CI$32</definedName>
    <definedName name="_xlnm.Print_Area" localSheetId="0">Sheet1!$A$1:$BY$41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55" i="1" l="1"/>
  <c r="BP55" i="1"/>
  <c r="BR55" i="1" s="1"/>
  <c r="AS55" i="1" s="1"/>
  <c r="AT55" i="1" s="1"/>
  <c r="BH55" i="1"/>
  <c r="BG55" i="1" s="1"/>
  <c r="AG55" i="1"/>
  <c r="AE55" i="1"/>
  <c r="AC55" i="1"/>
  <c r="S55" i="1"/>
  <c r="C55" i="1"/>
  <c r="BH19" i="1" l="1"/>
  <c r="BG19" i="1" s="1"/>
  <c r="BP19" i="1"/>
  <c r="BR19" i="1" s="1"/>
  <c r="BQ19" i="1"/>
  <c r="BT37" i="1" l="1"/>
  <c r="BX37" i="1"/>
  <c r="BQ26" i="1"/>
  <c r="BP26" i="1"/>
  <c r="BH26" i="1"/>
  <c r="BG26" i="1" s="1"/>
  <c r="AG26" i="1"/>
  <c r="AE26" i="1"/>
  <c r="AC26" i="1"/>
  <c r="S26" i="1"/>
  <c r="C26" i="1"/>
  <c r="BQ25" i="1"/>
  <c r="BP25" i="1"/>
  <c r="BH25" i="1"/>
  <c r="BG25" i="1" s="1"/>
  <c r="AG25" i="1"/>
  <c r="AE25" i="1"/>
  <c r="AC25" i="1"/>
  <c r="S25" i="1"/>
  <c r="C25" i="1"/>
  <c r="BQ24" i="1"/>
  <c r="BP24" i="1"/>
  <c r="BH24" i="1"/>
  <c r="BG24" i="1" s="1"/>
  <c r="AG24" i="1"/>
  <c r="AE24" i="1"/>
  <c r="AC24" i="1"/>
  <c r="S24" i="1"/>
  <c r="C24" i="1"/>
  <c r="BQ27" i="1"/>
  <c r="BP27" i="1"/>
  <c r="BH27" i="1"/>
  <c r="BG27" i="1" s="1"/>
  <c r="AC27" i="1"/>
  <c r="S27" i="1"/>
  <c r="C27" i="1"/>
  <c r="BQ11" i="1"/>
  <c r="BP11" i="1"/>
  <c r="BH11" i="1"/>
  <c r="BG11" i="1" s="1"/>
  <c r="AG11" i="1"/>
  <c r="AE11" i="1"/>
  <c r="AC11" i="1"/>
  <c r="C11" i="1"/>
  <c r="C12" i="1"/>
  <c r="S12" i="1"/>
  <c r="AC12" i="1"/>
  <c r="AE12" i="1"/>
  <c r="AG12" i="1"/>
  <c r="BH12" i="1"/>
  <c r="BG12" i="1" s="1"/>
  <c r="BP12" i="1"/>
  <c r="BQ12" i="1"/>
  <c r="BQ17" i="1"/>
  <c r="BP17" i="1"/>
  <c r="BH17" i="1"/>
  <c r="BG17" i="1" s="1"/>
  <c r="AG17" i="1"/>
  <c r="AE17" i="1"/>
  <c r="AC17" i="1"/>
  <c r="S17" i="1"/>
  <c r="C17" i="1"/>
  <c r="BQ16" i="1"/>
  <c r="BP16" i="1"/>
  <c r="BH16" i="1"/>
  <c r="BG16" i="1" s="1"/>
  <c r="AG16" i="1"/>
  <c r="AE16" i="1"/>
  <c r="AC16" i="1"/>
  <c r="S16" i="1"/>
  <c r="C16" i="1"/>
  <c r="BQ15" i="1"/>
  <c r="BP15" i="1"/>
  <c r="BH15" i="1"/>
  <c r="BG15" i="1" s="1"/>
  <c r="AG15" i="1"/>
  <c r="AE15" i="1"/>
  <c r="AC15" i="1"/>
  <c r="S15" i="1"/>
  <c r="C15" i="1"/>
  <c r="BQ14" i="1"/>
  <c r="BP14" i="1"/>
  <c r="BH14" i="1"/>
  <c r="BG14" i="1" s="1"/>
  <c r="AG14" i="1"/>
  <c r="AE14" i="1"/>
  <c r="AC14" i="1"/>
  <c r="S14" i="1"/>
  <c r="C14" i="1"/>
  <c r="BQ13" i="1"/>
  <c r="BP13" i="1"/>
  <c r="BH13" i="1"/>
  <c r="BG13" i="1" s="1"/>
  <c r="AG13" i="1"/>
  <c r="AE13" i="1"/>
  <c r="AC13" i="1"/>
  <c r="S13" i="1"/>
  <c r="C13" i="1"/>
  <c r="C18" i="1"/>
  <c r="S18" i="1"/>
  <c r="AC18" i="1"/>
  <c r="AE18" i="1"/>
  <c r="AG18" i="1"/>
  <c r="AL18" i="1"/>
  <c r="BH18" i="1"/>
  <c r="BG18" i="1" s="1"/>
  <c r="BP18" i="1"/>
  <c r="BQ18" i="1"/>
  <c r="BQ10" i="1"/>
  <c r="BP10" i="1"/>
  <c r="BH10" i="1"/>
  <c r="BG10" i="1" s="1"/>
  <c r="AL10" i="1"/>
  <c r="AG10" i="1"/>
  <c r="AE10" i="1"/>
  <c r="AC10" i="1"/>
  <c r="S10" i="1"/>
  <c r="C10" i="1"/>
  <c r="BQ9" i="1"/>
  <c r="BP9" i="1"/>
  <c r="BH9" i="1"/>
  <c r="BG9" i="1" s="1"/>
  <c r="AL9" i="1"/>
  <c r="AG9" i="1"/>
  <c r="AE9" i="1"/>
  <c r="AC9" i="1"/>
  <c r="S9" i="1"/>
  <c r="C9" i="1"/>
  <c r="BQ21" i="1"/>
  <c r="BP21" i="1"/>
  <c r="BH21" i="1"/>
  <c r="BG21" i="1" s="1"/>
  <c r="AG21" i="1"/>
  <c r="AE21" i="1"/>
  <c r="AC21" i="1"/>
  <c r="S21" i="1"/>
  <c r="C21" i="1"/>
  <c r="BQ8" i="1"/>
  <c r="BP8" i="1"/>
  <c r="BH8" i="1"/>
  <c r="BG8" i="1" s="1"/>
  <c r="AG8" i="1"/>
  <c r="AE8" i="1"/>
  <c r="AC8" i="1"/>
  <c r="S8" i="1"/>
  <c r="C8" i="1"/>
  <c r="BQ7" i="1"/>
  <c r="BP7" i="1"/>
  <c r="BH7" i="1"/>
  <c r="BG7" i="1" s="1"/>
  <c r="AG7" i="1"/>
  <c r="AE7" i="1"/>
  <c r="AC7" i="1"/>
  <c r="S7" i="1"/>
  <c r="C7" i="1"/>
  <c r="BR18" i="1" l="1"/>
  <c r="AS18" i="1" s="1"/>
  <c r="AT18" i="1" s="1"/>
  <c r="BR27" i="1"/>
  <c r="AS27" i="1" s="1"/>
  <c r="AT27" i="1" s="1"/>
  <c r="BR26" i="1"/>
  <c r="AS26" i="1" s="1"/>
  <c r="AT26" i="1" s="1"/>
  <c r="BR25" i="1"/>
  <c r="AS25" i="1" s="1"/>
  <c r="AT25" i="1" s="1"/>
  <c r="BR24" i="1"/>
  <c r="AS24" i="1" s="1"/>
  <c r="AT24" i="1" s="1"/>
  <c r="BR12" i="1"/>
  <c r="AS12" i="1" s="1"/>
  <c r="AT12" i="1" s="1"/>
  <c r="BR11" i="1"/>
  <c r="AS11" i="1" s="1"/>
  <c r="AT11" i="1" s="1"/>
  <c r="BR13" i="1"/>
  <c r="AS13" i="1" s="1"/>
  <c r="AT13" i="1" s="1"/>
  <c r="BR16" i="1"/>
  <c r="AS16" i="1" s="1"/>
  <c r="AT16" i="1" s="1"/>
  <c r="BR15" i="1"/>
  <c r="AS15" i="1" s="1"/>
  <c r="AT15" i="1" s="1"/>
  <c r="BR7" i="1"/>
  <c r="AS7" i="1" s="1"/>
  <c r="AT7" i="1" s="1"/>
  <c r="BR14" i="1"/>
  <c r="AS14" i="1" s="1"/>
  <c r="AT14" i="1" s="1"/>
  <c r="BR17" i="1"/>
  <c r="AS17" i="1" s="1"/>
  <c r="AT17" i="1" s="1"/>
  <c r="BR9" i="1"/>
  <c r="AS9" i="1" s="1"/>
  <c r="AT9" i="1" s="1"/>
  <c r="BR10" i="1"/>
  <c r="AS10" i="1" s="1"/>
  <c r="AT10" i="1" s="1"/>
  <c r="BR8" i="1"/>
  <c r="AS8" i="1" s="1"/>
  <c r="AT8" i="1" s="1"/>
  <c r="BR21" i="1"/>
  <c r="AS21" i="1" s="1"/>
  <c r="AT21" i="1" s="1"/>
  <c r="BQ36" i="1" l="1"/>
  <c r="BP36" i="1"/>
  <c r="BH36" i="1"/>
  <c r="BG36" i="1" s="1"/>
  <c r="AG36" i="1"/>
  <c r="AE36" i="1"/>
  <c r="AC36" i="1"/>
  <c r="C36" i="1"/>
  <c r="BR36" i="1" l="1"/>
  <c r="AS36" i="1" s="1"/>
  <c r="AT36" i="1" s="1"/>
  <c r="BQ35" i="1"/>
  <c r="BP35" i="1"/>
  <c r="BH35" i="1"/>
  <c r="BG35" i="1" s="1"/>
  <c r="AG35" i="1"/>
  <c r="AE35" i="1"/>
  <c r="AC35" i="1"/>
  <c r="C35" i="1"/>
  <c r="BQ34" i="1"/>
  <c r="BP34" i="1"/>
  <c r="BR34" i="1" s="1"/>
  <c r="AS34" i="1" s="1"/>
  <c r="AT34" i="1" s="1"/>
  <c r="BH34" i="1"/>
  <c r="BG34" i="1" s="1"/>
  <c r="AG34" i="1"/>
  <c r="AE34" i="1"/>
  <c r="AC34" i="1"/>
  <c r="C34" i="1"/>
  <c r="BQ33" i="1"/>
  <c r="BP33" i="1"/>
  <c r="BH33" i="1"/>
  <c r="BG33" i="1"/>
  <c r="AG33" i="1"/>
  <c r="AE33" i="1"/>
  <c r="AC33" i="1"/>
  <c r="C33" i="1"/>
  <c r="BQ32" i="1"/>
  <c r="BP32" i="1"/>
  <c r="BH32" i="1"/>
  <c r="BG32" i="1" s="1"/>
  <c r="AT32" i="1"/>
  <c r="AG32" i="1"/>
  <c r="AE32" i="1"/>
  <c r="AC32" i="1"/>
  <c r="S32" i="1"/>
  <c r="C32" i="1"/>
  <c r="BQ31" i="1"/>
  <c r="BP31" i="1"/>
  <c r="BH31" i="1"/>
  <c r="BG31" i="1" s="1"/>
  <c r="AG31" i="1"/>
  <c r="AE31" i="1"/>
  <c r="AC31" i="1"/>
  <c r="S31" i="1"/>
  <c r="C31" i="1"/>
  <c r="BQ30" i="1"/>
  <c r="BP30" i="1"/>
  <c r="BH30" i="1"/>
  <c r="BG30" i="1" s="1"/>
  <c r="AC30" i="1"/>
  <c r="S30" i="1"/>
  <c r="C30" i="1"/>
  <c r="BQ29" i="1"/>
  <c r="BP29" i="1"/>
  <c r="BH29" i="1"/>
  <c r="BG29" i="1" s="1"/>
  <c r="AG29" i="1"/>
  <c r="AE29" i="1"/>
  <c r="AC29" i="1"/>
  <c r="S29" i="1"/>
  <c r="C29" i="1"/>
  <c r="BQ28" i="1"/>
  <c r="BP28" i="1"/>
  <c r="BH28" i="1"/>
  <c r="BG28" i="1" s="1"/>
  <c r="AG28" i="1"/>
  <c r="AE28" i="1"/>
  <c r="AC28" i="1"/>
  <c r="S28" i="1"/>
  <c r="C28" i="1"/>
  <c r="BQ23" i="1"/>
  <c r="BP23" i="1"/>
  <c r="BH23" i="1"/>
  <c r="BG23" i="1" s="1"/>
  <c r="AG23" i="1"/>
  <c r="AE23" i="1"/>
  <c r="AC23" i="1"/>
  <c r="S23" i="1"/>
  <c r="C23" i="1"/>
  <c r="BQ22" i="1"/>
  <c r="BP22" i="1"/>
  <c r="BH22" i="1"/>
  <c r="BG22" i="1" s="1"/>
  <c r="AG22" i="1"/>
  <c r="AE22" i="1"/>
  <c r="AC22" i="1"/>
  <c r="S22" i="1"/>
  <c r="C22" i="1"/>
  <c r="BQ20" i="1"/>
  <c r="BP20" i="1"/>
  <c r="BH20" i="1"/>
  <c r="BG20" i="1" s="1"/>
  <c r="AL20" i="1"/>
  <c r="AG20" i="1"/>
  <c r="AE20" i="1"/>
  <c r="AC20" i="1"/>
  <c r="S20" i="1"/>
  <c r="C20" i="1"/>
  <c r="BQ6" i="1"/>
  <c r="BP6" i="1"/>
  <c r="BH6" i="1"/>
  <c r="BG6" i="1" s="1"/>
  <c r="AL6" i="1"/>
  <c r="AG6" i="1"/>
  <c r="AE6" i="1"/>
  <c r="AC6" i="1"/>
  <c r="S6" i="1"/>
  <c r="C6" i="1"/>
  <c r="BR30" i="1" l="1"/>
  <c r="AS30" i="1" s="1"/>
  <c r="AT30" i="1" s="1"/>
  <c r="BR29" i="1"/>
  <c r="AS29" i="1" s="1"/>
  <c r="AT29" i="1" s="1"/>
  <c r="BR23" i="1"/>
  <c r="AS23" i="1" s="1"/>
  <c r="AT23" i="1" s="1"/>
  <c r="BR35" i="1"/>
  <c r="AS35" i="1" s="1"/>
  <c r="AT35" i="1" s="1"/>
  <c r="BR32" i="1"/>
  <c r="BR33" i="1"/>
  <c r="AS33" i="1" s="1"/>
  <c r="AT33" i="1" s="1"/>
  <c r="BR31" i="1"/>
  <c r="AS31" i="1" s="1"/>
  <c r="AT31" i="1" s="1"/>
  <c r="BR20" i="1"/>
  <c r="AS20" i="1" s="1"/>
  <c r="AT20" i="1" s="1"/>
  <c r="BR22" i="1"/>
  <c r="AS22" i="1" s="1"/>
  <c r="AT22" i="1" s="1"/>
  <c r="BR28" i="1"/>
  <c r="AS28" i="1" s="1"/>
  <c r="AT28" i="1" s="1"/>
  <c r="BR6" i="1"/>
  <c r="AS6" i="1" s="1"/>
  <c r="AT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東レフィルム加工株式会社</author>
  </authors>
  <commentList>
    <comment ref="O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S：製品
Ｔ：試作</t>
        </r>
      </text>
    </comment>
    <comment ref="A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1：生産依頼
0：　　〃　　なし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三島    ： 3121
福島    ： 332
ＴＳＩ     ： 1903
ＴＴＳ    ： 6190
尾池    ：2187
ｻｲﾁ　  ： 2523
ｺｰﾃｯｸ ： 2491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包材1課　　：　211
包材2課　　：　212
包材大阪　 ：　213
包材名古屋：　214
営管室　　　：　2411</t>
        </r>
      </text>
    </comment>
    <comment ref="K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旧合成で使用。
旧東ﾒﾀは不要。</t>
        </r>
      </text>
    </comment>
    <comment ref="M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1～3は、上段にある0から分かれる枝番。
基本的には”0”</t>
        </r>
      </text>
    </comment>
    <comment ref="N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製品の在庫区分は全て1。</t>
        </r>
      </text>
    </comment>
    <comment ref="O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S：製品
Ｔ：試作</t>
        </r>
      </text>
    </comment>
    <comment ref="P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N：国内
Y：輸出</t>
        </r>
      </text>
    </comment>
    <comment ref="Q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製品略称</t>
        </r>
      </text>
    </comment>
    <comment ref="T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番手</t>
        </r>
      </text>
    </comment>
    <comment ref="U5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番手の小数点以下値</t>
        </r>
      </text>
    </comment>
    <comment ref="V5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製品幅</t>
        </r>
      </text>
    </comment>
    <comment ref="W5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実製品幅と同じ</t>
        </r>
      </text>
    </comment>
    <comment ref="X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製品長さ</t>
        </r>
      </text>
    </comment>
    <comment ref="Y5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1：規格品
2：乱尺品</t>
        </r>
      </text>
    </comment>
    <comment ref="AB5" authorId="0" shapeId="0" xr:uid="{186AD4A7-B92B-401D-B2DC-F898BAC1752D}">
      <text>
        <r>
          <rPr>
            <b/>
            <sz val="9"/>
            <color indexed="81"/>
            <rFont val="ＭＳ Ｐゴシック"/>
            <family val="3"/>
            <charset val="128"/>
          </rPr>
          <t>次月販売見通し数量（本）</t>
        </r>
      </text>
    </comment>
    <comment ref="AC5" authorId="0" shapeId="0" xr:uid="{1959E3BE-4E53-4D4B-8682-1D5D2C5A8B60}">
      <text>
        <r>
          <rPr>
            <b/>
            <sz val="9"/>
            <color indexed="81"/>
            <rFont val="ＭＳ Ｐゴシック"/>
            <family val="3"/>
            <charset val="128"/>
          </rPr>
          <t>製品ﾏｽﾀで登録した評価単位（連）</t>
        </r>
      </text>
    </comment>
    <comment ref="AH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原反の在庫区分は全て2。</t>
        </r>
      </text>
    </comment>
    <comment ref="BD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変更内容
（変更元⇒変更後）</t>
        </r>
      </text>
    </comment>
    <comment ref="BI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変更内容
（変更元⇒変更後）</t>
        </r>
      </text>
    </comment>
  </commentList>
</comments>
</file>

<file path=xl/sharedStrings.xml><?xml version="1.0" encoding="utf-8"?>
<sst xmlns="http://schemas.openxmlformats.org/spreadsheetml/2006/main" count="643" uniqueCount="248">
  <si>
    <t>生産依頼入力フォーム</t>
    <rPh sb="0" eb="2">
      <t>セイサン</t>
    </rPh>
    <rPh sb="2" eb="4">
      <t>イライ</t>
    </rPh>
    <rPh sb="4" eb="6">
      <t>ニュウリョク</t>
    </rPh>
    <phoneticPr fontId="6"/>
  </si>
  <si>
    <t/>
  </si>
  <si>
    <t>連</t>
    <rPh sb="0" eb="1">
      <t>レン</t>
    </rPh>
    <phoneticPr fontId="6"/>
  </si>
  <si>
    <t>依頼日</t>
    <rPh sb="0" eb="2">
      <t>イライ</t>
    </rPh>
    <rPh sb="2" eb="3">
      <t>ヒ</t>
    </rPh>
    <phoneticPr fontId="6"/>
  </si>
  <si>
    <t>年　 月  日</t>
    <rPh sb="0" eb="1">
      <t>ネン</t>
    </rPh>
    <rPh sb="3" eb="4">
      <t>ツキ</t>
    </rPh>
    <rPh sb="6" eb="7">
      <t>ヒ</t>
    </rPh>
    <phoneticPr fontId="6"/>
  </si>
  <si>
    <t>東レユーザーＣｏ</t>
    <rPh sb="0" eb="1">
      <t>トウ</t>
    </rPh>
    <phoneticPr fontId="6"/>
  </si>
  <si>
    <t>東レ部署</t>
    <rPh sb="0" eb="1">
      <t>トウ</t>
    </rPh>
    <rPh sb="2" eb="4">
      <t>ブショ</t>
    </rPh>
    <phoneticPr fontId="6"/>
  </si>
  <si>
    <t>製品情報</t>
    <rPh sb="0" eb="2">
      <t>セイヒン</t>
    </rPh>
    <rPh sb="2" eb="4">
      <t>ジョウホウ</t>
    </rPh>
    <phoneticPr fontId="6"/>
  </si>
  <si>
    <t>原反情報</t>
    <rPh sb="0" eb="2">
      <t>ゲンタン</t>
    </rPh>
    <rPh sb="2" eb="4">
      <t>ジョウホウ</t>
    </rPh>
    <phoneticPr fontId="6"/>
  </si>
  <si>
    <t>F</t>
    <phoneticPr fontId="6"/>
  </si>
  <si>
    <t>生産課
コード</t>
    <phoneticPr fontId="6"/>
  </si>
  <si>
    <t>部課
コード</t>
    <phoneticPr fontId="6"/>
  </si>
  <si>
    <t>担当者
コード</t>
    <phoneticPr fontId="6"/>
  </si>
  <si>
    <t>納期</t>
  </si>
  <si>
    <t>仕向地</t>
  </si>
  <si>
    <t>約定先
注文Ｎｏ</t>
    <phoneticPr fontId="6"/>
  </si>
  <si>
    <t>ユーザ
コード</t>
    <phoneticPr fontId="6"/>
  </si>
  <si>
    <t>ユーザ
翻訳</t>
    <rPh sb="4" eb="6">
      <t>ホンヤク</t>
    </rPh>
    <phoneticPr fontId="6"/>
  </si>
  <si>
    <t>二次
ユーザ</t>
    <phoneticPr fontId="6"/>
  </si>
  <si>
    <t>社外タイプ</t>
    <phoneticPr fontId="6"/>
  </si>
  <si>
    <t>検査表
（要不要）</t>
    <phoneticPr fontId="6"/>
  </si>
  <si>
    <t>明細
枝番</t>
    <rPh sb="0" eb="2">
      <t>メイサイ</t>
    </rPh>
    <rPh sb="3" eb="4">
      <t>エダ</t>
    </rPh>
    <rPh sb="4" eb="5">
      <t>バン</t>
    </rPh>
    <phoneticPr fontId="8"/>
  </si>
  <si>
    <t>在庫
区分</t>
    <phoneticPr fontId="6"/>
  </si>
  <si>
    <t>製品区分</t>
    <phoneticPr fontId="6"/>
  </si>
  <si>
    <t>内輸
区分</t>
    <phoneticPr fontId="6"/>
  </si>
  <si>
    <t>ﾀｲﾌﾟ</t>
  </si>
  <si>
    <t>品名</t>
    <rPh sb="0" eb="2">
      <t>ヒンメイ</t>
    </rPh>
    <phoneticPr fontId="6"/>
  </si>
  <si>
    <t>表示製品名</t>
    <rPh sb="0" eb="2">
      <t>ヒョウジ</t>
    </rPh>
    <rPh sb="2" eb="5">
      <t>セイヒンメイ</t>
    </rPh>
    <phoneticPr fontId="6"/>
  </si>
  <si>
    <t>品番</t>
  </si>
  <si>
    <t>品
区</t>
    <phoneticPr fontId="6"/>
  </si>
  <si>
    <t>実製品幅</t>
    <rPh sb="0" eb="1">
      <t>ジツ</t>
    </rPh>
    <rPh sb="1" eb="3">
      <t>セイヒン</t>
    </rPh>
    <phoneticPr fontId="6"/>
  </si>
  <si>
    <t>基準幅</t>
    <rPh sb="0" eb="2">
      <t>キジュン</t>
    </rPh>
    <rPh sb="2" eb="3">
      <t>ハバ</t>
    </rPh>
    <phoneticPr fontId="6"/>
  </si>
  <si>
    <t>長さ</t>
  </si>
  <si>
    <t>規格</t>
  </si>
  <si>
    <t>元原反</t>
  </si>
  <si>
    <t>原価区分</t>
    <rPh sb="0" eb="2">
      <t>ゲンカ</t>
    </rPh>
    <rPh sb="2" eb="4">
      <t>クブン</t>
    </rPh>
    <phoneticPr fontId="6"/>
  </si>
  <si>
    <t>依頼数量
(契約単位)</t>
    <rPh sb="0" eb="2">
      <t>イライ</t>
    </rPh>
    <rPh sb="2" eb="4">
      <t>スウリョウ</t>
    </rPh>
    <phoneticPr fontId="6"/>
  </si>
  <si>
    <t>依頼数量
（評価単位）</t>
    <phoneticPr fontId="6"/>
  </si>
  <si>
    <t>〇月販売見通し
（契約単位）</t>
    <rPh sb="1" eb="2">
      <t>ツキ</t>
    </rPh>
    <rPh sb="2" eb="4">
      <t>ハンバイ</t>
    </rPh>
    <rPh sb="4" eb="6">
      <t>ミトオ</t>
    </rPh>
    <rPh sb="9" eb="11">
      <t>ケイヤク</t>
    </rPh>
    <rPh sb="11" eb="13">
      <t>タンイ</t>
    </rPh>
    <phoneticPr fontId="6"/>
  </si>
  <si>
    <t>○月見通し
（評価単位）</t>
    <rPh sb="1" eb="2">
      <t>ツキ</t>
    </rPh>
    <rPh sb="2" eb="4">
      <t>ミトオ</t>
    </rPh>
    <rPh sb="7" eb="9">
      <t>ヒョウカ</t>
    </rPh>
    <rPh sb="9" eb="11">
      <t>タンイ</t>
    </rPh>
    <phoneticPr fontId="6"/>
  </si>
  <si>
    <t>△月販売見通し
（契約単位）</t>
    <rPh sb="1" eb="2">
      <t>ヅキ</t>
    </rPh>
    <rPh sb="2" eb="4">
      <t>ハンバイ</t>
    </rPh>
    <rPh sb="4" eb="6">
      <t>ミトオ</t>
    </rPh>
    <rPh sb="9" eb="11">
      <t>ケイヤク</t>
    </rPh>
    <rPh sb="11" eb="13">
      <t>タンイ</t>
    </rPh>
    <phoneticPr fontId="6"/>
  </si>
  <si>
    <t>△月見通し
（評価単位）</t>
    <rPh sb="1" eb="2">
      <t>ヅキ</t>
    </rPh>
    <rPh sb="2" eb="4">
      <t>ミトオ</t>
    </rPh>
    <rPh sb="7" eb="9">
      <t>ヒョウカ</t>
    </rPh>
    <rPh sb="9" eb="11">
      <t>タンイ</t>
    </rPh>
    <phoneticPr fontId="6"/>
  </si>
  <si>
    <t>製品
区分</t>
    <phoneticPr fontId="6"/>
  </si>
  <si>
    <t>タイプ</t>
    <phoneticPr fontId="6"/>
  </si>
  <si>
    <t>品番</t>
    <phoneticPr fontId="6"/>
  </si>
  <si>
    <t>幅</t>
    <phoneticPr fontId="6"/>
  </si>
  <si>
    <t>長さ</t>
    <phoneticPr fontId="6"/>
  </si>
  <si>
    <t>規格</t>
    <phoneticPr fontId="6"/>
  </si>
  <si>
    <t>元原反
(TAF原反区分)
０～４</t>
    <rPh sb="8" eb="10">
      <t>ゲンタン</t>
    </rPh>
    <rPh sb="10" eb="12">
      <t>クブン</t>
    </rPh>
    <phoneticPr fontId="6"/>
  </si>
  <si>
    <t>原価
区分</t>
    <phoneticPr fontId="6"/>
  </si>
  <si>
    <t>依頼数量
（契約単位）</t>
    <phoneticPr fontId="6"/>
  </si>
  <si>
    <t>決済幅</t>
  </si>
  <si>
    <t>決済長さ</t>
  </si>
  <si>
    <t>有償
無償</t>
    <phoneticPr fontId="6"/>
  </si>
  <si>
    <t>原反
入庫日</t>
    <phoneticPr fontId="6"/>
  </si>
  <si>
    <t>仕入先
コード</t>
    <rPh sb="0" eb="2">
      <t>シイ</t>
    </rPh>
    <rPh sb="2" eb="3">
      <t>サキ</t>
    </rPh>
    <phoneticPr fontId="6"/>
  </si>
  <si>
    <t>仕入先
翻訳</t>
    <rPh sb="0" eb="2">
      <t>シイ</t>
    </rPh>
    <rPh sb="2" eb="3">
      <t>サキ</t>
    </rPh>
    <rPh sb="4" eb="6">
      <t>ホンヤク</t>
    </rPh>
    <phoneticPr fontId="6"/>
  </si>
  <si>
    <t>原反見通し
○月（本数）</t>
    <rPh sb="0" eb="1">
      <t>ハラ</t>
    </rPh>
    <rPh sb="1" eb="2">
      <t>ハン</t>
    </rPh>
    <rPh sb="2" eb="4">
      <t>ミトオ</t>
    </rPh>
    <rPh sb="7" eb="8">
      <t>ゲツ</t>
    </rPh>
    <rPh sb="9" eb="11">
      <t>ホンスウ</t>
    </rPh>
    <phoneticPr fontId="6"/>
  </si>
  <si>
    <t>原反見通し
△月（本数）</t>
    <rPh sb="0" eb="1">
      <t>ハラ</t>
    </rPh>
    <rPh sb="1" eb="2">
      <t>ハン</t>
    </rPh>
    <rPh sb="2" eb="4">
      <t>ミトオ</t>
    </rPh>
    <rPh sb="7" eb="8">
      <t>ゲツ</t>
    </rPh>
    <rPh sb="9" eb="11">
      <t>ホンスウ</t>
    </rPh>
    <phoneticPr fontId="6"/>
  </si>
  <si>
    <t>原反見通し
◇月（本数）</t>
    <rPh sb="0" eb="1">
      <t>ハラ</t>
    </rPh>
    <rPh sb="1" eb="2">
      <t>ハン</t>
    </rPh>
    <rPh sb="2" eb="4">
      <t>ミトオ</t>
    </rPh>
    <rPh sb="7" eb="8">
      <t>ゲツ</t>
    </rPh>
    <rPh sb="9" eb="11">
      <t>ホンスウ</t>
    </rPh>
    <phoneticPr fontId="6"/>
  </si>
  <si>
    <t>任意備考１（全角４０文字）</t>
    <rPh sb="0" eb="2">
      <t>ニンイ</t>
    </rPh>
    <rPh sb="6" eb="8">
      <t>ゼンカク</t>
    </rPh>
    <rPh sb="10" eb="12">
      <t>モジ</t>
    </rPh>
    <phoneticPr fontId="6"/>
  </si>
  <si>
    <t>約定NO</t>
    <rPh sb="0" eb="2">
      <t>ヤクジョウ</t>
    </rPh>
    <phoneticPr fontId="6"/>
  </si>
  <si>
    <t>空き</t>
    <rPh sb="0" eb="1">
      <t>ア</t>
    </rPh>
    <phoneticPr fontId="6"/>
  </si>
  <si>
    <t>連数</t>
    <rPh sb="0" eb="1">
      <t>レン</t>
    </rPh>
    <rPh sb="1" eb="2">
      <t>スウ</t>
    </rPh>
    <phoneticPr fontId="6"/>
  </si>
  <si>
    <t>㎡</t>
    <phoneticPr fontId="6"/>
  </si>
  <si>
    <t>任意備考２（全角４０文字）</t>
    <rPh sb="0" eb="2">
      <t>ニンイ</t>
    </rPh>
    <rPh sb="6" eb="8">
      <t>ゼンカク</t>
    </rPh>
    <rPh sb="10" eb="12">
      <t>モジ</t>
    </rPh>
    <phoneticPr fontId="6"/>
  </si>
  <si>
    <t>約定
取得日</t>
    <rPh sb="0" eb="2">
      <t>ヤクジョウ</t>
    </rPh>
    <rPh sb="3" eb="6">
      <t>シュトクビ</t>
    </rPh>
    <phoneticPr fontId="6"/>
  </si>
  <si>
    <t>DF-4
NG</t>
    <phoneticPr fontId="6"/>
  </si>
  <si>
    <t>M/F</t>
    <phoneticPr fontId="6"/>
  </si>
  <si>
    <t>月初
生産
依頼</t>
    <rPh sb="0" eb="2">
      <t>ゲッショ</t>
    </rPh>
    <rPh sb="3" eb="5">
      <t>セイサン</t>
    </rPh>
    <rPh sb="6" eb="8">
      <t>イライ</t>
    </rPh>
    <phoneticPr fontId="6"/>
  </si>
  <si>
    <t>生産
都合</t>
    <rPh sb="0" eb="2">
      <t>セイサン</t>
    </rPh>
    <rPh sb="3" eb="5">
      <t>ツゴウ</t>
    </rPh>
    <phoneticPr fontId="6"/>
  </si>
  <si>
    <t>W</t>
  </si>
  <si>
    <t>L</t>
  </si>
  <si>
    <t>N</t>
  </si>
  <si>
    <t>999</t>
    <phoneticPr fontId="6"/>
  </si>
  <si>
    <t>0</t>
    <phoneticPr fontId="6"/>
  </si>
  <si>
    <t>リンテック㈱</t>
  </si>
  <si>
    <t>3K1A</t>
  </si>
  <si>
    <t>要</t>
  </si>
  <si>
    <t>MLB</t>
  </si>
  <si>
    <t>T62M</t>
    <phoneticPr fontId="6"/>
  </si>
  <si>
    <t>MCLB</t>
  </si>
  <si>
    <t>MNGKKBF</t>
  </si>
  <si>
    <t>X44</t>
  </si>
  <si>
    <t>巻足し</t>
    <rPh sb="0" eb="1">
      <t>マ</t>
    </rPh>
    <rPh sb="1" eb="2">
      <t>タ</t>
    </rPh>
    <phoneticPr fontId="3"/>
  </si>
  <si>
    <t>製品ｽﾘｯﾄ</t>
    <rPh sb="0" eb="2">
      <t>セイヒン</t>
    </rPh>
    <phoneticPr fontId="3"/>
  </si>
  <si>
    <t>巻足し</t>
    <rPh sb="0" eb="1">
      <t>マキ</t>
    </rPh>
    <rPh sb="1" eb="2">
      <t>タ</t>
    </rPh>
    <phoneticPr fontId="6"/>
  </si>
  <si>
    <t>リード付け</t>
    <rPh sb="3" eb="4">
      <t>ツ</t>
    </rPh>
    <phoneticPr fontId="6"/>
  </si>
  <si>
    <t>蒸着</t>
    <rPh sb="0" eb="2">
      <t>ジョウチャク</t>
    </rPh>
    <phoneticPr fontId="6"/>
  </si>
  <si>
    <t>残BT</t>
    <rPh sb="0" eb="1">
      <t>ザン</t>
    </rPh>
    <phoneticPr fontId="6"/>
  </si>
  <si>
    <t>巻長</t>
    <rPh sb="0" eb="1">
      <t>マキ</t>
    </rPh>
    <rPh sb="1" eb="2">
      <t>チョウ</t>
    </rPh>
    <phoneticPr fontId="6"/>
  </si>
  <si>
    <t>横持依頼
(CO→包材)</t>
    <rPh sb="0" eb="2">
      <t>ヨコモチ</t>
    </rPh>
    <rPh sb="2" eb="4">
      <t>イライ</t>
    </rPh>
    <rPh sb="8" eb="11">
      <t>ヤジルシホウザイ</t>
    </rPh>
    <phoneticPr fontId="6"/>
  </si>
  <si>
    <t>巻足し
投入数</t>
    <rPh sb="0" eb="1">
      <t>マ</t>
    </rPh>
    <rPh sb="1" eb="2">
      <t>タ</t>
    </rPh>
    <rPh sb="4" eb="6">
      <t>トウニュウ</t>
    </rPh>
    <rPh sb="6" eb="7">
      <t>スウ</t>
    </rPh>
    <phoneticPr fontId="3"/>
  </si>
  <si>
    <t>巻足し未投入BT</t>
    <rPh sb="0" eb="1">
      <t>マ</t>
    </rPh>
    <rPh sb="1" eb="2">
      <t>タ</t>
    </rPh>
    <rPh sb="3" eb="6">
      <t>ミトウニュウ</t>
    </rPh>
    <phoneticPr fontId="3"/>
  </si>
  <si>
    <t>巻き足しBT数
（千ｍ*本）</t>
    <rPh sb="0" eb="1">
      <t>マ</t>
    </rPh>
    <rPh sb="2" eb="3">
      <t>タ</t>
    </rPh>
    <rPh sb="6" eb="7">
      <t>スウ</t>
    </rPh>
    <rPh sb="9" eb="10">
      <t>セン</t>
    </rPh>
    <rPh sb="12" eb="13">
      <t>ホン</t>
    </rPh>
    <phoneticPr fontId="3"/>
  </si>
  <si>
    <t>製品ｽﾘｯﾄ
投入BT</t>
    <rPh sb="0" eb="2">
      <t>セイヒン</t>
    </rPh>
    <rPh sb="7" eb="9">
      <t>トウニュウ</t>
    </rPh>
    <phoneticPr fontId="3"/>
  </si>
  <si>
    <t>合格</t>
    <rPh sb="0" eb="2">
      <t>ゴウカク</t>
    </rPh>
    <phoneticPr fontId="3"/>
  </si>
  <si>
    <t>保留</t>
    <rPh sb="0" eb="2">
      <t>ホリュウ</t>
    </rPh>
    <phoneticPr fontId="3"/>
  </si>
  <si>
    <t>良短</t>
    <rPh sb="0" eb="2">
      <t>リョウタン</t>
    </rPh>
    <phoneticPr fontId="3"/>
  </si>
  <si>
    <t>NG</t>
    <phoneticPr fontId="3"/>
  </si>
  <si>
    <t>トピックス</t>
    <phoneticPr fontId="3"/>
  </si>
  <si>
    <t>　MCLB　BT　（前半）</t>
    <phoneticPr fontId="6"/>
  </si>
  <si>
    <t>　MCLB　BT　（後半）</t>
    <phoneticPr fontId="6"/>
  </si>
  <si>
    <t>大径化鉄架台39台</t>
    <rPh sb="0" eb="2">
      <t>ダイケイ</t>
    </rPh>
    <rPh sb="2" eb="3">
      <t>カ</t>
    </rPh>
    <rPh sb="3" eb="4">
      <t>テツ</t>
    </rPh>
    <rPh sb="4" eb="6">
      <t>カダイ</t>
    </rPh>
    <rPh sb="8" eb="9">
      <t>ダイ</t>
    </rPh>
    <phoneticPr fontId="6"/>
  </si>
  <si>
    <t>S99-MAT</t>
  </si>
  <si>
    <t>Y</t>
  </si>
  <si>
    <t>※キャンセル</t>
    <phoneticPr fontId="3"/>
  </si>
  <si>
    <t>12,000ｍ巻×1BT</t>
    <rPh sb="7" eb="8">
      <t>マキ</t>
    </rPh>
    <phoneticPr fontId="3"/>
  </si>
  <si>
    <t>3021</t>
  </si>
  <si>
    <t>月初
BT数</t>
    <rPh sb="0" eb="2">
      <t>ゲッショ</t>
    </rPh>
    <rPh sb="5" eb="6">
      <t>スウ</t>
    </rPh>
    <phoneticPr fontId="6"/>
  </si>
  <si>
    <t>MNGKBF</t>
    <phoneticPr fontId="6"/>
  </si>
  <si>
    <t>Ｈ５４７４</t>
  </si>
  <si>
    <t>小笹</t>
    <rPh sb="0" eb="2">
      <t>オザサ</t>
    </rPh>
    <phoneticPr fontId="6"/>
  </si>
  <si>
    <t>MSNEYK</t>
  </si>
  <si>
    <t>N-MAT</t>
  </si>
  <si>
    <t>MAT</t>
    <phoneticPr fontId="6"/>
  </si>
  <si>
    <t>日東電工㈱豊橋工場</t>
  </si>
  <si>
    <t>3FAB</t>
  </si>
  <si>
    <t>T</t>
    <phoneticPr fontId="6"/>
  </si>
  <si>
    <t>3FAB</t>
    <phoneticPr fontId="6"/>
  </si>
  <si>
    <t>山崎</t>
    <rPh sb="0" eb="2">
      <t>ヤマザキ</t>
    </rPh>
    <phoneticPr fontId="6"/>
  </si>
  <si>
    <t>S28M</t>
    <phoneticPr fontId="6"/>
  </si>
  <si>
    <t>石田</t>
    <rPh sb="0" eb="2">
      <t>イシダ</t>
    </rPh>
    <phoneticPr fontId="6"/>
  </si>
  <si>
    <t>MNNGKBF</t>
  </si>
  <si>
    <t>X44SEPA</t>
  </si>
  <si>
    <t>U</t>
    <phoneticPr fontId="3"/>
  </si>
  <si>
    <t>4557</t>
    <phoneticPr fontId="3"/>
  </si>
  <si>
    <t>HLGTV</t>
  </si>
  <si>
    <t>BRIGHT</t>
  </si>
  <si>
    <t>MNGTBF</t>
  </si>
  <si>
    <t>4556</t>
    <phoneticPr fontId="6"/>
  </si>
  <si>
    <t>TEKKFV</t>
  </si>
  <si>
    <t>FMATS99</t>
  </si>
  <si>
    <t>12,300ｍ巻×1BT</t>
    <rPh sb="7" eb="8">
      <t>マキ</t>
    </rPh>
    <phoneticPr fontId="3"/>
  </si>
  <si>
    <t>12,000ｍ巻×2BT</t>
    <rPh sb="7" eb="8">
      <t>マキ</t>
    </rPh>
    <phoneticPr fontId="3"/>
  </si>
  <si>
    <t>S28SEPA</t>
  </si>
  <si>
    <t>8,000ｍ巻×1BT</t>
    <rPh sb="6" eb="7">
      <t>マキ</t>
    </rPh>
    <phoneticPr fontId="3"/>
  </si>
  <si>
    <t>大阪シーリング印刷㈱</t>
  </si>
  <si>
    <t>N-MAT</t>
    <phoneticPr fontId="6"/>
  </si>
  <si>
    <t>０８１７Ａ</t>
  </si>
  <si>
    <t>要</t>
    <rPh sb="0" eb="1">
      <t>ヨウ</t>
    </rPh>
    <phoneticPr fontId="6"/>
  </si>
  <si>
    <t>03303</t>
  </si>
  <si>
    <t>MNMKTT</t>
    <phoneticPr fontId="3"/>
  </si>
  <si>
    <t>8,000ｍ巻×2BT</t>
    <rPh sb="6" eb="7">
      <t>マキ</t>
    </rPh>
    <phoneticPr fontId="3"/>
  </si>
  <si>
    <t>Y</t>
    <phoneticPr fontId="6"/>
  </si>
  <si>
    <t>TETKFV</t>
  </si>
  <si>
    <t>Ｆ８Ｂ７Ａ</t>
  </si>
  <si>
    <t>栃木カネカ㈱電材検査</t>
  </si>
  <si>
    <t>KF9BF</t>
  </si>
  <si>
    <t xml:space="preserve">MLB   </t>
  </si>
  <si>
    <t>F53</t>
    <phoneticPr fontId="6"/>
  </si>
  <si>
    <t>原反（６３００ｍ×１＋４２００ｍ×１）×５セット</t>
    <rPh sb="0" eb="2">
      <t>ゲンタン</t>
    </rPh>
    <phoneticPr fontId="6"/>
  </si>
  <si>
    <t>１３３６Ｂ</t>
  </si>
  <si>
    <t>8,200ｍ巻×1BT</t>
    <rPh sb="6" eb="7">
      <t>マキ</t>
    </rPh>
    <phoneticPr fontId="3"/>
  </si>
  <si>
    <t>MCR</t>
    <phoneticPr fontId="6"/>
  </si>
  <si>
    <t>KNZ</t>
    <phoneticPr fontId="6"/>
  </si>
  <si>
    <t>MNQR66F</t>
  </si>
  <si>
    <t>E315</t>
    <phoneticPr fontId="6"/>
  </si>
  <si>
    <t>ＦＪＬ９　</t>
  </si>
  <si>
    <t>東洋新虹着色品</t>
    <rPh sb="0" eb="2">
      <t>トウヨウ</t>
    </rPh>
    <rPh sb="2" eb="4">
      <t>シンコウ</t>
    </rPh>
    <rPh sb="4" eb="6">
      <t>チャクショク</t>
    </rPh>
    <rPh sb="6" eb="7">
      <t>ヒン</t>
    </rPh>
    <phoneticPr fontId="5"/>
  </si>
  <si>
    <t>HLKTV</t>
    <phoneticPr fontId="3"/>
  </si>
  <si>
    <t>メタルミー　ネーマー金艶</t>
    <rPh sb="11" eb="12">
      <t>ツヤ</t>
    </rPh>
    <phoneticPr fontId="3"/>
  </si>
  <si>
    <t>4,000ｍ巻×1BT</t>
    <rPh sb="6" eb="7">
      <t>マキ</t>
    </rPh>
    <phoneticPr fontId="3"/>
  </si>
  <si>
    <t>５月生産。ＯＳＰ１ー２</t>
    <phoneticPr fontId="6"/>
  </si>
  <si>
    <t>新タック化成㈱</t>
  </si>
  <si>
    <t>ＴＡＣ０３　５月生産</t>
  </si>
  <si>
    <t>ＲＡＫ３Ａ</t>
  </si>
  <si>
    <t>MSNMBF</t>
  </si>
  <si>
    <t>ＦＬ０７Ａ</t>
  </si>
  <si>
    <t>MSNMBZF</t>
  </si>
  <si>
    <t>12,100ｍ巻×1BT</t>
    <rPh sb="7" eb="8">
      <t>マキ</t>
    </rPh>
    <phoneticPr fontId="3"/>
  </si>
  <si>
    <t>MNKKCT</t>
    <phoneticPr fontId="3"/>
  </si>
  <si>
    <t>メタルミー　ネーマー金消Ｃ</t>
    <rPh sb="11" eb="12">
      <t>ケシ</t>
    </rPh>
    <phoneticPr fontId="3"/>
  </si>
  <si>
    <t>25ﾙﾐﾏｯﾄ</t>
    <phoneticPr fontId="6"/>
  </si>
  <si>
    <t>50ﾏｯﾄﾙﾐﾗｰ</t>
    <phoneticPr fontId="6"/>
  </si>
  <si>
    <t>50T62</t>
    <phoneticPr fontId="6"/>
  </si>
  <si>
    <t>3021</t>
    <phoneticPr fontId="6"/>
  </si>
  <si>
    <t>S</t>
    <phoneticPr fontId="6"/>
  </si>
  <si>
    <t>12,000ｍ巻×3BT</t>
    <rPh sb="7" eb="8">
      <t>マキ</t>
    </rPh>
    <phoneticPr fontId="3"/>
  </si>
  <si>
    <t>333</t>
    <phoneticPr fontId="3"/>
  </si>
  <si>
    <t>4560</t>
    <phoneticPr fontId="6"/>
  </si>
  <si>
    <t>Ｎ４５９Ｄ</t>
  </si>
  <si>
    <t>333</t>
    <phoneticPr fontId="6"/>
  </si>
  <si>
    <t>寺岡製作所　大宮工場</t>
  </si>
  <si>
    <t>松下</t>
    <rPh sb="0" eb="2">
      <t>マツシタ</t>
    </rPh>
    <phoneticPr fontId="6"/>
  </si>
  <si>
    <t>3F1A</t>
  </si>
  <si>
    <t>N</t>
    <phoneticPr fontId="6"/>
  </si>
  <si>
    <t>MSF</t>
  </si>
  <si>
    <t>Ｔ９０６Ａ</t>
  </si>
  <si>
    <t>櫛田</t>
    <rPh sb="0" eb="2">
      <t>クシダ</t>
    </rPh>
    <phoneticPr fontId="6"/>
  </si>
  <si>
    <t>MTSF</t>
  </si>
  <si>
    <t>西村</t>
    <rPh sb="0" eb="2">
      <t>ニシムラ</t>
    </rPh>
    <phoneticPr fontId="6"/>
  </si>
  <si>
    <t>Z-0501</t>
  </si>
  <si>
    <t>Z-0502</t>
  </si>
  <si>
    <t>内１１Ｒは４月２８日以降入庫可</t>
    <rPh sb="0" eb="1">
      <t>ウチ</t>
    </rPh>
    <rPh sb="6" eb="7">
      <t>ガツ</t>
    </rPh>
    <rPh sb="9" eb="10">
      <t>ニチ</t>
    </rPh>
    <rPh sb="10" eb="12">
      <t>イコウ</t>
    </rPh>
    <rPh sb="12" eb="14">
      <t>ニュウコ</t>
    </rPh>
    <rPh sb="14" eb="15">
      <t>カ</t>
    </rPh>
    <phoneticPr fontId="6"/>
  </si>
  <si>
    <t>Z-0503</t>
  </si>
  <si>
    <t>MNGKBF</t>
  </si>
  <si>
    <t>LUMIMAT</t>
  </si>
  <si>
    <t>Z-0504</t>
  </si>
  <si>
    <t>原反要確認</t>
    <rPh sb="0" eb="2">
      <t>ゲンタン</t>
    </rPh>
    <rPh sb="2" eb="5">
      <t>ヨウカクニン</t>
    </rPh>
    <phoneticPr fontId="6"/>
  </si>
  <si>
    <t>Z-0505</t>
  </si>
  <si>
    <t>Z-0509</t>
  </si>
  <si>
    <t>４月末時点在庫あり（Ｇ３品）</t>
    <rPh sb="1" eb="3">
      <t>ガツマツ</t>
    </rPh>
    <rPh sb="3" eb="5">
      <t>ジテン</t>
    </rPh>
    <rPh sb="5" eb="7">
      <t>ザイコ</t>
    </rPh>
    <rPh sb="12" eb="13">
      <t>ヒン</t>
    </rPh>
    <phoneticPr fontId="6"/>
  </si>
  <si>
    <t>Z-0512</t>
  </si>
  <si>
    <t>４月末時点在庫あり</t>
    <rPh sb="1" eb="3">
      <t>ガツマツ</t>
    </rPh>
    <rPh sb="3" eb="5">
      <t>ジテン</t>
    </rPh>
    <rPh sb="5" eb="7">
      <t>ザイコ</t>
    </rPh>
    <phoneticPr fontId="6"/>
  </si>
  <si>
    <t>５月生産より入庫予定</t>
    <rPh sb="1" eb="2">
      <t>ガツ</t>
    </rPh>
    <rPh sb="2" eb="4">
      <t>セイサン</t>
    </rPh>
    <rPh sb="6" eb="8">
      <t>ニュウコ</t>
    </rPh>
    <rPh sb="8" eb="10">
      <t>ヨテイ</t>
    </rPh>
    <phoneticPr fontId="6"/>
  </si>
  <si>
    <t>Z-0513</t>
  </si>
  <si>
    <t>33S</t>
    <phoneticPr fontId="6"/>
  </si>
  <si>
    <t>Z-0514</t>
  </si>
  <si>
    <t>Z-0515</t>
  </si>
  <si>
    <t>TETV0V</t>
    <phoneticPr fontId="6"/>
  </si>
  <si>
    <t>Z-0516</t>
  </si>
  <si>
    <t>DMSV</t>
    <phoneticPr fontId="6"/>
  </si>
  <si>
    <t>MCLB</t>
    <phoneticPr fontId="6"/>
  </si>
  <si>
    <t>X44</t>
    <phoneticPr fontId="6"/>
  </si>
  <si>
    <t>Z-0518</t>
  </si>
  <si>
    <t>Z-0519</t>
  </si>
  <si>
    <t>HLGKJV</t>
  </si>
  <si>
    <t>HL-MAT</t>
    <phoneticPr fontId="6"/>
  </si>
  <si>
    <t>Z-0520</t>
  </si>
  <si>
    <t>LT022026-TRT074 (NB1)</t>
  </si>
  <si>
    <t>４月末時点在庫あり、最短納期希望　タイ向け　パレット確認　</t>
    <rPh sb="1" eb="3">
      <t>ガツマツ</t>
    </rPh>
    <rPh sb="3" eb="5">
      <t>ジテン</t>
    </rPh>
    <rPh sb="5" eb="7">
      <t>ザイコ</t>
    </rPh>
    <rPh sb="10" eb="16">
      <t>サイタンノウキキボウ</t>
    </rPh>
    <rPh sb="19" eb="20">
      <t>ム</t>
    </rPh>
    <rPh sb="26" eb="28">
      <t>カクニン</t>
    </rPh>
    <phoneticPr fontId="6"/>
  </si>
  <si>
    <t>LI60200026</t>
  </si>
  <si>
    <t>４月末時点在庫あり、インドネシア向け　パレット確認　</t>
    <rPh sb="16" eb="17">
      <t>ム</t>
    </rPh>
    <rPh sb="23" eb="25">
      <t>カクニン</t>
    </rPh>
    <phoneticPr fontId="6"/>
  </si>
  <si>
    <t>SZN26005</t>
  </si>
  <si>
    <t>４月末時点在庫あり、蘇州向け　合板パレット　</t>
    <rPh sb="10" eb="12">
      <t>ソシュウ</t>
    </rPh>
    <rPh sb="12" eb="13">
      <t>ム</t>
    </rPh>
    <rPh sb="15" eb="16">
      <t>ゴウ</t>
    </rPh>
    <rPh sb="16" eb="17">
      <t>イタ</t>
    </rPh>
    <phoneticPr fontId="6"/>
  </si>
  <si>
    <t>DLJP2026-0301</t>
  </si>
  <si>
    <t>202602-1</t>
    <phoneticPr fontId="6"/>
  </si>
  <si>
    <t>202602-2</t>
    <phoneticPr fontId="6"/>
  </si>
  <si>
    <t>※６月加工希望</t>
    <rPh sb="2" eb="3">
      <t>ガツ</t>
    </rPh>
    <rPh sb="3" eb="5">
      <t>カコウ</t>
    </rPh>
    <rPh sb="5" eb="7">
      <t>キボウ</t>
    </rPh>
    <phoneticPr fontId="3"/>
  </si>
  <si>
    <t>12,100ｍ巻×4BT</t>
    <rPh sb="7" eb="8">
      <t>マキ</t>
    </rPh>
    <phoneticPr fontId="3"/>
  </si>
  <si>
    <t>12,100ｍ巻×30BT</t>
    <rPh sb="7" eb="8">
      <t>マキ</t>
    </rPh>
    <phoneticPr fontId="3"/>
  </si>
  <si>
    <t>12,200ｍ巻×1BT</t>
    <rPh sb="7" eb="8">
      <t>マキ</t>
    </rPh>
    <phoneticPr fontId="3"/>
  </si>
  <si>
    <t>12,000ｍ巻×8BT
8,000m巻×1BT</t>
    <rPh sb="7" eb="8">
      <t>マキ</t>
    </rPh>
    <rPh sb="19" eb="20">
      <t>マキ</t>
    </rPh>
    <phoneticPr fontId="3"/>
  </si>
  <si>
    <t>18,000ｍ巻×2BT
12,000ｍ巻×2BT</t>
    <rPh sb="7" eb="8">
      <t>マキ</t>
    </rPh>
    <rPh sb="20" eb="21">
      <t>マキ</t>
    </rPh>
    <phoneticPr fontId="3"/>
  </si>
  <si>
    <t>12,300ｍ巻×2BT</t>
    <rPh sb="7" eb="8">
      <t>マキ</t>
    </rPh>
    <phoneticPr fontId="3"/>
  </si>
  <si>
    <t>12,500ｍ巻×5BT</t>
    <rPh sb="7" eb="8">
      <t>マキ</t>
    </rPh>
    <phoneticPr fontId="3"/>
  </si>
  <si>
    <t>6,000ｍ巻×1BT</t>
    <rPh sb="6" eb="7">
      <t>マキ</t>
    </rPh>
    <phoneticPr fontId="3"/>
  </si>
  <si>
    <t>メタルミー　ヘヤライン金艶V</t>
    <rPh sb="12" eb="13">
      <t>ツヤ</t>
    </rPh>
    <phoneticPr fontId="3"/>
  </si>
  <si>
    <t>MCLB</t>
    <phoneticPr fontId="3"/>
  </si>
  <si>
    <t>12,000ｍ巻×2BT
8,000m巻×2BT</t>
    <rPh sb="7" eb="8">
      <t>マキ</t>
    </rPh>
    <rPh sb="19" eb="20">
      <t>マキ</t>
    </rPh>
    <phoneticPr fontId="3"/>
  </si>
  <si>
    <t xml:space="preserve">271 </t>
  </si>
  <si>
    <t>日精㈱東京支店</t>
  </si>
  <si>
    <t>田巻</t>
    <rPh sb="0" eb="2">
      <t>タマキ</t>
    </rPh>
    <phoneticPr fontId="6"/>
  </si>
  <si>
    <t>3F1A</t>
    <phoneticPr fontId="6"/>
  </si>
  <si>
    <t>メタルミー　Ｓ</t>
  </si>
  <si>
    <t>Ｎ４６０Ｄ</t>
  </si>
  <si>
    <t>12,000ｍ巻×4BT</t>
    <rPh sb="7" eb="8">
      <t>マキ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</si>
</sst>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 "/>
    <numFmt numFmtId="178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2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38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38" fontId="2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8" fontId="2" fillId="0" borderId="0" xfId="1" applyFont="1" applyBorder="1">
      <alignment vertical="center"/>
    </xf>
    <xf numFmtId="38" fontId="7" fillId="0" borderId="0" xfId="1" applyFont="1" applyBorder="1">
      <alignment vertical="center"/>
    </xf>
    <xf numFmtId="176" fontId="2" fillId="0" borderId="0" xfId="1" applyNumberFormat="1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 shrinkToFit="1"/>
    </xf>
    <xf numFmtId="49" fontId="2" fillId="2" borderId="0" xfId="0" applyNumberFormat="1" applyFont="1" applyFill="1">
      <alignment vertical="center"/>
    </xf>
    <xf numFmtId="49" fontId="7" fillId="2" borderId="0" xfId="0" applyNumberFormat="1" applyFont="1" applyFill="1">
      <alignment vertical="center"/>
    </xf>
    <xf numFmtId="38" fontId="2" fillId="0" borderId="0" xfId="1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38" fontId="2" fillId="3" borderId="1" xfId="1" applyFont="1" applyFill="1" applyBorder="1">
      <alignment vertical="center"/>
    </xf>
    <xf numFmtId="38" fontId="2" fillId="3" borderId="1" xfId="1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4" borderId="1" xfId="0" applyFont="1" applyFill="1" applyBorder="1" applyAlignment="1">
      <alignment vertical="center" wrapText="1"/>
    </xf>
    <xf numFmtId="38" fontId="2" fillId="0" borderId="1" xfId="1" applyFont="1" applyBorder="1">
      <alignment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49" fontId="2" fillId="6" borderId="1" xfId="0" applyNumberFormat="1" applyFont="1" applyFill="1" applyBorder="1" applyAlignment="1">
      <alignment vertical="center" wrapText="1"/>
    </xf>
    <xf numFmtId="38" fontId="2" fillId="6" borderId="1" xfId="1" applyFont="1" applyFill="1" applyBorder="1" applyAlignment="1">
      <alignment horizontal="center" vertical="center"/>
    </xf>
    <xf numFmtId="38" fontId="2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38" fontId="0" fillId="0" borderId="0" xfId="4" applyFont="1" applyFill="1" applyBorder="1" applyAlignment="1">
      <alignment vertical="center"/>
    </xf>
    <xf numFmtId="38" fontId="0" fillId="0" borderId="1" xfId="4" applyFont="1" applyFill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0" fontId="14" fillId="9" borderId="1" xfId="2" applyFont="1" applyFill="1" applyBorder="1" applyAlignment="1">
      <alignment horizontal="center" vertical="center" wrapText="1"/>
    </xf>
    <xf numFmtId="0" fontId="14" fillId="10" borderId="1" xfId="2" applyFont="1" applyFill="1" applyBorder="1" applyAlignment="1">
      <alignment horizontal="center" vertical="center" wrapText="1"/>
    </xf>
    <xf numFmtId="0" fontId="14" fillId="11" borderId="1" xfId="2" applyFont="1" applyFill="1" applyBorder="1" applyAlignment="1">
      <alignment horizontal="center" vertical="center"/>
    </xf>
    <xf numFmtId="0" fontId="14" fillId="12" borderId="1" xfId="2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38" fontId="0" fillId="5" borderId="1" xfId="4" applyFont="1" applyFill="1" applyBorder="1" applyAlignment="1">
      <alignment vertical="center"/>
    </xf>
    <xf numFmtId="0" fontId="13" fillId="13" borderId="0" xfId="2" applyFont="1" applyFill="1" applyAlignment="1">
      <alignment vertical="center"/>
    </xf>
    <xf numFmtId="0" fontId="13" fillId="7" borderId="0" xfId="2" applyFont="1" applyFill="1" applyAlignment="1">
      <alignment vertical="center"/>
    </xf>
    <xf numFmtId="0" fontId="13" fillId="0" borderId="0" xfId="2" applyFont="1" applyAlignment="1">
      <alignment horizontal="right" vertical="center"/>
    </xf>
    <xf numFmtId="38" fontId="0" fillId="8" borderId="1" xfId="4" applyFont="1" applyFill="1" applyBorder="1" applyAlignment="1">
      <alignment horizontal="center" vertical="center" wrapText="1"/>
    </xf>
    <xf numFmtId="0" fontId="2" fillId="12" borderId="1" xfId="2" applyFont="1" applyFill="1" applyBorder="1" applyAlignment="1">
      <alignment horizontal="center" vertical="center"/>
    </xf>
    <xf numFmtId="0" fontId="14" fillId="14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49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0" fontId="9" fillId="0" borderId="0" xfId="0" applyFont="1">
      <alignment vertical="center"/>
    </xf>
    <xf numFmtId="176" fontId="2" fillId="0" borderId="0" xfId="1" applyNumberFormat="1" applyFont="1" applyFill="1" applyBorder="1">
      <alignment vertical="center"/>
    </xf>
    <xf numFmtId="177" fontId="2" fillId="0" borderId="0" xfId="0" applyNumberFormat="1" applyFont="1" applyAlignment="1">
      <alignment horizontal="right" vertical="center"/>
    </xf>
    <xf numFmtId="38" fontId="2" fillId="0" borderId="0" xfId="1" applyFont="1" applyFill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quotePrefix="1" applyFont="1">
      <alignment vertical="center"/>
    </xf>
    <xf numFmtId="178" fontId="11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10" fillId="0" borderId="0" xfId="2" quotePrefix="1" applyFont="1" applyAlignment="1">
      <alignment vertical="center"/>
    </xf>
    <xf numFmtId="0" fontId="2" fillId="0" borderId="0" xfId="2" quotePrefix="1" applyFont="1" applyAlignment="1">
      <alignment vertical="center"/>
    </xf>
    <xf numFmtId="38" fontId="15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1" xfId="2" quotePrefix="1" applyFont="1" applyBorder="1" applyAlignment="1">
      <alignment vertical="center"/>
    </xf>
    <xf numFmtId="0" fontId="2" fillId="0" borderId="1" xfId="2" quotePrefix="1" applyFont="1" applyBorder="1" applyAlignment="1">
      <alignment vertical="center"/>
    </xf>
    <xf numFmtId="38" fontId="15" fillId="0" borderId="1" xfId="2" applyNumberFormat="1" applyFont="1" applyBorder="1" applyAlignment="1">
      <alignment horizontal="center" vertical="center"/>
    </xf>
    <xf numFmtId="0" fontId="14" fillId="9" borderId="3" xfId="2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178" fontId="11" fillId="0" borderId="1" xfId="2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9" fillId="0" borderId="1" xfId="1" applyFont="1" applyFill="1" applyBorder="1" applyAlignment="1">
      <alignment vertical="center"/>
    </xf>
    <xf numFmtId="0" fontId="18" fillId="0" borderId="0" xfId="0" applyFont="1">
      <alignment vertical="center"/>
    </xf>
    <xf numFmtId="0" fontId="9" fillId="15" borderId="1" xfId="0" applyFont="1" applyFill="1" applyBorder="1">
      <alignment vertical="center"/>
    </xf>
    <xf numFmtId="0" fontId="2" fillId="0" borderId="1" xfId="0" quotePrefix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right" vertical="center"/>
    </xf>
    <xf numFmtId="0" fontId="10" fillId="0" borderId="1" xfId="0" applyFont="1" applyBorder="1">
      <alignment vertical="center"/>
    </xf>
    <xf numFmtId="38" fontId="2" fillId="0" borderId="1" xfId="1" applyFont="1" applyFill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38" fontId="2" fillId="0" borderId="1" xfId="1" applyFont="1" applyFill="1" applyBorder="1" applyAlignment="1">
      <alignment vertical="center"/>
    </xf>
    <xf numFmtId="49" fontId="9" fillId="15" borderId="1" xfId="0" applyNumberFormat="1" applyFont="1" applyFill="1" applyBorder="1" applyAlignment="1">
      <alignment horizontal="right" vertical="center"/>
    </xf>
    <xf numFmtId="0" fontId="9" fillId="15" borderId="1" xfId="0" applyFont="1" applyFill="1" applyBorder="1" applyAlignment="1">
      <alignment horizontal="right" vertical="center"/>
    </xf>
    <xf numFmtId="0" fontId="9" fillId="15" borderId="1" xfId="0" applyFont="1" applyFill="1" applyBorder="1" applyAlignment="1">
      <alignment horizontal="left" vertical="center"/>
    </xf>
    <xf numFmtId="49" fontId="9" fillId="15" borderId="1" xfId="0" applyNumberFormat="1" applyFont="1" applyFill="1" applyBorder="1">
      <alignment vertical="center"/>
    </xf>
    <xf numFmtId="0" fontId="9" fillId="15" borderId="1" xfId="0" applyFont="1" applyFill="1" applyBorder="1" applyAlignment="1">
      <alignment horizontal="center" vertical="center"/>
    </xf>
    <xf numFmtId="38" fontId="9" fillId="15" borderId="1" xfId="1" applyFont="1" applyFill="1" applyBorder="1" applyAlignment="1">
      <alignment horizontal="right" vertical="center"/>
    </xf>
    <xf numFmtId="38" fontId="9" fillId="15" borderId="1" xfId="1" applyFont="1" applyFill="1" applyBorder="1" applyAlignment="1">
      <alignment vertical="center"/>
    </xf>
    <xf numFmtId="49" fontId="9" fillId="15" borderId="1" xfId="0" applyNumberFormat="1" applyFont="1" applyFill="1" applyBorder="1" applyAlignment="1">
      <alignment horizontal="center" vertical="center"/>
    </xf>
    <xf numFmtId="0" fontId="9" fillId="15" borderId="0" xfId="0" applyFont="1" applyFill="1">
      <alignment vertical="center"/>
    </xf>
    <xf numFmtId="38" fontId="9" fillId="15" borderId="1" xfId="1" applyFont="1" applyFill="1" applyBorder="1">
      <alignment vertical="center"/>
    </xf>
    <xf numFmtId="0" fontId="9" fillId="15" borderId="1" xfId="0" quotePrefix="1" applyFont="1" applyFill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1" xfId="1" applyNumberFormat="1" applyFont="1" applyFill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9" fillId="0" borderId="1" xfId="10" applyFont="1" applyBorder="1" applyAlignment="1">
      <alignment horizontal="left" vertical="center"/>
    </xf>
    <xf numFmtId="0" fontId="20" fillId="0" borderId="4" xfId="10" applyFont="1" applyBorder="1" applyAlignment="1">
      <alignment horizontal="right" vertical="center" wrapText="1"/>
    </xf>
    <xf numFmtId="49" fontId="9" fillId="15" borderId="1" xfId="0" applyNumberFormat="1" applyFont="1" applyFill="1" applyBorder="1" applyAlignment="1">
      <alignment horizontal="right" vertical="center" shrinkToFit="1"/>
    </xf>
    <xf numFmtId="176" fontId="9" fillId="15" borderId="1" xfId="1" applyNumberFormat="1" applyFont="1" applyFill="1" applyBorder="1">
      <alignment vertical="center"/>
    </xf>
    <xf numFmtId="0" fontId="9" fillId="16" borderId="1" xfId="0" applyFont="1" applyFill="1" applyBorder="1">
      <alignment vertical="center"/>
    </xf>
    <xf numFmtId="49" fontId="9" fillId="16" borderId="1" xfId="0" applyNumberFormat="1" applyFont="1" applyFill="1" applyBorder="1" applyAlignment="1">
      <alignment horizontal="right" vertical="center"/>
    </xf>
    <xf numFmtId="0" fontId="9" fillId="16" borderId="1" xfId="0" applyFont="1" applyFill="1" applyBorder="1" applyAlignment="1">
      <alignment horizontal="center" vertical="center"/>
    </xf>
    <xf numFmtId="177" fontId="9" fillId="16" borderId="1" xfId="0" applyNumberFormat="1" applyFont="1" applyFill="1" applyBorder="1" applyAlignment="1">
      <alignment horizontal="right" vertical="center"/>
    </xf>
    <xf numFmtId="49" fontId="9" fillId="16" borderId="1" xfId="0" applyNumberFormat="1" applyFont="1" applyFill="1" applyBorder="1" applyAlignment="1">
      <alignment horizontal="right" vertical="center" shrinkToFit="1"/>
    </xf>
    <xf numFmtId="49" fontId="9" fillId="16" borderId="1" xfId="0" applyNumberFormat="1" applyFont="1" applyFill="1" applyBorder="1" applyAlignment="1">
      <alignment horizontal="left" vertical="center"/>
    </xf>
    <xf numFmtId="0" fontId="9" fillId="16" borderId="1" xfId="0" applyFont="1" applyFill="1" applyBorder="1" applyAlignment="1">
      <alignment horizontal="right" vertical="center"/>
    </xf>
    <xf numFmtId="49" fontId="9" fillId="16" borderId="1" xfId="0" applyNumberFormat="1" applyFont="1" applyFill="1" applyBorder="1">
      <alignment vertical="center"/>
    </xf>
    <xf numFmtId="0" fontId="2" fillId="16" borderId="1" xfId="0" applyFont="1" applyFill="1" applyBorder="1">
      <alignment vertical="center"/>
    </xf>
    <xf numFmtId="38" fontId="9" fillId="16" borderId="1" xfId="1" applyFont="1" applyFill="1" applyBorder="1" applyAlignment="1">
      <alignment vertical="center"/>
    </xf>
    <xf numFmtId="176" fontId="2" fillId="16" borderId="1" xfId="1" applyNumberFormat="1" applyFont="1" applyFill="1" applyBorder="1">
      <alignment vertical="center"/>
    </xf>
    <xf numFmtId="0" fontId="9" fillId="16" borderId="1" xfId="0" applyFont="1" applyFill="1" applyBorder="1" applyAlignment="1">
      <alignment vertical="center" wrapText="1"/>
    </xf>
    <xf numFmtId="0" fontId="9" fillId="16" borderId="0" xfId="0" applyFont="1" applyFill="1">
      <alignment vertical="center"/>
    </xf>
    <xf numFmtId="38" fontId="7" fillId="0" borderId="1" xfId="1" applyFont="1" applyFill="1" applyBorder="1" applyAlignment="1">
      <alignment vertical="center"/>
    </xf>
    <xf numFmtId="177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1" fillId="16" borderId="1" xfId="0" applyFont="1" applyFill="1" applyBorder="1">
      <alignment vertical="center"/>
    </xf>
    <xf numFmtId="38" fontId="9" fillId="16" borderId="1" xfId="1" applyFont="1" applyFill="1" applyBorder="1">
      <alignment vertical="center"/>
    </xf>
    <xf numFmtId="38" fontId="9" fillId="16" borderId="1" xfId="1" applyFont="1" applyFill="1" applyBorder="1" applyAlignment="1">
      <alignment horizontal="right" vertical="center"/>
    </xf>
    <xf numFmtId="49" fontId="9" fillId="16" borderId="1" xfId="0" applyNumberFormat="1" applyFont="1" applyFill="1" applyBorder="1" applyAlignment="1">
      <alignment horizontal="center" vertical="center"/>
    </xf>
    <xf numFmtId="49" fontId="2" fillId="17" borderId="1" xfId="0" applyNumberFormat="1" applyFont="1" applyFill="1" applyBorder="1">
      <alignment vertical="center"/>
    </xf>
    <xf numFmtId="0" fontId="19" fillId="17" borderId="6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49" fontId="9" fillId="17" borderId="1" xfId="0" applyNumberFormat="1" applyFont="1" applyFill="1" applyBorder="1">
      <alignment vertical="center"/>
    </xf>
    <xf numFmtId="38" fontId="9" fillId="0" borderId="1" xfId="1" applyFont="1" applyFill="1" applyBorder="1" applyAlignment="1">
      <alignment horizontal="right" vertical="center"/>
    </xf>
    <xf numFmtId="49" fontId="9" fillId="0" borderId="1" xfId="0" applyNumberFormat="1" applyFont="1" applyBorder="1">
      <alignment vertical="center"/>
    </xf>
    <xf numFmtId="177" fontId="9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178" fontId="2" fillId="17" borderId="1" xfId="0" applyNumberFormat="1" applyFont="1" applyFill="1" applyBorder="1" applyAlignment="1">
      <alignment horizontal="right" vertical="center"/>
    </xf>
    <xf numFmtId="0" fontId="2" fillId="0" borderId="1" xfId="5" applyFont="1" applyBorder="1" applyAlignment="1">
      <alignment horizontal="right" vertical="center"/>
    </xf>
    <xf numFmtId="0" fontId="2" fillId="0" borderId="1" xfId="5" applyFont="1" applyBorder="1">
      <alignment vertical="center"/>
    </xf>
    <xf numFmtId="49" fontId="10" fillId="0" borderId="1" xfId="0" applyNumberFormat="1" applyFont="1" applyBorder="1">
      <alignment vertical="center"/>
    </xf>
    <xf numFmtId="38" fontId="2" fillId="0" borderId="1" xfId="1" applyFont="1" applyFill="1" applyBorder="1" applyAlignment="1" applyProtection="1">
      <alignment vertical="center"/>
      <protection locked="0"/>
    </xf>
    <xf numFmtId="178" fontId="11" fillId="0" borderId="3" xfId="2" applyNumberFormat="1" applyFont="1" applyBorder="1" applyAlignment="1">
      <alignment horizontal="center" vertical="center"/>
    </xf>
    <xf numFmtId="0" fontId="14" fillId="14" borderId="3" xfId="2" applyFont="1" applyFill="1" applyBorder="1" applyAlignment="1">
      <alignment horizontal="center" vertical="center" wrapText="1"/>
    </xf>
    <xf numFmtId="0" fontId="14" fillId="11" borderId="3" xfId="2" applyFont="1" applyFill="1" applyBorder="1" applyAlignment="1">
      <alignment horizontal="center" vertical="center"/>
    </xf>
    <xf numFmtId="0" fontId="2" fillId="12" borderId="3" xfId="2" applyFont="1" applyFill="1" applyBorder="1" applyAlignment="1">
      <alignment horizontal="center" vertical="center"/>
    </xf>
    <xf numFmtId="0" fontId="9" fillId="0" borderId="3" xfId="2" applyFont="1" applyBorder="1" applyAlignment="1">
      <alignment vertical="center" wrapText="1"/>
    </xf>
    <xf numFmtId="0" fontId="2" fillId="18" borderId="1" xfId="0" applyFont="1" applyFill="1" applyBorder="1">
      <alignment vertical="center"/>
    </xf>
    <xf numFmtId="0" fontId="2" fillId="18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center" vertical="center"/>
    </xf>
    <xf numFmtId="38" fontId="2" fillId="18" borderId="1" xfId="1" applyFont="1" applyFill="1" applyBorder="1" applyAlignment="1">
      <alignment vertical="center"/>
    </xf>
    <xf numFmtId="0" fontId="11" fillId="18" borderId="1" xfId="0" applyFont="1" applyFill="1" applyBorder="1">
      <alignment vertical="center"/>
    </xf>
    <xf numFmtId="176" fontId="2" fillId="18" borderId="1" xfId="1" applyNumberFormat="1" applyFont="1" applyFill="1" applyBorder="1">
      <alignment vertical="center"/>
    </xf>
    <xf numFmtId="49" fontId="2" fillId="18" borderId="1" xfId="0" applyNumberFormat="1" applyFont="1" applyFill="1" applyBorder="1" applyAlignment="1">
      <alignment horizontal="right" vertical="center"/>
    </xf>
    <xf numFmtId="177" fontId="2" fillId="18" borderId="1" xfId="0" applyNumberFormat="1" applyFont="1" applyFill="1" applyBorder="1" applyAlignment="1">
      <alignment horizontal="right" vertical="center"/>
    </xf>
    <xf numFmtId="49" fontId="2" fillId="18" borderId="1" xfId="0" applyNumberFormat="1" applyFont="1" applyFill="1" applyBorder="1" applyAlignment="1">
      <alignment horizontal="right" vertical="center" shrinkToFit="1"/>
    </xf>
    <xf numFmtId="0" fontId="2" fillId="18" borderId="1" xfId="0" applyFont="1" applyFill="1" applyBorder="1" applyAlignment="1">
      <alignment horizontal="right" vertical="center"/>
    </xf>
    <xf numFmtId="49" fontId="2" fillId="18" borderId="1" xfId="0" applyNumberFormat="1" applyFont="1" applyFill="1" applyBorder="1">
      <alignment vertical="center"/>
    </xf>
    <xf numFmtId="38" fontId="2" fillId="18" borderId="1" xfId="1" applyFont="1" applyFill="1" applyBorder="1" applyAlignment="1">
      <alignment horizontal="right" vertical="center"/>
    </xf>
    <xf numFmtId="38" fontId="10" fillId="16" borderId="1" xfId="1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 shrinkToFi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49" fontId="2" fillId="0" borderId="1" xfId="0" applyNumberFormat="1" applyFont="1" applyFill="1" applyBorder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>
      <alignment vertical="center"/>
    </xf>
    <xf numFmtId="178" fontId="11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vertical="center" wrapText="1"/>
    </xf>
    <xf numFmtId="0" fontId="10" fillId="0" borderId="1" xfId="2" quotePrefix="1" applyFont="1" applyFill="1" applyBorder="1" applyAlignment="1">
      <alignment vertical="center"/>
    </xf>
    <xf numFmtId="0" fontId="2" fillId="0" borderId="1" xfId="2" quotePrefix="1" applyFont="1" applyFill="1" applyBorder="1" applyAlignment="1">
      <alignment vertical="center"/>
    </xf>
    <xf numFmtId="38" fontId="15" fillId="0" borderId="1" xfId="2" applyNumberFormat="1" applyFont="1" applyFill="1" applyBorder="1" applyAlignment="1">
      <alignment horizontal="center" vertical="center"/>
    </xf>
    <xf numFmtId="0" fontId="16" fillId="0" borderId="1" xfId="2" applyFont="1" applyBorder="1" applyAlignment="1">
      <alignment vertical="center" wrapText="1"/>
    </xf>
    <xf numFmtId="177" fontId="2" fillId="18" borderId="1" xfId="0" applyNumberFormat="1" applyFont="1" applyFill="1" applyBorder="1">
      <alignment vertical="center"/>
    </xf>
    <xf numFmtId="0" fontId="16" fillId="18" borderId="1" xfId="0" applyFont="1" applyFill="1" applyBorder="1">
      <alignment vertical="center"/>
    </xf>
    <xf numFmtId="178" fontId="2" fillId="18" borderId="1" xfId="0" applyNumberFormat="1" applyFont="1" applyFill="1" applyBorder="1" applyAlignment="1">
      <alignment horizontal="right" vertical="center"/>
    </xf>
    <xf numFmtId="38" fontId="0" fillId="8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8" fontId="0" fillId="5" borderId="1" xfId="4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78" fontId="11" fillId="0" borderId="5" xfId="2" applyNumberFormat="1" applyFont="1" applyBorder="1" applyAlignment="1">
      <alignment horizontal="center" vertical="center"/>
    </xf>
    <xf numFmtId="178" fontId="11" fillId="0" borderId="7" xfId="2" applyNumberFormat="1" applyFont="1" applyBorder="1" applyAlignment="1">
      <alignment horizontal="center" vertical="center"/>
    </xf>
    <xf numFmtId="0" fontId="14" fillId="9" borderId="8" xfId="2" applyFont="1" applyFill="1" applyBorder="1" applyAlignment="1">
      <alignment horizontal="center" vertical="center" wrapText="1"/>
    </xf>
    <xf numFmtId="0" fontId="14" fillId="9" borderId="9" xfId="2" applyFont="1" applyFill="1" applyBorder="1" applyAlignment="1">
      <alignment horizontal="center" vertical="center" wrapText="1"/>
    </xf>
    <xf numFmtId="0" fontId="14" fillId="14" borderId="8" xfId="2" applyFont="1" applyFill="1" applyBorder="1" applyAlignment="1">
      <alignment horizontal="center" vertical="center" wrapText="1"/>
    </xf>
    <xf numFmtId="0" fontId="14" fillId="14" borderId="9" xfId="2" applyFont="1" applyFill="1" applyBorder="1" applyAlignment="1">
      <alignment horizontal="center" vertical="center" wrapText="1"/>
    </xf>
    <xf numFmtId="0" fontId="14" fillId="11" borderId="5" xfId="2" applyFont="1" applyFill="1" applyBorder="1" applyAlignment="1">
      <alignment horizontal="center" vertical="center"/>
    </xf>
    <xf numFmtId="0" fontId="14" fillId="11" borderId="7" xfId="2" applyFont="1" applyFill="1" applyBorder="1" applyAlignment="1">
      <alignment horizontal="center" vertical="center"/>
    </xf>
    <xf numFmtId="0" fontId="2" fillId="12" borderId="5" xfId="2" applyFont="1" applyFill="1" applyBorder="1" applyAlignment="1">
      <alignment horizontal="center" vertical="center"/>
    </xf>
    <xf numFmtId="0" fontId="2" fillId="12" borderId="7" xfId="2" applyFont="1" applyFill="1" applyBorder="1" applyAlignment="1">
      <alignment horizontal="center" vertical="center"/>
    </xf>
    <xf numFmtId="0" fontId="9" fillId="0" borderId="5" xfId="2" applyFont="1" applyBorder="1" applyAlignment="1">
      <alignment vertical="center" wrapText="1"/>
    </xf>
    <xf numFmtId="0" fontId="9" fillId="0" borderId="7" xfId="2" applyFont="1" applyBorder="1" applyAlignment="1">
      <alignment vertical="center" wrapText="1"/>
    </xf>
  </cellXfs>
  <cellStyles count="11">
    <cellStyle name="桁区切り" xfId="1" builtinId="6"/>
    <cellStyle name="桁区切り 2" xfId="4" xr:uid="{00000000-0005-0000-0000-000001000000}"/>
    <cellStyle name="標準" xfId="0" builtinId="0"/>
    <cellStyle name="標準 10" xfId="6" xr:uid="{00000000-0005-0000-0000-000003000000}"/>
    <cellStyle name="標準 2" xfId="2" xr:uid="{00000000-0005-0000-0000-000004000000}"/>
    <cellStyle name="標準 3" xfId="8" xr:uid="{E053EC33-A78A-4234-882F-CD5DF09D59FA}"/>
    <cellStyle name="標準 4 2" xfId="10" xr:uid="{575A0581-0C30-46E4-A350-D8741AA67E4E}"/>
    <cellStyle name="標準 4 3" xfId="5" xr:uid="{00000000-0005-0000-0000-000005000000}"/>
    <cellStyle name="標準 6" xfId="7" xr:uid="{573CD560-4734-4679-BF14-13C47535EC92}"/>
    <cellStyle name="標準 7" xfId="9" xr:uid="{CD3068E9-B9BB-4558-8CDD-73AF241D057A}"/>
    <cellStyle name="標準 9" xfId="3" xr:uid="{00000000-0005-0000-0000-000006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CCFFCC"/>
      <color rgb="FFFFCCFF"/>
      <color rgb="FFFFCC99"/>
      <color rgb="FFCCFFFF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0</xdr:colOff>
      <xdr:row>1</xdr:row>
      <xdr:rowOff>342900</xdr:rowOff>
    </xdr:from>
    <xdr:to>
      <xdr:col>65</xdr:col>
      <xdr:colOff>0</xdr:colOff>
      <xdr:row>3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C24D3E-C4B4-455E-AF14-4B07443BF60D}"/>
            </a:ext>
          </a:extLst>
        </xdr:cNvPr>
        <xdr:cNvSpPr/>
      </xdr:nvSpPr>
      <xdr:spPr>
        <a:xfrm>
          <a:off x="48348900" y="390525"/>
          <a:ext cx="533400" cy="333375"/>
        </a:xfrm>
        <a:prstGeom prst="rect">
          <a:avLst/>
        </a:prstGeom>
        <a:solidFill>
          <a:schemeClr val="bg1"/>
        </a:solidFill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0:</a:t>
          </a:r>
          <a:r>
            <a:rPr kumimoji="1" lang="ja-JP" altLang="en-US" sz="900">
              <a:solidFill>
                <a:sysClr val="windowText" lastClr="000000"/>
              </a:solidFill>
            </a:rPr>
            <a:t>月初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1:</a:t>
          </a:r>
          <a:r>
            <a:rPr kumimoji="1" lang="ja-JP" altLang="en-US" sz="900">
              <a:solidFill>
                <a:sysClr val="windowText" lastClr="000000"/>
              </a:solidFill>
            </a:rPr>
            <a:t>月中</a:t>
          </a:r>
        </a:p>
      </xdr:txBody>
    </xdr:sp>
    <xdr:clientData/>
  </xdr:twoCellAnchor>
  <xdr:twoCellAnchor>
    <xdr:from>
      <xdr:col>65</xdr:col>
      <xdr:colOff>0</xdr:colOff>
      <xdr:row>1</xdr:row>
      <xdr:rowOff>342900</xdr:rowOff>
    </xdr:from>
    <xdr:to>
      <xdr:col>66</xdr:col>
      <xdr:colOff>0</xdr:colOff>
      <xdr:row>3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D760498-3010-4455-A0F1-7F30B4516518}"/>
            </a:ext>
          </a:extLst>
        </xdr:cNvPr>
        <xdr:cNvSpPr/>
      </xdr:nvSpPr>
      <xdr:spPr>
        <a:xfrm>
          <a:off x="48882300" y="390525"/>
          <a:ext cx="533400" cy="333375"/>
        </a:xfrm>
        <a:prstGeom prst="rect">
          <a:avLst/>
        </a:prstGeom>
        <a:solidFill>
          <a:schemeClr val="bg1"/>
        </a:solidFill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0:</a:t>
          </a:r>
          <a:r>
            <a:rPr kumimoji="1" lang="ja-JP" altLang="en-US" sz="900">
              <a:solidFill>
                <a:sysClr val="windowText" lastClr="000000"/>
              </a:solidFill>
            </a:rPr>
            <a:t>営業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1:</a:t>
          </a:r>
          <a:r>
            <a:rPr kumimoji="1" lang="ja-JP" altLang="en-US" sz="900">
              <a:solidFill>
                <a:sysClr val="windowText" lastClr="000000"/>
              </a:solidFill>
            </a:rPr>
            <a:t>生産</a:t>
          </a:r>
        </a:p>
      </xdr:txBody>
    </xdr:sp>
    <xdr:clientData/>
  </xdr:twoCellAnchor>
  <xdr:twoCellAnchor>
    <xdr:from>
      <xdr:col>42</xdr:col>
      <xdr:colOff>52916</xdr:colOff>
      <xdr:row>1</xdr:row>
      <xdr:rowOff>137582</xdr:rowOff>
    </xdr:from>
    <xdr:to>
      <xdr:col>51</xdr:col>
      <xdr:colOff>222249</xdr:colOff>
      <xdr:row>3</xdr:row>
      <xdr:rowOff>74083</xdr:rowOff>
    </xdr:to>
    <xdr:pic>
      <xdr:nvPicPr>
        <xdr:cNvPr id="4" name="図 3" descr="3__=C6BB0C06DF9BA3CB8f9e8a9@tgni">
          <a:extLst>
            <a:ext uri="{FF2B5EF4-FFF2-40B4-BE49-F238E27FC236}">
              <a16:creationId xmlns:a16="http://schemas.microsoft.com/office/drawing/2014/main" id="{2AF3C887-6F8F-4402-ACA2-F140DB6F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7566" y="318557"/>
          <a:ext cx="6284383" cy="327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328150/Desktop/&#9733;&#12495;&#12516;&#12502;&#12469;&#21152;&#24037;&#21697;_&#26032;&#29983;&#35336;&#12501;&#12457;&#12540;&#12510;&#12483;&#12488;_2605&#65288;&#25552;&#20986;&#65289;_0417%20&#12304;&#32004;&#23450;&#21462;&#24471;&#1230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RAY-X091365/AppData/Local/Microsoft/Windows/INetCache/Content.Outlook/PQUGUTBW/&#9733;&#12495;&#12516;&#12502;&#12469;&#21152;&#24037;&#21697;_&#26032;&#29983;&#35336;&#12501;&#12457;&#12540;&#12510;&#12483;&#12488;_260406_3K1A&#35199;&#26449;&#25552;&#20986;%20(00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328150/AppData/Local/Microsoft/Windows/INetCache/Content.Outlook/NNT973FV/&#9733;&#12495;&#12516;&#12502;&#12469;&#21152;&#24037;&#21697;_&#26032;&#29983;&#35336;&#12501;&#12457;&#12540;&#12510;&#12483;&#12488;_260318_&#20849;&#26377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328150/Desktop/&#9733;&#12495;&#12516;&#12502;&#12469;&#21152;&#24037;&#21697;_&#26032;&#29983;&#35336;&#12501;&#12457;&#12540;&#12510;&#12483;&#12488;_2504&#29983;&#29987;&#20381;&#38972;_&#25552;&#20986;%20&#12398;&#12467;&#12500;&#12540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i.box.com/Users/TORAY-X091365/AppData/Local/Microsoft/Windows/INetCache/Content.Outlook/PQUGUTBW/&#9733;&#12495;&#12516;&#12502;&#12469;&#21152;&#24037;&#21697;_&#26032;&#29983;&#35336;&#12501;&#12457;&#12540;&#12510;&#12483;&#12488;_260108_3K1A&#12522;&#12531;&#12486;&#12483;&#12463;%200120&#22793;&#2635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担当者マスタ"/>
      <sheetName val="生計転記用"/>
      <sheetName val="書出定義"/>
      <sheetName val="製品タイプ－表示製品名"/>
      <sheetName val="ＴＡＦ-東レ部署変換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ﾀｲﾌﾟ</v>
          </cell>
          <cell r="C1" t="str">
            <v>品番</v>
          </cell>
          <cell r="D1" t="str">
            <v>内輸区分</v>
          </cell>
          <cell r="E1" t="str">
            <v>表示製品名</v>
          </cell>
        </row>
        <row r="2">
          <cell r="B2" t="str">
            <v>T102</v>
          </cell>
          <cell r="C2">
            <v>75</v>
          </cell>
          <cell r="D2" t="str">
            <v>N</v>
          </cell>
          <cell r="E2" t="str">
            <v>ダイアホイル　Ｔ１０２</v>
          </cell>
        </row>
        <row r="3">
          <cell r="B3" t="str">
            <v>BKE09</v>
          </cell>
          <cell r="C3">
            <v>38</v>
          </cell>
          <cell r="D3" t="str">
            <v>N</v>
          </cell>
          <cell r="E3" t="str">
            <v>セラピール　ＢＫＥ（０９）</v>
          </cell>
        </row>
        <row r="4">
          <cell r="B4" t="str">
            <v>BKE09</v>
          </cell>
          <cell r="C4">
            <v>38</v>
          </cell>
          <cell r="D4" t="str">
            <v>Y</v>
          </cell>
          <cell r="E4" t="str">
            <v>ＣＥＲＡＰＥＥＬ　ＢＫＥ（０９）</v>
          </cell>
        </row>
        <row r="5">
          <cell r="B5" t="str">
            <v>BKE24</v>
          </cell>
          <cell r="C5">
            <v>38</v>
          </cell>
          <cell r="D5" t="str">
            <v>N</v>
          </cell>
          <cell r="E5" t="str">
            <v>セラピール　ＢＫＥ（２４）</v>
          </cell>
        </row>
        <row r="6">
          <cell r="B6" t="str">
            <v>BKE26</v>
          </cell>
          <cell r="C6">
            <v>25</v>
          </cell>
          <cell r="D6" t="str">
            <v>N</v>
          </cell>
          <cell r="E6" t="str">
            <v>セラピール　ＢＫＥ（２６）</v>
          </cell>
        </row>
        <row r="7">
          <cell r="B7" t="str">
            <v>BKERXPT</v>
          </cell>
          <cell r="C7">
            <v>38</v>
          </cell>
          <cell r="D7" t="str">
            <v>N</v>
          </cell>
          <cell r="E7" t="str">
            <v>セラピール　ＢＫＥ（ＲＸ）</v>
          </cell>
        </row>
        <row r="8">
          <cell r="B8" t="str">
            <v>BKERXPT</v>
          </cell>
          <cell r="C8">
            <v>38</v>
          </cell>
          <cell r="D8" t="str">
            <v>Y</v>
          </cell>
          <cell r="E8" t="str">
            <v>セラピール　ＢＫＥ（ＲＸ）</v>
          </cell>
        </row>
        <row r="9">
          <cell r="B9" t="str">
            <v>BKERXT</v>
          </cell>
          <cell r="C9">
            <v>25</v>
          </cell>
          <cell r="D9" t="str">
            <v>N</v>
          </cell>
          <cell r="E9" t="str">
            <v>セラピール　ＢＫＥ（ＲＸ）</v>
          </cell>
        </row>
        <row r="10">
          <cell r="B10" t="str">
            <v>BKERXT</v>
          </cell>
          <cell r="C10">
            <v>38</v>
          </cell>
          <cell r="D10" t="str">
            <v>N</v>
          </cell>
          <cell r="E10" t="str">
            <v>セラピール　ＢＫＥ（ＲＸ）</v>
          </cell>
        </row>
        <row r="11">
          <cell r="B11" t="str">
            <v>BKS</v>
          </cell>
          <cell r="C11">
            <v>50</v>
          </cell>
          <cell r="D11" t="str">
            <v>N</v>
          </cell>
          <cell r="E11" t="str">
            <v>セラピ－ル　ＢＫ（Ｓ）</v>
          </cell>
        </row>
        <row r="12">
          <cell r="B12" t="str">
            <v>BKU</v>
          </cell>
          <cell r="C12">
            <v>25</v>
          </cell>
          <cell r="D12" t="str">
            <v>N</v>
          </cell>
          <cell r="E12" t="str">
            <v>セラピ－ル　ＢＫ（Ｕ）</v>
          </cell>
        </row>
        <row r="13">
          <cell r="B13" t="str">
            <v>BKUK</v>
          </cell>
          <cell r="C13">
            <v>25</v>
          </cell>
          <cell r="D13" t="str">
            <v>N</v>
          </cell>
          <cell r="E13" t="str">
            <v>セラピール　ＢＫ（Ｕ）Ｋ</v>
          </cell>
        </row>
        <row r="14">
          <cell r="B14" t="str">
            <v>BKUN</v>
          </cell>
          <cell r="C14">
            <v>25</v>
          </cell>
          <cell r="D14" t="str">
            <v>N</v>
          </cell>
          <cell r="E14" t="str">
            <v>セラピール　ＢＫ（Ｕ）</v>
          </cell>
        </row>
        <row r="15">
          <cell r="B15" t="str">
            <v>BX8A01</v>
          </cell>
          <cell r="C15">
            <v>31</v>
          </cell>
          <cell r="D15" t="str">
            <v>N</v>
          </cell>
          <cell r="E15" t="str">
            <v>セラピール　ＢＸ８Ａ（０１）</v>
          </cell>
        </row>
        <row r="16">
          <cell r="B16" t="str">
            <v>BX8A01</v>
          </cell>
          <cell r="C16">
            <v>38</v>
          </cell>
          <cell r="D16" t="str">
            <v>N</v>
          </cell>
          <cell r="E16" t="str">
            <v>セラピール　ＢＸ８Ａ（０１）</v>
          </cell>
        </row>
        <row r="17">
          <cell r="B17" t="str">
            <v>BX8A07</v>
          </cell>
          <cell r="C17">
            <v>75</v>
          </cell>
          <cell r="D17" t="str">
            <v>N</v>
          </cell>
          <cell r="E17" t="str">
            <v>セラピール　ＢＸ８Ａ（０７）</v>
          </cell>
        </row>
        <row r="18">
          <cell r="B18" t="str">
            <v>BX8A09</v>
          </cell>
          <cell r="C18">
            <v>50</v>
          </cell>
          <cell r="D18" t="str">
            <v>N</v>
          </cell>
          <cell r="E18" t="str">
            <v>セラピール　ＢＸ８Ａ（０９）</v>
          </cell>
        </row>
        <row r="19">
          <cell r="B19" t="str">
            <v>BX8A14</v>
          </cell>
          <cell r="C19">
            <v>25</v>
          </cell>
          <cell r="D19" t="str">
            <v>N</v>
          </cell>
          <cell r="E19" t="str">
            <v>セラピール　ＢＸ８Ａ（１４）</v>
          </cell>
        </row>
        <row r="20">
          <cell r="B20" t="str">
            <v>BX8A14</v>
          </cell>
          <cell r="C20">
            <v>38</v>
          </cell>
          <cell r="D20" t="str">
            <v>N</v>
          </cell>
          <cell r="E20" t="str">
            <v>セラピール　ＢＸ８Ａ（１４）</v>
          </cell>
        </row>
        <row r="21">
          <cell r="B21" t="str">
            <v>BX8A14</v>
          </cell>
          <cell r="C21">
            <v>50</v>
          </cell>
          <cell r="D21" t="str">
            <v>N</v>
          </cell>
          <cell r="E21" t="str">
            <v>セラピール　ＢＸ８Ａ（１４）</v>
          </cell>
        </row>
        <row r="22">
          <cell r="B22" t="str">
            <v>BX8A14</v>
          </cell>
          <cell r="C22">
            <v>75</v>
          </cell>
          <cell r="D22" t="str">
            <v>N</v>
          </cell>
          <cell r="E22" t="str">
            <v>セラピール　ＢＸ８Ａ（１４）</v>
          </cell>
        </row>
        <row r="23">
          <cell r="B23" t="str">
            <v>BX8A26</v>
          </cell>
          <cell r="C23">
            <v>38</v>
          </cell>
          <cell r="D23" t="str">
            <v>N</v>
          </cell>
          <cell r="E23" t="str">
            <v>セラピール　ＢＸ８Ａ（２６）</v>
          </cell>
        </row>
        <row r="24">
          <cell r="B24" t="str">
            <v>BX8A28</v>
          </cell>
          <cell r="C24">
            <v>75</v>
          </cell>
          <cell r="D24" t="str">
            <v>N</v>
          </cell>
          <cell r="E24" t="str">
            <v>セラピール　ＢＸ８Ａ（２８）</v>
          </cell>
        </row>
        <row r="25">
          <cell r="B25" t="str">
            <v>BX8A31</v>
          </cell>
          <cell r="C25">
            <v>75</v>
          </cell>
          <cell r="D25" t="str">
            <v>N</v>
          </cell>
          <cell r="E25" t="str">
            <v>セラピール　ＢＸ８Ａ（３１）</v>
          </cell>
        </row>
        <row r="26">
          <cell r="B26" t="str">
            <v>BX8A33</v>
          </cell>
          <cell r="C26">
            <v>75</v>
          </cell>
          <cell r="D26" t="str">
            <v>N</v>
          </cell>
          <cell r="E26" t="str">
            <v>セラピール　ＢＸ８Ａ（３３）</v>
          </cell>
        </row>
        <row r="27">
          <cell r="B27" t="str">
            <v>BX8A37</v>
          </cell>
          <cell r="C27">
            <v>75</v>
          </cell>
          <cell r="D27" t="str">
            <v>N</v>
          </cell>
          <cell r="E27" t="str">
            <v>セラピール　ＢＸ８Ａ（３７）</v>
          </cell>
        </row>
        <row r="28">
          <cell r="B28" t="str">
            <v>BX8A40</v>
          </cell>
          <cell r="C28">
            <v>75</v>
          </cell>
          <cell r="D28" t="str">
            <v>N</v>
          </cell>
          <cell r="E28" t="str">
            <v>セラピール　ＢＸ８Ａ（４０）</v>
          </cell>
        </row>
        <row r="29">
          <cell r="B29" t="str">
            <v>BX8AD</v>
          </cell>
          <cell r="C29">
            <v>75</v>
          </cell>
          <cell r="D29" t="str">
            <v>N</v>
          </cell>
          <cell r="E29" t="str">
            <v>セラピール　ＢＸ８ＡＤ</v>
          </cell>
        </row>
        <row r="30">
          <cell r="B30" t="str">
            <v>BX8APF</v>
          </cell>
          <cell r="C30">
            <v>50</v>
          </cell>
          <cell r="D30" t="str">
            <v>N</v>
          </cell>
          <cell r="E30" t="str">
            <v>セラピール　ＢＸ８Ａ（ＰＲＦ）</v>
          </cell>
        </row>
        <row r="31">
          <cell r="B31" t="str">
            <v>BX8ARX</v>
          </cell>
          <cell r="C31">
            <v>25</v>
          </cell>
          <cell r="D31" t="str">
            <v>N</v>
          </cell>
          <cell r="E31" t="str">
            <v>セラピール　ＢＸ８Ａ（ＲＸ）</v>
          </cell>
        </row>
        <row r="32">
          <cell r="B32" t="str">
            <v>BX8ARX</v>
          </cell>
          <cell r="C32">
            <v>38</v>
          </cell>
          <cell r="D32" t="str">
            <v>N</v>
          </cell>
          <cell r="E32" t="str">
            <v>セラピール　ＢＸ８ＡＲＸ</v>
          </cell>
        </row>
        <row r="33">
          <cell r="B33" t="str">
            <v>BX8ARXA</v>
          </cell>
          <cell r="C33">
            <v>38</v>
          </cell>
          <cell r="D33" t="str">
            <v>N</v>
          </cell>
          <cell r="E33" t="str">
            <v>セラピール　ＢＸ８ＡＲＸ</v>
          </cell>
        </row>
        <row r="34">
          <cell r="B34" t="str">
            <v>BX8ARXA</v>
          </cell>
          <cell r="C34">
            <v>38</v>
          </cell>
          <cell r="D34" t="str">
            <v>Y</v>
          </cell>
          <cell r="E34" t="str">
            <v>セラピール　ＢＸ８Ａ（ＲＸ）</v>
          </cell>
        </row>
        <row r="35">
          <cell r="B35" t="str">
            <v>BX8ARXT</v>
          </cell>
          <cell r="C35">
            <v>38</v>
          </cell>
          <cell r="D35" t="str">
            <v>N</v>
          </cell>
          <cell r="E35" t="str">
            <v>セラピール　ＢＸ８ＡＲＸ</v>
          </cell>
        </row>
        <row r="36">
          <cell r="B36" t="str">
            <v>BX8AS</v>
          </cell>
          <cell r="C36">
            <v>50</v>
          </cell>
          <cell r="D36" t="str">
            <v>N</v>
          </cell>
          <cell r="E36" t="str">
            <v>セラピール　ＢＸ８Ａ（Ｓ）</v>
          </cell>
        </row>
        <row r="37">
          <cell r="B37" t="str">
            <v>BX8AS</v>
          </cell>
          <cell r="C37">
            <v>75</v>
          </cell>
          <cell r="D37" t="str">
            <v>Y</v>
          </cell>
          <cell r="E37" t="str">
            <v>セラピール　ＢＸ８Ａ（Ｓ）</v>
          </cell>
        </row>
        <row r="38">
          <cell r="B38" t="str">
            <v>BX8AX</v>
          </cell>
          <cell r="C38">
            <v>75</v>
          </cell>
          <cell r="D38" t="str">
            <v>N</v>
          </cell>
          <cell r="E38" t="str">
            <v>セラピール　ＢＸ８Ａ（Ｘ）</v>
          </cell>
        </row>
        <row r="39">
          <cell r="B39" t="str">
            <v>BX8E26</v>
          </cell>
          <cell r="C39">
            <v>38</v>
          </cell>
          <cell r="D39" t="str">
            <v>N</v>
          </cell>
          <cell r="E39" t="str">
            <v>セラピール　ＢＸ８Ｅ（２６）</v>
          </cell>
        </row>
        <row r="40">
          <cell r="B40" t="str">
            <v>BX8G07</v>
          </cell>
          <cell r="C40">
            <v>75</v>
          </cell>
          <cell r="D40" t="str">
            <v>N</v>
          </cell>
          <cell r="E40" t="str">
            <v>セラピール　ＢＸ８Ｇ（０７）</v>
          </cell>
        </row>
        <row r="41">
          <cell r="B41" t="str">
            <v>BX9A09</v>
          </cell>
          <cell r="C41">
            <v>50</v>
          </cell>
          <cell r="D41" t="str">
            <v>N</v>
          </cell>
          <cell r="E41" t="str">
            <v>セラピール　ＢＸ９Ａ（０９）</v>
          </cell>
        </row>
        <row r="42">
          <cell r="B42" t="str">
            <v>BX9A09</v>
          </cell>
          <cell r="C42">
            <v>50</v>
          </cell>
          <cell r="D42" t="str">
            <v>Y</v>
          </cell>
          <cell r="E42" t="str">
            <v>ＣＥＲＡＰＥＥＬ　ＢＸ９Ａ（０９）</v>
          </cell>
        </row>
        <row r="43">
          <cell r="B43" t="str">
            <v>BX9A14</v>
          </cell>
          <cell r="C43">
            <v>50</v>
          </cell>
          <cell r="D43" t="str">
            <v>N</v>
          </cell>
          <cell r="E43" t="str">
            <v>セラピールＢＸ９Ａ（１４）</v>
          </cell>
        </row>
        <row r="44">
          <cell r="B44" t="str">
            <v>BX9A15</v>
          </cell>
          <cell r="C44">
            <v>50</v>
          </cell>
          <cell r="D44" t="str">
            <v>Y</v>
          </cell>
          <cell r="E44" t="str">
            <v>ＣＥＲＡＰＥＥＬ　ＢＸ９Ａ（１５）</v>
          </cell>
        </row>
        <row r="45">
          <cell r="B45" t="str">
            <v>BX9ARX</v>
          </cell>
          <cell r="C45">
            <v>38</v>
          </cell>
          <cell r="D45" t="str">
            <v>N</v>
          </cell>
          <cell r="E45" t="str">
            <v>セラピール　ＢＸ９Ａ（ＲＸ）</v>
          </cell>
        </row>
        <row r="46">
          <cell r="B46" t="str">
            <v>BX9AS</v>
          </cell>
          <cell r="C46">
            <v>75</v>
          </cell>
          <cell r="D46" t="str">
            <v>Y</v>
          </cell>
          <cell r="E46" t="str">
            <v>セラピール　ＢＸ９Ａ（Ｓ）</v>
          </cell>
        </row>
        <row r="47">
          <cell r="B47" t="str">
            <v>BX8AXM</v>
          </cell>
          <cell r="C47">
            <v>75</v>
          </cell>
          <cell r="D47" t="str">
            <v>N</v>
          </cell>
          <cell r="E47" t="str">
            <v>セラピール　ＢＸ８Ａ（Ｘ）</v>
          </cell>
        </row>
        <row r="48">
          <cell r="B48" t="str">
            <v>BX8ARXM</v>
          </cell>
          <cell r="C48">
            <v>38</v>
          </cell>
          <cell r="D48" t="str">
            <v>N</v>
          </cell>
          <cell r="E48" t="str">
            <v>セラピール　ＢＸ８ＡＲＸ</v>
          </cell>
        </row>
        <row r="49">
          <cell r="B49" t="str">
            <v>BX8ASM</v>
          </cell>
          <cell r="C49">
            <v>75</v>
          </cell>
          <cell r="D49" t="str">
            <v>Y</v>
          </cell>
          <cell r="E49" t="str">
            <v>セラピール　ＢＸ８Ａ（Ｓ）</v>
          </cell>
        </row>
        <row r="50">
          <cell r="B50" t="str">
            <v>BX9ASM</v>
          </cell>
          <cell r="C50">
            <v>75</v>
          </cell>
          <cell r="D50" t="str">
            <v>Y</v>
          </cell>
          <cell r="E50" t="str">
            <v>セラピール　ＢＸ９Ａ（Ｓ）</v>
          </cell>
        </row>
        <row r="51">
          <cell r="B51" t="str">
            <v>CERAS</v>
          </cell>
          <cell r="C51">
            <v>25</v>
          </cell>
          <cell r="D51" t="str">
            <v>N</v>
          </cell>
          <cell r="E51" t="str">
            <v>セラピール（改装スリット用）</v>
          </cell>
        </row>
        <row r="52">
          <cell r="B52" t="str">
            <v>CERAS</v>
          </cell>
          <cell r="C52">
            <v>38</v>
          </cell>
          <cell r="D52" t="str">
            <v>N</v>
          </cell>
          <cell r="E52" t="str">
            <v>セラピール（改装スリット用）</v>
          </cell>
        </row>
        <row r="53">
          <cell r="B53" t="str">
            <v>CERAS</v>
          </cell>
          <cell r="C53">
            <v>75</v>
          </cell>
          <cell r="D53" t="str">
            <v>N</v>
          </cell>
          <cell r="E53" t="str">
            <v>セラピール（改装用）</v>
          </cell>
        </row>
        <row r="54">
          <cell r="B54" t="str">
            <v>CERAS</v>
          </cell>
          <cell r="C54">
            <v>100</v>
          </cell>
          <cell r="D54" t="str">
            <v>N</v>
          </cell>
          <cell r="E54" t="str">
            <v>セラピール（改装用）</v>
          </cell>
        </row>
        <row r="55">
          <cell r="B55" t="str">
            <v>CERAS</v>
          </cell>
          <cell r="C55">
            <v>125</v>
          </cell>
          <cell r="D55" t="str">
            <v>N</v>
          </cell>
          <cell r="E55" t="str">
            <v>セラピール（改装スリット用）</v>
          </cell>
        </row>
        <row r="56">
          <cell r="B56" t="str">
            <v>CERAS</v>
          </cell>
          <cell r="C56">
            <v>188</v>
          </cell>
          <cell r="D56" t="str">
            <v>N</v>
          </cell>
          <cell r="E56" t="str">
            <v>セラピール（改装スリット用）</v>
          </cell>
        </row>
        <row r="57">
          <cell r="B57" t="str">
            <v>JBKEB</v>
          </cell>
          <cell r="C57">
            <v>38</v>
          </cell>
          <cell r="D57" t="str">
            <v>N</v>
          </cell>
          <cell r="E57" t="str">
            <v>セラピール　ＪＢＫＥ（Ｂ）</v>
          </cell>
        </row>
        <row r="58">
          <cell r="B58" t="str">
            <v>JBX8AB</v>
          </cell>
          <cell r="C58">
            <v>25</v>
          </cell>
          <cell r="D58" t="str">
            <v>N</v>
          </cell>
          <cell r="E58" t="str">
            <v>セラピール　ＪＢＸ８Ａ（Ｂ）</v>
          </cell>
        </row>
        <row r="59">
          <cell r="B59" t="str">
            <v>JBX8AB</v>
          </cell>
          <cell r="C59">
            <v>50</v>
          </cell>
          <cell r="D59" t="str">
            <v>N</v>
          </cell>
          <cell r="E59" t="str">
            <v>セラピール　ＪＢＸ８Ａ（Ｂ）</v>
          </cell>
        </row>
        <row r="60">
          <cell r="B60" t="str">
            <v>JBX8AB</v>
          </cell>
          <cell r="C60">
            <v>75</v>
          </cell>
          <cell r="D60" t="str">
            <v>N</v>
          </cell>
          <cell r="E60" t="str">
            <v>セラピール　ＪＢＸ８Ａ（Ｂ）</v>
          </cell>
        </row>
        <row r="61">
          <cell r="B61" t="str">
            <v>JBX9AB</v>
          </cell>
          <cell r="C61">
            <v>50</v>
          </cell>
          <cell r="D61" t="str">
            <v>Y</v>
          </cell>
          <cell r="E61" t="str">
            <v>ＣＥＲＡＰＥＥＬ　ＪＢＸ９Ａ（Ｂ）</v>
          </cell>
        </row>
        <row r="62">
          <cell r="B62" t="str">
            <v>JMD(A)B</v>
          </cell>
          <cell r="C62">
            <v>38</v>
          </cell>
          <cell r="D62" t="str">
            <v>N</v>
          </cell>
          <cell r="E62" t="str">
            <v>セラピール　ＪＭＤ（Ａ）（Ｂ）</v>
          </cell>
        </row>
        <row r="63">
          <cell r="B63" t="str">
            <v>JMDA03</v>
          </cell>
          <cell r="C63">
            <v>38</v>
          </cell>
          <cell r="D63" t="str">
            <v>N</v>
          </cell>
          <cell r="E63" t="str">
            <v>セラピール　ＭＤＡ（Ｊ０３）</v>
          </cell>
        </row>
        <row r="64">
          <cell r="B64" t="str">
            <v>JMDAB</v>
          </cell>
          <cell r="C64">
            <v>25</v>
          </cell>
          <cell r="D64" t="str">
            <v>N</v>
          </cell>
          <cell r="E64" t="str">
            <v>セラピール　ＪＭＤＡ（Ｂ）</v>
          </cell>
        </row>
        <row r="65">
          <cell r="B65" t="str">
            <v>JMDAB</v>
          </cell>
          <cell r="C65">
            <v>38</v>
          </cell>
          <cell r="D65" t="str">
            <v>N</v>
          </cell>
          <cell r="E65" t="str">
            <v>セラピール　ＪＭＤＡ（Ｂ）</v>
          </cell>
        </row>
        <row r="66">
          <cell r="B66" t="str">
            <v>JMDAB</v>
          </cell>
          <cell r="C66">
            <v>50</v>
          </cell>
          <cell r="D66" t="str">
            <v>N</v>
          </cell>
          <cell r="E66" t="str">
            <v>セラピール　ＪＭＤＡ（Ｂ）</v>
          </cell>
        </row>
        <row r="67">
          <cell r="B67" t="str">
            <v>JMDAB</v>
          </cell>
          <cell r="C67">
            <v>75</v>
          </cell>
          <cell r="D67" t="str">
            <v>N</v>
          </cell>
          <cell r="E67" t="str">
            <v>セラピール　ＪＭＤＡ（Ｂ）</v>
          </cell>
        </row>
        <row r="68">
          <cell r="B68" t="str">
            <v>JMDAJL</v>
          </cell>
          <cell r="C68">
            <v>38</v>
          </cell>
          <cell r="D68" t="str">
            <v>N</v>
          </cell>
          <cell r="E68" t="str">
            <v>セラピール　ＪＭＤＡ（Ｊ）Ｌ</v>
          </cell>
        </row>
        <row r="69">
          <cell r="B69" t="str">
            <v>JMDB8KB</v>
          </cell>
          <cell r="C69">
            <v>75</v>
          </cell>
          <cell r="D69" t="str">
            <v>N</v>
          </cell>
          <cell r="E69" t="str">
            <v>セラピール　ＪＭＤＡ／ＢＸ８ＫＡ（Ｂ）</v>
          </cell>
        </row>
        <row r="70">
          <cell r="B70" t="str">
            <v>JMFAJ</v>
          </cell>
          <cell r="C70">
            <v>38</v>
          </cell>
          <cell r="D70" t="str">
            <v>N</v>
          </cell>
          <cell r="E70" t="str">
            <v>セラピール　ＪＭＦＡ（Ｊ）</v>
          </cell>
        </row>
        <row r="71">
          <cell r="B71" t="str">
            <v>JMT2GB</v>
          </cell>
          <cell r="C71">
            <v>75</v>
          </cell>
          <cell r="D71" t="str">
            <v>N</v>
          </cell>
          <cell r="E71" t="str">
            <v>セラピール　ＪＭＴ２Ｇ（Ｂ）</v>
          </cell>
        </row>
        <row r="72">
          <cell r="B72" t="str">
            <v>JNPEB</v>
          </cell>
          <cell r="C72">
            <v>25</v>
          </cell>
          <cell r="D72" t="str">
            <v>N</v>
          </cell>
          <cell r="E72" t="str">
            <v>セラピール　ＪＮＰＥ（Ｂ）</v>
          </cell>
        </row>
        <row r="73">
          <cell r="B73" t="str">
            <v>JTK14B</v>
          </cell>
          <cell r="C73">
            <v>25</v>
          </cell>
          <cell r="D73" t="str">
            <v>N</v>
          </cell>
          <cell r="E73" t="str">
            <v>セラピール　ＪＴＫ１４（Ｂ）</v>
          </cell>
        </row>
        <row r="74">
          <cell r="B74" t="str">
            <v>JTKA07H</v>
          </cell>
          <cell r="C74">
            <v>38</v>
          </cell>
          <cell r="D74" t="str">
            <v>N</v>
          </cell>
          <cell r="E74" t="str">
            <v>セラピール　ＪＴＫＡ０７（Ｈ）</v>
          </cell>
        </row>
        <row r="75">
          <cell r="B75" t="str">
            <v>JTKA07J</v>
          </cell>
          <cell r="C75">
            <v>38</v>
          </cell>
          <cell r="D75" t="str">
            <v>N</v>
          </cell>
          <cell r="E75" t="str">
            <v>セラピール　ＪＴＫＡ０７（Ｊ）</v>
          </cell>
        </row>
        <row r="76">
          <cell r="B76" t="str">
            <v>JTKA17B</v>
          </cell>
          <cell r="C76">
            <v>75</v>
          </cell>
          <cell r="D76" t="str">
            <v>N</v>
          </cell>
          <cell r="E76" t="str">
            <v>セラピール　ＪＴＫＡ１７（Ｂ）</v>
          </cell>
        </row>
        <row r="77">
          <cell r="B77" t="str">
            <v>JTKE14B</v>
          </cell>
          <cell r="C77">
            <v>25</v>
          </cell>
          <cell r="D77" t="str">
            <v>N</v>
          </cell>
          <cell r="E77" t="str">
            <v>セラピール　ＪＴＫＥ１４（Ｂ）</v>
          </cell>
        </row>
        <row r="78">
          <cell r="B78" t="str">
            <v>JTKF17B</v>
          </cell>
          <cell r="C78">
            <v>75</v>
          </cell>
          <cell r="D78" t="str">
            <v>N</v>
          </cell>
          <cell r="E78" t="str">
            <v>セラピール　ＪＴＫＦ１７（Ｂ）</v>
          </cell>
        </row>
        <row r="79">
          <cell r="B79" t="str">
            <v>JTKF18B</v>
          </cell>
          <cell r="C79">
            <v>75</v>
          </cell>
          <cell r="D79" t="str">
            <v>N</v>
          </cell>
          <cell r="E79" t="str">
            <v>セラピール　ＪＴＫＦ１８（Ｂ）</v>
          </cell>
        </row>
        <row r="80">
          <cell r="B80" t="str">
            <v>JTKG07B</v>
          </cell>
          <cell r="C80">
            <v>38</v>
          </cell>
          <cell r="D80" t="str">
            <v>N</v>
          </cell>
          <cell r="E80" t="str">
            <v>セラピール　ＪＴＫＧ０７（Ｂ）</v>
          </cell>
        </row>
        <row r="81">
          <cell r="B81" t="str">
            <v>JTKG07B</v>
          </cell>
          <cell r="C81">
            <v>75</v>
          </cell>
          <cell r="D81" t="str">
            <v>N</v>
          </cell>
          <cell r="E81" t="str">
            <v>セラピール　ＪＴＫＧ０７（Ｂ）</v>
          </cell>
        </row>
        <row r="82">
          <cell r="B82" t="str">
            <v>JWZB</v>
          </cell>
          <cell r="C82">
            <v>25</v>
          </cell>
          <cell r="D82" t="str">
            <v>N</v>
          </cell>
          <cell r="E82" t="str">
            <v>セラピール　ＪＷＺ（Ｂ）</v>
          </cell>
        </row>
        <row r="83">
          <cell r="B83" t="str">
            <v>JWZB</v>
          </cell>
          <cell r="C83">
            <v>25</v>
          </cell>
          <cell r="D83" t="str">
            <v>Y</v>
          </cell>
          <cell r="E83" t="str">
            <v>ＣＥＲＡＰＥＥＬ　ＪＷＺ（Ｂ）</v>
          </cell>
        </row>
        <row r="84">
          <cell r="B84" t="str">
            <v>JWZB</v>
          </cell>
          <cell r="C84">
            <v>38</v>
          </cell>
          <cell r="D84" t="str">
            <v>N</v>
          </cell>
          <cell r="E84" t="str">
            <v>セラピール　ＪＷＺ（Ｂ）</v>
          </cell>
        </row>
        <row r="85">
          <cell r="B85" t="str">
            <v>JWZB</v>
          </cell>
          <cell r="C85">
            <v>50</v>
          </cell>
          <cell r="D85" t="str">
            <v>N</v>
          </cell>
          <cell r="E85" t="str">
            <v>セラピール　ＪＷＺ（Ｂ）</v>
          </cell>
        </row>
        <row r="86">
          <cell r="B86" t="str">
            <v>JWZD</v>
          </cell>
          <cell r="C86">
            <v>50</v>
          </cell>
          <cell r="D86" t="str">
            <v>N</v>
          </cell>
          <cell r="E86" t="str">
            <v>セラピール　ＪＷＺ（Ｄ）</v>
          </cell>
        </row>
        <row r="87">
          <cell r="B87" t="str">
            <v>JWZF</v>
          </cell>
          <cell r="C87">
            <v>25</v>
          </cell>
          <cell r="D87" t="str">
            <v>N</v>
          </cell>
          <cell r="E87" t="str">
            <v>セラピール　ＪＷＺ（Ｆ）</v>
          </cell>
        </row>
        <row r="88">
          <cell r="B88" t="str">
            <v>JWZH</v>
          </cell>
          <cell r="C88">
            <v>25</v>
          </cell>
          <cell r="D88" t="str">
            <v>N</v>
          </cell>
          <cell r="E88" t="str">
            <v>セラピール　ＪＷＺ（Ｈ）</v>
          </cell>
        </row>
        <row r="89">
          <cell r="B89" t="str">
            <v>JWZK</v>
          </cell>
          <cell r="C89">
            <v>31</v>
          </cell>
          <cell r="D89" t="str">
            <v>N</v>
          </cell>
          <cell r="E89" t="str">
            <v>セラピール　ＪＷＺ（Ｋ）</v>
          </cell>
        </row>
        <row r="90">
          <cell r="B90" t="str">
            <v>MD(A)R</v>
          </cell>
          <cell r="C90">
            <v>38</v>
          </cell>
          <cell r="D90" t="str">
            <v>N</v>
          </cell>
          <cell r="E90" t="str">
            <v>セラピール　ＭＤ（Ａ）（Ｒ）</v>
          </cell>
        </row>
        <row r="91">
          <cell r="B91" t="str">
            <v>MDA01</v>
          </cell>
          <cell r="C91">
            <v>38</v>
          </cell>
          <cell r="D91" t="str">
            <v>N</v>
          </cell>
          <cell r="E91" t="str">
            <v>セラピール　ＭＤＡ（０１）</v>
          </cell>
        </row>
        <row r="92">
          <cell r="B92" t="str">
            <v>MDA06</v>
          </cell>
          <cell r="C92">
            <v>38</v>
          </cell>
          <cell r="D92" t="str">
            <v>N</v>
          </cell>
          <cell r="E92" t="str">
            <v>セラピール　ＭＤＡ（０６）</v>
          </cell>
        </row>
        <row r="93">
          <cell r="B93" t="str">
            <v>MDA14</v>
          </cell>
          <cell r="C93">
            <v>50</v>
          </cell>
          <cell r="D93" t="str">
            <v>N</v>
          </cell>
          <cell r="E93" t="str">
            <v>セラピール　ＭＤＡ（１４）</v>
          </cell>
        </row>
        <row r="94">
          <cell r="B94" t="str">
            <v>MDA14</v>
          </cell>
          <cell r="C94">
            <v>100</v>
          </cell>
          <cell r="D94" t="str">
            <v>N</v>
          </cell>
          <cell r="E94" t="str">
            <v>セラピール　ＭＤＡ（１４）</v>
          </cell>
        </row>
        <row r="95">
          <cell r="B95" t="str">
            <v>MDAAS01</v>
          </cell>
          <cell r="C95">
            <v>38</v>
          </cell>
          <cell r="D95" t="str">
            <v>N</v>
          </cell>
          <cell r="E95" t="str">
            <v>セラピール　ＭＤＡ／ＡＳ（０１）</v>
          </cell>
        </row>
        <row r="96">
          <cell r="B96" t="str">
            <v>MDACPFL</v>
          </cell>
          <cell r="C96">
            <v>38</v>
          </cell>
          <cell r="D96" t="str">
            <v>N</v>
          </cell>
          <cell r="E96" t="str">
            <v>Ｋ　セラピールＭＤＡ（ＣＰＲＦ）Ｌ</v>
          </cell>
        </row>
        <row r="97">
          <cell r="B97" t="str">
            <v>MDAPFL</v>
          </cell>
          <cell r="C97">
            <v>38</v>
          </cell>
          <cell r="D97" t="str">
            <v>N</v>
          </cell>
          <cell r="E97" t="str">
            <v>Ｋ　セラピール　ＭＤＡ（ＰＲＦ）Ｌ</v>
          </cell>
        </row>
        <row r="98">
          <cell r="B98" t="str">
            <v>MDAPFL</v>
          </cell>
          <cell r="C98">
            <v>38</v>
          </cell>
          <cell r="D98" t="str">
            <v>N</v>
          </cell>
          <cell r="E98" t="str">
            <v>Ｋ　セラピールＭＤＡ（ＰＲＦ）Ｌ</v>
          </cell>
        </row>
        <row r="99">
          <cell r="B99" t="str">
            <v>MDAR</v>
          </cell>
          <cell r="C99">
            <v>125</v>
          </cell>
          <cell r="D99" t="str">
            <v>N</v>
          </cell>
          <cell r="E99" t="str">
            <v>セラピール　ＭＤＡ（Ｒ）</v>
          </cell>
        </row>
        <row r="100">
          <cell r="B100" t="str">
            <v>MDARX</v>
          </cell>
          <cell r="C100">
            <v>38</v>
          </cell>
          <cell r="D100" t="str">
            <v>N</v>
          </cell>
          <cell r="E100" t="str">
            <v>セラピール　ＭＤＡ（ＲＸ）</v>
          </cell>
        </row>
        <row r="101">
          <cell r="B101" t="str">
            <v>MDAS</v>
          </cell>
          <cell r="C101">
            <v>50</v>
          </cell>
          <cell r="D101" t="str">
            <v>N</v>
          </cell>
          <cell r="E101" t="str">
            <v>セラピ－ル　ＭＤＡ（Ｓ）</v>
          </cell>
        </row>
        <row r="102">
          <cell r="B102" t="str">
            <v>MDAS</v>
          </cell>
          <cell r="C102">
            <v>75</v>
          </cell>
          <cell r="D102" t="str">
            <v>N</v>
          </cell>
          <cell r="E102" t="str">
            <v>セラピール　ＭＤＡ（Ｓ）</v>
          </cell>
        </row>
        <row r="103">
          <cell r="B103" t="str">
            <v>MDB8K14</v>
          </cell>
          <cell r="C103">
            <v>75</v>
          </cell>
          <cell r="D103" t="str">
            <v>N</v>
          </cell>
          <cell r="E103" t="str">
            <v>セラピール　ＭＤＡ／ＢＸ８ＫＡ（１４）</v>
          </cell>
        </row>
        <row r="104">
          <cell r="B104" t="str">
            <v>MDG01</v>
          </cell>
          <cell r="C104">
            <v>38</v>
          </cell>
          <cell r="D104" t="str">
            <v>N</v>
          </cell>
          <cell r="E104" t="str">
            <v>セラピール　ＭＤＧ（０１）</v>
          </cell>
        </row>
        <row r="105">
          <cell r="B105" t="str">
            <v>MFA01</v>
          </cell>
          <cell r="C105">
            <v>38</v>
          </cell>
          <cell r="D105" t="str">
            <v>Y</v>
          </cell>
          <cell r="E105" t="str">
            <v>ＣＥＲＡＰＥＥＬ　ＭＦＡ（０１）</v>
          </cell>
        </row>
        <row r="106">
          <cell r="B106" t="str">
            <v>MFA09</v>
          </cell>
          <cell r="C106">
            <v>75</v>
          </cell>
          <cell r="D106" t="str">
            <v>N</v>
          </cell>
          <cell r="E106" t="str">
            <v>セラピール　ＭＦＡ（０９）</v>
          </cell>
        </row>
        <row r="107">
          <cell r="B107" t="str">
            <v>MFA14</v>
          </cell>
          <cell r="C107">
            <v>38</v>
          </cell>
          <cell r="D107" t="str">
            <v>N</v>
          </cell>
          <cell r="E107" t="str">
            <v>セラピール　ＭＦＡ（１４）</v>
          </cell>
        </row>
        <row r="108">
          <cell r="B108" t="str">
            <v>MFA14</v>
          </cell>
          <cell r="C108">
            <v>75</v>
          </cell>
          <cell r="D108" t="str">
            <v>N</v>
          </cell>
          <cell r="E108" t="str">
            <v>セラピール　ＭＦＡ（１４）</v>
          </cell>
        </row>
        <row r="109">
          <cell r="B109" t="str">
            <v>MFA18</v>
          </cell>
          <cell r="C109">
            <v>75</v>
          </cell>
          <cell r="D109" t="str">
            <v>N</v>
          </cell>
          <cell r="E109" t="str">
            <v>セラピール　ＭＦＡ（１８）</v>
          </cell>
        </row>
        <row r="110">
          <cell r="B110" t="str">
            <v>MFA44</v>
          </cell>
          <cell r="C110">
            <v>188</v>
          </cell>
          <cell r="D110" t="str">
            <v>N</v>
          </cell>
          <cell r="E110" t="str">
            <v>セラピール　ＭＦＡ（４４）</v>
          </cell>
        </row>
        <row r="111">
          <cell r="B111" t="str">
            <v>MFA45</v>
          </cell>
          <cell r="C111">
            <v>50</v>
          </cell>
          <cell r="D111" t="str">
            <v>N</v>
          </cell>
          <cell r="E111" t="str">
            <v>セラピール　ＭＦＡ（４５）</v>
          </cell>
        </row>
        <row r="112">
          <cell r="B112" t="str">
            <v>MFA45</v>
          </cell>
          <cell r="C112">
            <v>50</v>
          </cell>
          <cell r="D112" t="str">
            <v>Y</v>
          </cell>
          <cell r="E112" t="str">
            <v>ＣＥＲＡＰＥＥＬ　ＭＦＡ（４５）</v>
          </cell>
        </row>
        <row r="113">
          <cell r="B113" t="str">
            <v>MFA46</v>
          </cell>
          <cell r="C113">
            <v>50</v>
          </cell>
          <cell r="D113" t="str">
            <v>N</v>
          </cell>
          <cell r="E113" t="str">
            <v>セラピール　ＭＦＡ（４６）</v>
          </cell>
        </row>
        <row r="114">
          <cell r="B114" t="str">
            <v>MFACR</v>
          </cell>
          <cell r="C114">
            <v>31</v>
          </cell>
          <cell r="D114" t="str">
            <v>N</v>
          </cell>
          <cell r="E114" t="str">
            <v>セラピール　ＭＦＡ（ＣＲ）</v>
          </cell>
        </row>
        <row r="115">
          <cell r="B115" t="str">
            <v>MFACR</v>
          </cell>
          <cell r="C115">
            <v>31</v>
          </cell>
          <cell r="D115" t="str">
            <v>N</v>
          </cell>
          <cell r="E115" t="str">
            <v>セラピ－ル　ＭＦＡ（ＣＲ）</v>
          </cell>
        </row>
        <row r="116">
          <cell r="B116" t="str">
            <v>MFARX</v>
          </cell>
          <cell r="C116">
            <v>38</v>
          </cell>
          <cell r="D116" t="str">
            <v>N</v>
          </cell>
          <cell r="E116" t="str">
            <v>セラピール　ＭＦＡ（ＲＸ）</v>
          </cell>
        </row>
        <row r="117">
          <cell r="B117" t="str">
            <v>MFAS</v>
          </cell>
          <cell r="C117">
            <v>75</v>
          </cell>
          <cell r="D117" t="str">
            <v>N</v>
          </cell>
          <cell r="E117" t="str">
            <v>セラピール　ＭＦＡ（Ｓ）</v>
          </cell>
        </row>
        <row r="118">
          <cell r="B118" t="str">
            <v>MFAS</v>
          </cell>
          <cell r="C118">
            <v>100</v>
          </cell>
          <cell r="D118" t="str">
            <v>N</v>
          </cell>
          <cell r="E118" t="str">
            <v>セラピール　ＭＦＡ（Ｓ）</v>
          </cell>
        </row>
        <row r="119">
          <cell r="B119" t="str">
            <v>MFAS</v>
          </cell>
          <cell r="C119">
            <v>125</v>
          </cell>
          <cell r="D119" t="str">
            <v>N</v>
          </cell>
          <cell r="E119" t="str">
            <v>セラピール　ＭＦＡ（Ｓ）</v>
          </cell>
        </row>
        <row r="120">
          <cell r="B120" t="str">
            <v>MFAS</v>
          </cell>
          <cell r="C120">
            <v>188</v>
          </cell>
          <cell r="D120" t="str">
            <v>N</v>
          </cell>
          <cell r="E120" t="str">
            <v>セラピール　ＭＦＡ（Ｓ）</v>
          </cell>
        </row>
        <row r="121">
          <cell r="B121" t="str">
            <v>MFAS</v>
          </cell>
          <cell r="C121">
            <v>188</v>
          </cell>
          <cell r="D121" t="str">
            <v>Y</v>
          </cell>
          <cell r="E121" t="str">
            <v>セラピール　ＭＦＡ（Ｓ）</v>
          </cell>
        </row>
        <row r="122">
          <cell r="B122" t="str">
            <v>MFAX</v>
          </cell>
          <cell r="C122">
            <v>50</v>
          </cell>
          <cell r="D122" t="str">
            <v>N</v>
          </cell>
          <cell r="E122" t="str">
            <v>セラピール　ＭＦＡＸ</v>
          </cell>
        </row>
        <row r="123">
          <cell r="B123" t="str">
            <v>MFSBS</v>
          </cell>
          <cell r="C123">
            <v>188</v>
          </cell>
          <cell r="D123" t="str">
            <v>N</v>
          </cell>
          <cell r="E123" t="str">
            <v>セラピール　ＭＦ（Ｓ）ＢＳ</v>
          </cell>
        </row>
        <row r="124">
          <cell r="B124" t="str">
            <v>MT2A14</v>
          </cell>
          <cell r="C124">
            <v>50</v>
          </cell>
          <cell r="D124" t="str">
            <v>N</v>
          </cell>
          <cell r="E124" t="str">
            <v>セラピール　ＭＴ２Ａ（１４）</v>
          </cell>
        </row>
        <row r="125">
          <cell r="B125" t="str">
            <v>MT2G07</v>
          </cell>
          <cell r="C125">
            <v>75</v>
          </cell>
          <cell r="D125" t="str">
            <v>N</v>
          </cell>
          <cell r="E125" t="str">
            <v>セラピール　ＭＴ２Ｇ（０７）</v>
          </cell>
        </row>
        <row r="126">
          <cell r="B126" t="str">
            <v>SY01</v>
          </cell>
          <cell r="C126">
            <v>31</v>
          </cell>
          <cell r="D126" t="str">
            <v>Y</v>
          </cell>
          <cell r="E126" t="str">
            <v>ＣＥＲＡＰＥＥＬ　ＳＹ（０１）</v>
          </cell>
        </row>
        <row r="127">
          <cell r="B127" t="str">
            <v>SY08</v>
          </cell>
          <cell r="C127">
            <v>25</v>
          </cell>
          <cell r="D127" t="str">
            <v>N</v>
          </cell>
          <cell r="E127" t="str">
            <v>セラピール　ＳＹ（０８）</v>
          </cell>
        </row>
        <row r="128">
          <cell r="B128" t="str">
            <v>SY09</v>
          </cell>
          <cell r="C128">
            <v>50</v>
          </cell>
          <cell r="D128" t="str">
            <v>Y</v>
          </cell>
          <cell r="E128" t="str">
            <v>セラピール　ＳＹ（０９）</v>
          </cell>
        </row>
        <row r="129">
          <cell r="B129" t="str">
            <v>SY14</v>
          </cell>
          <cell r="C129">
            <v>50</v>
          </cell>
          <cell r="D129" t="str">
            <v>N</v>
          </cell>
          <cell r="E129" t="str">
            <v>セラピール　ＳＹ（１４）</v>
          </cell>
        </row>
        <row r="130">
          <cell r="B130" t="str">
            <v>SY14</v>
          </cell>
          <cell r="C130">
            <v>75</v>
          </cell>
          <cell r="D130" t="str">
            <v>N</v>
          </cell>
          <cell r="E130" t="str">
            <v>セラピール　ＳＹ（１４）</v>
          </cell>
        </row>
        <row r="131">
          <cell r="B131" t="str">
            <v>SY18</v>
          </cell>
          <cell r="C131">
            <v>50</v>
          </cell>
          <cell r="D131" t="str">
            <v>Y</v>
          </cell>
          <cell r="E131" t="str">
            <v>セラピール　ＳＹ（１８）</v>
          </cell>
        </row>
        <row r="132">
          <cell r="B132" t="str">
            <v>SY33</v>
          </cell>
          <cell r="C132">
            <v>50</v>
          </cell>
          <cell r="D132" t="str">
            <v>N</v>
          </cell>
          <cell r="E132" t="str">
            <v>セラピール　ＳＹ（３３）</v>
          </cell>
        </row>
        <row r="133">
          <cell r="B133" t="str">
            <v>SY42</v>
          </cell>
          <cell r="C133">
            <v>100</v>
          </cell>
          <cell r="D133" t="str">
            <v>N</v>
          </cell>
          <cell r="E133" t="str">
            <v>セラピール　ＳＹ（４２）</v>
          </cell>
        </row>
        <row r="134">
          <cell r="B134" t="str">
            <v>SYA14</v>
          </cell>
          <cell r="C134">
            <v>50</v>
          </cell>
          <cell r="D134" t="str">
            <v>N</v>
          </cell>
          <cell r="E134" t="str">
            <v>セラピール　ＳＹＡ（１４）</v>
          </cell>
        </row>
        <row r="135">
          <cell r="B135" t="str">
            <v>TK07</v>
          </cell>
          <cell r="C135">
            <v>50</v>
          </cell>
          <cell r="D135" t="str">
            <v>N</v>
          </cell>
          <cell r="E135" t="str">
            <v>セラピ－ル　ＴＫ０７</v>
          </cell>
        </row>
        <row r="136">
          <cell r="B136" t="str">
            <v>TKA0701</v>
          </cell>
          <cell r="C136">
            <v>31</v>
          </cell>
          <cell r="D136" t="str">
            <v>Y</v>
          </cell>
          <cell r="E136" t="str">
            <v>ＣＥＲＡＰＥＥＬ　ＴＫＡ０７（０１）</v>
          </cell>
        </row>
        <row r="137">
          <cell r="B137" t="str">
            <v>TKA0707</v>
          </cell>
          <cell r="C137">
            <v>75</v>
          </cell>
          <cell r="D137" t="str">
            <v>N</v>
          </cell>
          <cell r="E137" t="str">
            <v>セラピール　ＴＫＡ０７（０７）</v>
          </cell>
        </row>
        <row r="138">
          <cell r="B138" t="str">
            <v>TKA0709</v>
          </cell>
          <cell r="C138">
            <v>50</v>
          </cell>
          <cell r="D138" t="str">
            <v>N</v>
          </cell>
          <cell r="E138" t="str">
            <v>セラピール　ＴＫＡ０７（０９）</v>
          </cell>
        </row>
        <row r="139">
          <cell r="B139" t="str">
            <v>TKA0709</v>
          </cell>
          <cell r="C139">
            <v>75</v>
          </cell>
          <cell r="D139" t="str">
            <v>N</v>
          </cell>
          <cell r="E139" t="str">
            <v>セラピール　ＴＫＡ０７（０９）</v>
          </cell>
        </row>
        <row r="140">
          <cell r="B140" t="str">
            <v>TKA0715</v>
          </cell>
          <cell r="C140">
            <v>50</v>
          </cell>
          <cell r="D140" t="str">
            <v>Y</v>
          </cell>
          <cell r="E140" t="str">
            <v>ＣＥＲＡＰＥＥＬ　ＴＫＡ０７（１５）</v>
          </cell>
        </row>
        <row r="141">
          <cell r="B141" t="str">
            <v>TKA0740</v>
          </cell>
          <cell r="C141">
            <v>50</v>
          </cell>
          <cell r="D141" t="str">
            <v>N</v>
          </cell>
          <cell r="E141" t="str">
            <v>セラピール　ＴＫＡ０７（４０）</v>
          </cell>
        </row>
        <row r="142">
          <cell r="B142" t="str">
            <v>TKA07PF</v>
          </cell>
          <cell r="C142">
            <v>38</v>
          </cell>
          <cell r="D142" t="str">
            <v>N</v>
          </cell>
          <cell r="E142" t="str">
            <v>セラピール　ＴＫＡ０７（ＰＲＦ）</v>
          </cell>
        </row>
        <row r="143">
          <cell r="B143" t="str">
            <v>TKA07X</v>
          </cell>
          <cell r="C143">
            <v>50</v>
          </cell>
          <cell r="D143" t="str">
            <v>N</v>
          </cell>
          <cell r="E143" t="str">
            <v>セラピール　ＴＫＡ０７Ｘ</v>
          </cell>
        </row>
        <row r="144">
          <cell r="B144" t="str">
            <v>TKA07X</v>
          </cell>
          <cell r="C144">
            <v>75</v>
          </cell>
          <cell r="D144" t="str">
            <v>N</v>
          </cell>
          <cell r="E144" t="str">
            <v>セラピール　ＴＫＡ０７（Ｘ）</v>
          </cell>
        </row>
        <row r="145">
          <cell r="B145" t="str">
            <v>TKA0909</v>
          </cell>
          <cell r="C145">
            <v>75</v>
          </cell>
          <cell r="D145" t="str">
            <v>N</v>
          </cell>
          <cell r="E145" t="str">
            <v>セラピール　ＴＫＡ０９（０９）</v>
          </cell>
        </row>
        <row r="146">
          <cell r="B146" t="str">
            <v>TKA09RX</v>
          </cell>
          <cell r="C146">
            <v>38</v>
          </cell>
          <cell r="D146" t="str">
            <v>N</v>
          </cell>
          <cell r="E146" t="str">
            <v>セラピール　ＴＫＡ０９（ＲＸ）</v>
          </cell>
        </row>
        <row r="147">
          <cell r="B147" t="str">
            <v>TKA10PF</v>
          </cell>
          <cell r="C147">
            <v>38</v>
          </cell>
          <cell r="D147" t="str">
            <v>N</v>
          </cell>
          <cell r="E147" t="str">
            <v>セラピール　ＴＫＡ１０（ＰＲＦ）</v>
          </cell>
        </row>
        <row r="148">
          <cell r="B148" t="str">
            <v>TKA11PF</v>
          </cell>
          <cell r="C148">
            <v>38</v>
          </cell>
          <cell r="D148" t="str">
            <v>N</v>
          </cell>
          <cell r="E148" t="str">
            <v>セラピール　ＴＫＡ１１（ＰＲＦ）</v>
          </cell>
        </row>
        <row r="149">
          <cell r="B149" t="str">
            <v>TKA1214</v>
          </cell>
          <cell r="C149">
            <v>38</v>
          </cell>
          <cell r="D149" t="str">
            <v>N</v>
          </cell>
          <cell r="E149" t="str">
            <v>セラピール　ＴＫＡ１２（１４）</v>
          </cell>
        </row>
        <row r="150">
          <cell r="B150" t="str">
            <v>TKA12PF</v>
          </cell>
          <cell r="C150">
            <v>38</v>
          </cell>
          <cell r="D150" t="str">
            <v>N</v>
          </cell>
          <cell r="E150" t="str">
            <v>セラピール　ＴＫＡ１２（ＰＲＦ）</v>
          </cell>
        </row>
        <row r="151">
          <cell r="B151" t="str">
            <v>TKA12PF</v>
          </cell>
          <cell r="C151">
            <v>50</v>
          </cell>
          <cell r="D151" t="str">
            <v>N</v>
          </cell>
          <cell r="E151" t="str">
            <v>セラピール　ＴＫＡ１２（ＰＲＦ）</v>
          </cell>
        </row>
        <row r="152">
          <cell r="B152" t="str">
            <v>TKA13PF</v>
          </cell>
          <cell r="C152">
            <v>38</v>
          </cell>
          <cell r="D152" t="str">
            <v>N</v>
          </cell>
          <cell r="E152" t="str">
            <v>セラピール　ＴＫＡ１３（ＰＲＦ）</v>
          </cell>
        </row>
        <row r="153">
          <cell r="B153" t="str">
            <v>TKA13PF</v>
          </cell>
          <cell r="C153">
            <v>50</v>
          </cell>
          <cell r="D153" t="str">
            <v>N</v>
          </cell>
          <cell r="E153" t="str">
            <v>セラピール　ＴＫＡ１３（ＰＲＦ）</v>
          </cell>
        </row>
        <row r="154">
          <cell r="B154" t="str">
            <v>TKA1440</v>
          </cell>
          <cell r="C154">
            <v>50</v>
          </cell>
          <cell r="D154" t="str">
            <v>Y</v>
          </cell>
          <cell r="E154" t="str">
            <v>ＣＥＲＡＰＥＥＬ　ＴＫＡ１４（４０）</v>
          </cell>
        </row>
        <row r="155">
          <cell r="B155" t="str">
            <v>TKA1540</v>
          </cell>
          <cell r="C155">
            <v>50</v>
          </cell>
          <cell r="D155" t="str">
            <v>N</v>
          </cell>
          <cell r="E155" t="str">
            <v>セラピール　ＴＫＡ１５（４０）</v>
          </cell>
        </row>
        <row r="156">
          <cell r="B156" t="str">
            <v>TKA1540</v>
          </cell>
          <cell r="C156">
            <v>50</v>
          </cell>
          <cell r="D156" t="str">
            <v>Y</v>
          </cell>
          <cell r="E156" t="str">
            <v>ＣＥＲＡＰＥＥＬ　ＴＫＡ１５（４０）</v>
          </cell>
        </row>
        <row r="157">
          <cell r="B157" t="str">
            <v>TKA15PF</v>
          </cell>
          <cell r="C157">
            <v>50</v>
          </cell>
          <cell r="D157" t="str">
            <v>N</v>
          </cell>
          <cell r="E157" t="str">
            <v>セラピール　ＴＫＡ１５（ＰＲＦ）</v>
          </cell>
        </row>
        <row r="158">
          <cell r="B158" t="str">
            <v>TKG0707</v>
          </cell>
          <cell r="C158">
            <v>75</v>
          </cell>
          <cell r="D158" t="str">
            <v>N</v>
          </cell>
          <cell r="E158" t="str">
            <v>セラピール　ＴＫＧ０７（０７）</v>
          </cell>
        </row>
        <row r="159">
          <cell r="B159" t="str">
            <v>WDS</v>
          </cell>
          <cell r="C159">
            <v>50</v>
          </cell>
          <cell r="D159" t="str">
            <v>N</v>
          </cell>
          <cell r="E159" t="str">
            <v>セラピール　ＷＤ（Ｓ）</v>
          </cell>
        </row>
        <row r="160">
          <cell r="B160" t="str">
            <v>WDS</v>
          </cell>
          <cell r="C160">
            <v>75</v>
          </cell>
          <cell r="D160" t="str">
            <v>N</v>
          </cell>
          <cell r="E160" t="str">
            <v>セラピール　ＷＤ（Ｓ）</v>
          </cell>
        </row>
        <row r="161">
          <cell r="B161" t="str">
            <v>WDS</v>
          </cell>
          <cell r="C161">
            <v>100</v>
          </cell>
          <cell r="D161" t="str">
            <v>N</v>
          </cell>
          <cell r="E161" t="str">
            <v>セラピール　ＷＤ（Ｓ）</v>
          </cell>
        </row>
        <row r="162">
          <cell r="B162" t="str">
            <v>WDS</v>
          </cell>
          <cell r="C162">
            <v>125</v>
          </cell>
          <cell r="D162" t="str">
            <v>N</v>
          </cell>
          <cell r="E162" t="str">
            <v>セラピール　ＷＤ（Ｓ）</v>
          </cell>
        </row>
        <row r="163">
          <cell r="B163" t="str">
            <v>WDS</v>
          </cell>
          <cell r="C163">
            <v>188</v>
          </cell>
          <cell r="D163" t="str">
            <v>N</v>
          </cell>
          <cell r="E163" t="str">
            <v>セラピール　ＷＤ（Ｓ）</v>
          </cell>
        </row>
        <row r="164">
          <cell r="B164" t="str">
            <v>WDS</v>
          </cell>
          <cell r="C164">
            <v>350</v>
          </cell>
          <cell r="D164" t="str">
            <v>N</v>
          </cell>
          <cell r="E164" t="str">
            <v>セラピール　ＷＤ（Ｓ）</v>
          </cell>
        </row>
        <row r="165">
          <cell r="B165" t="str">
            <v>WDSBS</v>
          </cell>
          <cell r="C165">
            <v>250</v>
          </cell>
          <cell r="D165" t="str">
            <v>N</v>
          </cell>
          <cell r="E165" t="str">
            <v>セラピール　ＷＤ（Ｓ）ＢＳ</v>
          </cell>
        </row>
        <row r="166">
          <cell r="B166" t="str">
            <v>WZ</v>
          </cell>
          <cell r="C166">
            <v>25</v>
          </cell>
          <cell r="D166" t="str">
            <v>N</v>
          </cell>
          <cell r="E166" t="str">
            <v>セラピール　ＷＺ</v>
          </cell>
        </row>
        <row r="167">
          <cell r="B167" t="str">
            <v>WZ</v>
          </cell>
          <cell r="C167">
            <v>25</v>
          </cell>
          <cell r="D167" t="str">
            <v>Y</v>
          </cell>
          <cell r="E167" t="str">
            <v>セラピール　ＷＺ</v>
          </cell>
        </row>
        <row r="168">
          <cell r="B168" t="str">
            <v>WZ01</v>
          </cell>
          <cell r="C168">
            <v>31</v>
          </cell>
          <cell r="D168" t="str">
            <v>N</v>
          </cell>
          <cell r="E168" t="str">
            <v>セラピール　ＷＺ（０１）</v>
          </cell>
        </row>
        <row r="169">
          <cell r="B169" t="str">
            <v>WZ05</v>
          </cell>
          <cell r="C169">
            <v>25</v>
          </cell>
          <cell r="D169" t="str">
            <v>N</v>
          </cell>
          <cell r="E169" t="str">
            <v>セラピール　ＷＺ（０５）</v>
          </cell>
        </row>
        <row r="170">
          <cell r="B170" t="str">
            <v>WZ14</v>
          </cell>
          <cell r="C170">
            <v>25</v>
          </cell>
          <cell r="D170" t="str">
            <v>N</v>
          </cell>
          <cell r="E170" t="str">
            <v>セラピール　ＷＺ（１４）</v>
          </cell>
        </row>
        <row r="171">
          <cell r="B171" t="str">
            <v>WZ14</v>
          </cell>
          <cell r="C171">
            <v>38</v>
          </cell>
          <cell r="D171" t="str">
            <v>N</v>
          </cell>
          <cell r="E171" t="str">
            <v>セラピール　ＷＺ（１４）</v>
          </cell>
        </row>
        <row r="172">
          <cell r="B172" t="str">
            <v>WZ14</v>
          </cell>
          <cell r="C172">
            <v>50</v>
          </cell>
          <cell r="D172" t="str">
            <v>N</v>
          </cell>
          <cell r="E172" t="str">
            <v>セラピール　ＷＺ（１４）</v>
          </cell>
        </row>
        <row r="173">
          <cell r="B173" t="str">
            <v>WZ26</v>
          </cell>
          <cell r="C173">
            <v>25</v>
          </cell>
          <cell r="D173" t="str">
            <v>N</v>
          </cell>
          <cell r="E173" t="str">
            <v>セラピール　ＷＺ（２６）</v>
          </cell>
        </row>
        <row r="174">
          <cell r="B174" t="str">
            <v>WZ26</v>
          </cell>
          <cell r="C174">
            <v>38</v>
          </cell>
          <cell r="D174" t="str">
            <v>N</v>
          </cell>
          <cell r="E174" t="str">
            <v>セラピール　ＷＺ（２６）</v>
          </cell>
        </row>
        <row r="175">
          <cell r="B175" t="str">
            <v>WZ34</v>
          </cell>
          <cell r="C175">
            <v>25</v>
          </cell>
          <cell r="D175" t="str">
            <v>N</v>
          </cell>
          <cell r="E175" t="str">
            <v>セラピール　ＷＺ（３４）</v>
          </cell>
        </row>
        <row r="176">
          <cell r="B176" t="str">
            <v>WZ48</v>
          </cell>
          <cell r="C176">
            <v>50</v>
          </cell>
          <cell r="D176" t="str">
            <v>N</v>
          </cell>
          <cell r="E176" t="str">
            <v>セラピール　ＷＺ（４８）</v>
          </cell>
        </row>
        <row r="177">
          <cell r="B177" t="str">
            <v>WZCR</v>
          </cell>
          <cell r="C177">
            <v>31</v>
          </cell>
          <cell r="D177" t="str">
            <v>Y</v>
          </cell>
          <cell r="E177" t="str">
            <v>ＣＥＲＡＰＥＥＬ　ＷＺ（ＣＲ）</v>
          </cell>
        </row>
        <row r="178">
          <cell r="B178" t="str">
            <v>WZE</v>
          </cell>
          <cell r="C178">
            <v>25</v>
          </cell>
          <cell r="D178" t="str">
            <v>N</v>
          </cell>
          <cell r="E178" t="str">
            <v>セラピール　ＷＺ（Ｅ）</v>
          </cell>
        </row>
        <row r="179">
          <cell r="B179" t="str">
            <v>WZE</v>
          </cell>
          <cell r="C179">
            <v>38</v>
          </cell>
          <cell r="D179" t="str">
            <v>N</v>
          </cell>
          <cell r="E179" t="str">
            <v>セラピール　ＷＺ（Ｅ）</v>
          </cell>
        </row>
        <row r="180">
          <cell r="B180" t="str">
            <v>WZRX</v>
          </cell>
          <cell r="C180">
            <v>25</v>
          </cell>
          <cell r="D180" t="str">
            <v>N</v>
          </cell>
          <cell r="E180" t="str">
            <v>セラピール　ＷＺ（ＲＸ）</v>
          </cell>
        </row>
        <row r="181">
          <cell r="B181" t="str">
            <v>WZRX</v>
          </cell>
          <cell r="C181">
            <v>38</v>
          </cell>
          <cell r="D181" t="str">
            <v>N</v>
          </cell>
          <cell r="E181" t="str">
            <v>セラピール　ＷＺ（ＲＸ）</v>
          </cell>
        </row>
        <row r="182">
          <cell r="B182" t="str">
            <v>WZS</v>
          </cell>
          <cell r="C182">
            <v>25</v>
          </cell>
          <cell r="D182" t="str">
            <v>N</v>
          </cell>
          <cell r="E182" t="str">
            <v>セラピール　ＷＺ（Ｓ）</v>
          </cell>
        </row>
        <row r="183">
          <cell r="B183" t="str">
            <v>WZS</v>
          </cell>
          <cell r="C183">
            <v>25</v>
          </cell>
          <cell r="D183" t="str">
            <v>N</v>
          </cell>
          <cell r="E183" t="str">
            <v>セラピールＷＺ（Ｓ）</v>
          </cell>
        </row>
        <row r="184">
          <cell r="B184" t="str">
            <v>WZS</v>
          </cell>
          <cell r="C184">
            <v>38</v>
          </cell>
          <cell r="D184" t="str">
            <v>N</v>
          </cell>
          <cell r="E184" t="str">
            <v>セラピール　ＷＺ（Ｓ）</v>
          </cell>
        </row>
        <row r="185">
          <cell r="B185" t="str">
            <v>WZS</v>
          </cell>
          <cell r="C185">
            <v>75</v>
          </cell>
          <cell r="D185" t="str">
            <v>N</v>
          </cell>
          <cell r="E185" t="str">
            <v>セラピール　ＷＺ（Ｓ）</v>
          </cell>
        </row>
        <row r="186">
          <cell r="B186" t="str">
            <v>WZS</v>
          </cell>
          <cell r="C186">
            <v>125</v>
          </cell>
          <cell r="D186" t="str">
            <v>N</v>
          </cell>
          <cell r="E186" t="str">
            <v>セラピール　ＷＺ（Ｓ）</v>
          </cell>
        </row>
        <row r="187">
          <cell r="B187" t="str">
            <v>WZT</v>
          </cell>
          <cell r="C187">
            <v>25</v>
          </cell>
          <cell r="D187" t="str">
            <v>N</v>
          </cell>
          <cell r="E187" t="str">
            <v>セラピール　ＷＺ（Ｔ）</v>
          </cell>
        </row>
        <row r="188">
          <cell r="B188" t="str">
            <v>WZT</v>
          </cell>
          <cell r="C188">
            <v>38</v>
          </cell>
          <cell r="D188" t="str">
            <v>N</v>
          </cell>
          <cell r="E188" t="str">
            <v>セラピール　ＷＺ（Ｔ）</v>
          </cell>
        </row>
        <row r="189">
          <cell r="B189" t="str">
            <v>WZU</v>
          </cell>
          <cell r="C189">
            <v>25</v>
          </cell>
          <cell r="D189" t="str">
            <v>N</v>
          </cell>
          <cell r="E189" t="str">
            <v>セラピール　ＷＺ（Ｕ）</v>
          </cell>
        </row>
        <row r="190">
          <cell r="B190" t="str">
            <v>10106</v>
          </cell>
          <cell r="C190">
            <v>188</v>
          </cell>
          <cell r="D190" t="str">
            <v>N</v>
          </cell>
          <cell r="E190" t="str">
            <v>セラピール　ＰＪ１０１（０６）</v>
          </cell>
        </row>
        <row r="191">
          <cell r="B191" t="str">
            <v>10118</v>
          </cell>
          <cell r="C191">
            <v>50</v>
          </cell>
          <cell r="D191" t="str">
            <v>N</v>
          </cell>
          <cell r="E191" t="str">
            <v>セラピール　ＰＪ１０１（１８）</v>
          </cell>
        </row>
        <row r="192">
          <cell r="B192" t="str">
            <v>11101</v>
          </cell>
          <cell r="C192">
            <v>38</v>
          </cell>
          <cell r="D192" t="str">
            <v>N</v>
          </cell>
          <cell r="E192" t="str">
            <v>セラピール　ＰＪ１１１（０１）</v>
          </cell>
        </row>
        <row r="193">
          <cell r="B193" t="str">
            <v>11126</v>
          </cell>
          <cell r="C193">
            <v>38</v>
          </cell>
          <cell r="D193" t="str">
            <v>N</v>
          </cell>
          <cell r="E193" t="str">
            <v>セラピール　ＰＪ１１１（２６）</v>
          </cell>
        </row>
        <row r="194">
          <cell r="B194" t="str">
            <v>11149</v>
          </cell>
          <cell r="C194">
            <v>38</v>
          </cell>
          <cell r="D194" t="str">
            <v>N</v>
          </cell>
          <cell r="E194" t="str">
            <v>セラピール　ＰＪ１１１（４９）</v>
          </cell>
        </row>
        <row r="195">
          <cell r="B195" t="str">
            <v>11149</v>
          </cell>
          <cell r="C195">
            <v>38</v>
          </cell>
          <cell r="D195" t="str">
            <v>Y</v>
          </cell>
          <cell r="E195" t="str">
            <v>ＣＥＲＡＰＥＥＬ　ＰＪ１１１（４９）</v>
          </cell>
        </row>
        <row r="196">
          <cell r="B196" t="str">
            <v>2211</v>
          </cell>
          <cell r="C196">
            <v>50</v>
          </cell>
          <cell r="D196" t="str">
            <v>N</v>
          </cell>
          <cell r="E196" t="str">
            <v>セラピール　ＰＪ２２（１１）</v>
          </cell>
        </row>
        <row r="197">
          <cell r="B197" t="str">
            <v>2219</v>
          </cell>
          <cell r="C197">
            <v>50</v>
          </cell>
          <cell r="D197" t="str">
            <v>Y</v>
          </cell>
          <cell r="E197" t="str">
            <v>ＣＥＲＡＰＥＥＬ　ＰＪ２２（１９）</v>
          </cell>
        </row>
        <row r="198">
          <cell r="B198" t="str">
            <v>271/G14</v>
          </cell>
          <cell r="C198">
            <v>75</v>
          </cell>
          <cell r="D198" t="str">
            <v>Y</v>
          </cell>
          <cell r="E198" t="str">
            <v>ＣＥＲＡＰＥＥＬ　ＰＪ２７１／Ｇ（１４）</v>
          </cell>
        </row>
        <row r="199">
          <cell r="B199" t="str">
            <v>27103</v>
          </cell>
          <cell r="C199">
            <v>25</v>
          </cell>
          <cell r="D199" t="str">
            <v>N</v>
          </cell>
          <cell r="E199" t="str">
            <v>セラピール　ＰＪ２７１（０３）</v>
          </cell>
        </row>
        <row r="200">
          <cell r="B200" t="str">
            <v>27111</v>
          </cell>
          <cell r="C200">
            <v>50</v>
          </cell>
          <cell r="D200" t="str">
            <v>Y</v>
          </cell>
          <cell r="E200" t="str">
            <v>ＣＥＲＡＰＥＥＬ　ＰＪ２７１（１１）</v>
          </cell>
        </row>
        <row r="201">
          <cell r="B201" t="str">
            <v>27114</v>
          </cell>
          <cell r="C201">
            <v>25</v>
          </cell>
          <cell r="D201" t="str">
            <v>N</v>
          </cell>
          <cell r="E201" t="str">
            <v>セラピール　ＰＪ２７１（１４）</v>
          </cell>
        </row>
        <row r="202">
          <cell r="B202" t="str">
            <v>27114</v>
          </cell>
          <cell r="C202">
            <v>25</v>
          </cell>
          <cell r="D202" t="str">
            <v>Y</v>
          </cell>
          <cell r="E202" t="str">
            <v>ＣＥＲＡＰＥＥＬ　ＰＪ２７１（１４）</v>
          </cell>
        </row>
        <row r="203">
          <cell r="B203" t="str">
            <v>27114</v>
          </cell>
          <cell r="C203">
            <v>38</v>
          </cell>
          <cell r="D203" t="str">
            <v>N</v>
          </cell>
          <cell r="E203" t="str">
            <v>セラピール　ＰＪ２７１（１４）</v>
          </cell>
        </row>
        <row r="204">
          <cell r="B204" t="str">
            <v>27114</v>
          </cell>
          <cell r="C204">
            <v>50</v>
          </cell>
          <cell r="D204" t="str">
            <v>N</v>
          </cell>
          <cell r="E204" t="str">
            <v>セラピール　ＰＪ２７１（１４）</v>
          </cell>
        </row>
        <row r="205">
          <cell r="B205" t="str">
            <v>27114</v>
          </cell>
          <cell r="C205">
            <v>50</v>
          </cell>
          <cell r="D205" t="str">
            <v>Y</v>
          </cell>
          <cell r="E205" t="str">
            <v>ＣＥＲＡＰＥＥＬ　ＰＪ２７１（１４）</v>
          </cell>
        </row>
        <row r="206">
          <cell r="B206" t="str">
            <v>27114</v>
          </cell>
          <cell r="C206">
            <v>75</v>
          </cell>
          <cell r="D206" t="str">
            <v>N</v>
          </cell>
          <cell r="E206" t="str">
            <v>ＣＥＲＡＰＥＥＬ　ＰＪ２７１（１４）</v>
          </cell>
        </row>
        <row r="207">
          <cell r="B207" t="str">
            <v>27114</v>
          </cell>
          <cell r="C207">
            <v>75</v>
          </cell>
          <cell r="D207" t="str">
            <v>N</v>
          </cell>
          <cell r="E207" t="str">
            <v>セラピール　ＰＪ２７１（１４）</v>
          </cell>
        </row>
        <row r="208">
          <cell r="B208" t="str">
            <v>27114</v>
          </cell>
          <cell r="C208">
            <v>75</v>
          </cell>
          <cell r="D208" t="str">
            <v>Y</v>
          </cell>
          <cell r="E208" t="str">
            <v>ＣＥＲＡＰＥＥＬ　ＰＪ２７１（１４）</v>
          </cell>
        </row>
        <row r="209">
          <cell r="B209" t="str">
            <v>27114</v>
          </cell>
          <cell r="C209">
            <v>125</v>
          </cell>
          <cell r="D209" t="str">
            <v>Y</v>
          </cell>
          <cell r="E209" t="str">
            <v>ＣＥＲＡＰＥＥＬ　ＰＪ２７１（１４）</v>
          </cell>
        </row>
        <row r="210">
          <cell r="B210" t="str">
            <v>27114</v>
          </cell>
          <cell r="C210">
            <v>188</v>
          </cell>
          <cell r="D210" t="str">
            <v>N</v>
          </cell>
          <cell r="E210" t="str">
            <v>セラピール　ＰＪ２７１（１４）</v>
          </cell>
        </row>
        <row r="211">
          <cell r="B211" t="str">
            <v>27114DA</v>
          </cell>
          <cell r="C211">
            <v>75</v>
          </cell>
          <cell r="D211" t="str">
            <v>Y</v>
          </cell>
          <cell r="E211" t="str">
            <v>ＣＥＲＡＰＥＥＬ　ＰＪ２７１（１４）</v>
          </cell>
        </row>
        <row r="212">
          <cell r="B212" t="str">
            <v>27114DB</v>
          </cell>
          <cell r="C212">
            <v>75</v>
          </cell>
          <cell r="D212" t="str">
            <v>Y</v>
          </cell>
          <cell r="E212" t="str">
            <v>ＣＥＲＡＰＥＥＬ　ＰＪ２７１（１４）</v>
          </cell>
        </row>
        <row r="213">
          <cell r="B213" t="str">
            <v>27114DC</v>
          </cell>
          <cell r="C213">
            <v>50</v>
          </cell>
          <cell r="D213" t="str">
            <v>Y</v>
          </cell>
          <cell r="E213" t="str">
            <v>ＣＥＲＡＰＥＥＬ　ＰＪ２７１（１４）</v>
          </cell>
        </row>
        <row r="214">
          <cell r="B214" t="str">
            <v>27114DE</v>
          </cell>
          <cell r="C214">
            <v>50</v>
          </cell>
          <cell r="D214" t="str">
            <v>Y</v>
          </cell>
          <cell r="E214" t="str">
            <v>ＣＥＲＡＰＥＥＬ　ＰＪ２７１（１４）</v>
          </cell>
        </row>
        <row r="215">
          <cell r="B215" t="str">
            <v>27114HA</v>
          </cell>
          <cell r="C215">
            <v>50</v>
          </cell>
          <cell r="D215" t="str">
            <v>Y</v>
          </cell>
          <cell r="E215" t="str">
            <v>ＣＥＲＡＰＥＥＬ　ＰＪ２７１（１４）</v>
          </cell>
        </row>
        <row r="216">
          <cell r="B216" t="str">
            <v>27114HB</v>
          </cell>
          <cell r="C216">
            <v>50</v>
          </cell>
          <cell r="D216" t="str">
            <v>Y</v>
          </cell>
          <cell r="E216" t="str">
            <v>ＣＥＲＡＰＥＥＬ　ＰＪ２７１（１４）</v>
          </cell>
        </row>
        <row r="217">
          <cell r="B217" t="str">
            <v>27114JA</v>
          </cell>
          <cell r="C217">
            <v>50</v>
          </cell>
          <cell r="D217" t="str">
            <v>Y</v>
          </cell>
          <cell r="E217" t="str">
            <v>ＣＥＲＡＰＥＥＬ　ＰＪ２７１（１４）</v>
          </cell>
        </row>
        <row r="218">
          <cell r="B218" t="str">
            <v>27114MA</v>
          </cell>
          <cell r="C218">
            <v>75</v>
          </cell>
          <cell r="D218" t="str">
            <v>Y</v>
          </cell>
          <cell r="E218" t="str">
            <v>ＣＥＲＡＰＥＥＬ　ＰＪ２７１（１４）</v>
          </cell>
        </row>
        <row r="219">
          <cell r="B219" t="str">
            <v>27114MB</v>
          </cell>
          <cell r="C219">
            <v>75</v>
          </cell>
          <cell r="D219" t="str">
            <v>N</v>
          </cell>
          <cell r="E219" t="str">
            <v>ＣＥＲＡＰＥＥＬ　ＰＪ２７１（１４）</v>
          </cell>
        </row>
        <row r="220">
          <cell r="B220" t="str">
            <v>27114MB</v>
          </cell>
          <cell r="C220">
            <v>75</v>
          </cell>
          <cell r="D220" t="str">
            <v>Y</v>
          </cell>
          <cell r="E220" t="str">
            <v>ＣＥＲＡＰＥＥＬ　ＰＪ２７１（１４）</v>
          </cell>
        </row>
        <row r="221">
          <cell r="B221" t="str">
            <v>27114SA</v>
          </cell>
          <cell r="C221">
            <v>50</v>
          </cell>
          <cell r="D221" t="str">
            <v>Y</v>
          </cell>
          <cell r="E221" t="str">
            <v>ＣＥＲＡＰＥＥＬ　ＰＪ２７１（１４）</v>
          </cell>
        </row>
        <row r="222">
          <cell r="B222" t="str">
            <v>27114SB</v>
          </cell>
          <cell r="C222">
            <v>75</v>
          </cell>
          <cell r="D222" t="str">
            <v>Y</v>
          </cell>
          <cell r="E222" t="str">
            <v>ＣＥＲＡＰＥＥＬ　ＰＪ２７１（１４）</v>
          </cell>
        </row>
        <row r="223">
          <cell r="B223" t="str">
            <v>27114SD</v>
          </cell>
          <cell r="C223">
            <v>50</v>
          </cell>
          <cell r="D223" t="str">
            <v>Y</v>
          </cell>
          <cell r="E223" t="str">
            <v>ＣＥＲＡＰＥＥＬ　ＰＪ２７１（１４）</v>
          </cell>
        </row>
        <row r="224">
          <cell r="B224" t="str">
            <v>27114T1</v>
          </cell>
          <cell r="C224">
            <v>50</v>
          </cell>
          <cell r="D224" t="str">
            <v>Y</v>
          </cell>
          <cell r="E224" t="str">
            <v>ＣＥＲＡＰＥＥＬ　ＰＪ２７１ＢＳ（１４）</v>
          </cell>
        </row>
        <row r="225">
          <cell r="B225" t="str">
            <v>27118</v>
          </cell>
          <cell r="C225">
            <v>38</v>
          </cell>
          <cell r="D225" t="str">
            <v>N</v>
          </cell>
          <cell r="E225" t="str">
            <v>ＣＥＲＡＰＥＥＬ　ＰＪ２７１（１８）</v>
          </cell>
        </row>
        <row r="226">
          <cell r="B226" t="str">
            <v>27118</v>
          </cell>
          <cell r="C226">
            <v>75</v>
          </cell>
          <cell r="D226" t="str">
            <v>Y</v>
          </cell>
          <cell r="E226" t="str">
            <v>ＣＥＲＡＰＥＥＬ　ＰＪ２７１（１８）</v>
          </cell>
        </row>
        <row r="227">
          <cell r="B227" t="str">
            <v>27118MC</v>
          </cell>
          <cell r="C227">
            <v>75</v>
          </cell>
          <cell r="D227" t="str">
            <v>Y</v>
          </cell>
          <cell r="E227" t="str">
            <v>ＣＥＲＡＰＥＥＬ　ＰＪ２７１（１８）</v>
          </cell>
        </row>
        <row r="228">
          <cell r="B228" t="str">
            <v>27118SE</v>
          </cell>
          <cell r="C228">
            <v>50</v>
          </cell>
          <cell r="D228" t="str">
            <v>Y</v>
          </cell>
          <cell r="E228" t="str">
            <v>ＣＥＲＡＰＥＥＬ　ＰＪ２７１（１８）</v>
          </cell>
        </row>
        <row r="229">
          <cell r="B229" t="str">
            <v>27121BM</v>
          </cell>
          <cell r="C229">
            <v>30</v>
          </cell>
          <cell r="D229" t="str">
            <v>Y</v>
          </cell>
          <cell r="E229" t="str">
            <v>ＣＥＲＡＰＥＥＬ　ＰＪ２７１（２１）ＢＭ</v>
          </cell>
        </row>
        <row r="230">
          <cell r="B230" t="str">
            <v>27121BM</v>
          </cell>
          <cell r="C230">
            <v>35</v>
          </cell>
          <cell r="D230" t="str">
            <v>Y</v>
          </cell>
          <cell r="E230" t="str">
            <v>ＣＥＲＡＰＥＥＬ　ＰＪ２７１（２１）ＢＭ</v>
          </cell>
        </row>
        <row r="231">
          <cell r="B231" t="str">
            <v>27122</v>
          </cell>
          <cell r="C231">
            <v>16</v>
          </cell>
          <cell r="D231" t="str">
            <v>N</v>
          </cell>
          <cell r="E231" t="str">
            <v>セラピール　ＰＪ２７１（２２）</v>
          </cell>
        </row>
        <row r="232">
          <cell r="B232" t="str">
            <v>27136</v>
          </cell>
          <cell r="C232">
            <v>25</v>
          </cell>
          <cell r="D232" t="str">
            <v>N</v>
          </cell>
          <cell r="E232" t="str">
            <v>セラピール　ＰＪ２７１（３６）</v>
          </cell>
        </row>
        <row r="233">
          <cell r="B233" t="str">
            <v>27140</v>
          </cell>
          <cell r="C233">
            <v>75</v>
          </cell>
          <cell r="D233" t="str">
            <v>Y</v>
          </cell>
          <cell r="E233" t="str">
            <v>ＣＥＲＡＰＥＥＬ　ＰＪ２７１（４０）</v>
          </cell>
        </row>
        <row r="234">
          <cell r="B234" t="str">
            <v>271BS14</v>
          </cell>
          <cell r="C234">
            <v>50</v>
          </cell>
          <cell r="D234" t="str">
            <v>Y</v>
          </cell>
          <cell r="E234" t="str">
            <v>ＣＥＲＡＰＥＥＬ　ＰＪ２７１ＢＳ（１４）</v>
          </cell>
        </row>
        <row r="235">
          <cell r="B235" t="str">
            <v>271G14</v>
          </cell>
          <cell r="C235">
            <v>75</v>
          </cell>
          <cell r="D235" t="str">
            <v>Y</v>
          </cell>
          <cell r="E235" t="str">
            <v>ＣＥＲＡＰＥＥＬ　ＰＪ２７１Ｇ（１４）</v>
          </cell>
        </row>
        <row r="236">
          <cell r="B236" t="str">
            <v>271H214</v>
          </cell>
          <cell r="C236">
            <v>38</v>
          </cell>
          <cell r="D236" t="str">
            <v>N</v>
          </cell>
          <cell r="E236" t="str">
            <v>セラピール　ＰＪ２７１Ｈ２（１４）</v>
          </cell>
        </row>
        <row r="237">
          <cell r="B237" t="str">
            <v>271H214</v>
          </cell>
          <cell r="C237">
            <v>50</v>
          </cell>
          <cell r="D237" t="str">
            <v>N</v>
          </cell>
          <cell r="E237" t="str">
            <v>セラピール　ＰＪ２７１Ｈ２（１４）</v>
          </cell>
        </row>
        <row r="238">
          <cell r="B238" t="str">
            <v>27214</v>
          </cell>
          <cell r="C238">
            <v>75</v>
          </cell>
          <cell r="D238" t="str">
            <v>N</v>
          </cell>
          <cell r="E238" t="str">
            <v>セラピール　ＰＪ２７２（１４）</v>
          </cell>
        </row>
        <row r="239">
          <cell r="B239" t="str">
            <v>2814</v>
          </cell>
          <cell r="C239">
            <v>75</v>
          </cell>
          <cell r="D239" t="str">
            <v>Y</v>
          </cell>
          <cell r="E239" t="str">
            <v>ＣＥＲＡＰＥＥＬ　ＰＪ２８（１４）</v>
          </cell>
        </row>
        <row r="240">
          <cell r="B240" t="str">
            <v>CERANSS</v>
          </cell>
          <cell r="C240">
            <v>25</v>
          </cell>
          <cell r="D240" t="str">
            <v>N</v>
          </cell>
          <cell r="E240" t="str">
            <v>セラピール（改装用）</v>
          </cell>
        </row>
        <row r="241">
          <cell r="B241" t="str">
            <v>CERANSS</v>
          </cell>
          <cell r="C241">
            <v>35</v>
          </cell>
          <cell r="D241" t="str">
            <v>N</v>
          </cell>
          <cell r="E241" t="str">
            <v>セラピール（改装用）</v>
          </cell>
        </row>
        <row r="242">
          <cell r="B242" t="str">
            <v>CERANSS</v>
          </cell>
          <cell r="C242">
            <v>38</v>
          </cell>
          <cell r="D242" t="str">
            <v>N</v>
          </cell>
          <cell r="E242" t="str">
            <v>セラピール（改装用）</v>
          </cell>
        </row>
        <row r="243">
          <cell r="B243" t="str">
            <v>CERANSS</v>
          </cell>
          <cell r="C243">
            <v>50</v>
          </cell>
          <cell r="D243" t="str">
            <v>N</v>
          </cell>
          <cell r="E243" t="str">
            <v>セラピール（改装用）</v>
          </cell>
        </row>
        <row r="244">
          <cell r="B244" t="str">
            <v>CERANSS</v>
          </cell>
          <cell r="C244">
            <v>75</v>
          </cell>
          <cell r="D244" t="str">
            <v>N</v>
          </cell>
          <cell r="E244" t="str">
            <v>セラピール（改装用）</v>
          </cell>
        </row>
        <row r="245">
          <cell r="B245" t="str">
            <v>G14</v>
          </cell>
          <cell r="C245">
            <v>75</v>
          </cell>
          <cell r="D245" t="str">
            <v>Y</v>
          </cell>
          <cell r="E245" t="str">
            <v>ＣＥＲＡＰＥＥＬ　Ｇ（１４）</v>
          </cell>
        </row>
        <row r="246">
          <cell r="B246" t="str">
            <v>HP2-01</v>
          </cell>
          <cell r="C246">
            <v>38</v>
          </cell>
          <cell r="D246" t="str">
            <v>N</v>
          </cell>
          <cell r="E246" t="str">
            <v>セラピール　ＨＰ２（０１）</v>
          </cell>
        </row>
        <row r="247">
          <cell r="B247" t="str">
            <v>HP216</v>
          </cell>
          <cell r="C247">
            <v>250</v>
          </cell>
          <cell r="D247" t="str">
            <v>N</v>
          </cell>
          <cell r="E247" t="str">
            <v>セラピール　ＨＰ２（１６）</v>
          </cell>
        </row>
        <row r="248">
          <cell r="B248" t="str">
            <v>HP2SDF</v>
          </cell>
          <cell r="C248">
            <v>75</v>
          </cell>
          <cell r="D248" t="str">
            <v>N</v>
          </cell>
          <cell r="E248" t="str">
            <v>セラピール　ＨＰ２（Ｓ）Ｄ</v>
          </cell>
        </row>
        <row r="249">
          <cell r="B249" t="str">
            <v>HP2UDF</v>
          </cell>
          <cell r="C249">
            <v>75</v>
          </cell>
          <cell r="D249" t="str">
            <v>N</v>
          </cell>
          <cell r="E249" t="str">
            <v>セラピール　ＨＰ２（Ｕ）Ｄ</v>
          </cell>
        </row>
        <row r="250">
          <cell r="B250" t="str">
            <v>HP2UF</v>
          </cell>
          <cell r="C250">
            <v>75</v>
          </cell>
          <cell r="D250" t="str">
            <v>N</v>
          </cell>
          <cell r="E250" t="str">
            <v>セラピール　ＨＰ２（Ｕ）</v>
          </cell>
        </row>
        <row r="251">
          <cell r="B251" t="str">
            <v>J22B</v>
          </cell>
          <cell r="C251">
            <v>50</v>
          </cell>
          <cell r="D251" t="str">
            <v>N</v>
          </cell>
          <cell r="E251" t="str">
            <v>セラピール　ＪＰＪ２２（Ｂ）</v>
          </cell>
        </row>
        <row r="252">
          <cell r="B252" t="str">
            <v>JPJ113B</v>
          </cell>
          <cell r="C252">
            <v>50</v>
          </cell>
          <cell r="D252" t="str">
            <v>N</v>
          </cell>
          <cell r="E252" t="str">
            <v>セラピール　ＪＰＪ１１３（Ｂ）</v>
          </cell>
        </row>
        <row r="253">
          <cell r="B253" t="str">
            <v>PJ27103</v>
          </cell>
          <cell r="C253">
            <v>25</v>
          </cell>
          <cell r="D253" t="str">
            <v>N</v>
          </cell>
          <cell r="E253" t="str">
            <v>セラピール　ＰＪ２７１（０３）</v>
          </cell>
        </row>
        <row r="254">
          <cell r="B254" t="str">
            <v>PJ3114</v>
          </cell>
          <cell r="C254">
            <v>50</v>
          </cell>
          <cell r="D254" t="str">
            <v>N</v>
          </cell>
          <cell r="E254" t="str">
            <v>セラピール　ＰＪ３１（１４）</v>
          </cell>
        </row>
        <row r="255">
          <cell r="B255" t="str">
            <v>PJ3114</v>
          </cell>
          <cell r="C255">
            <v>75</v>
          </cell>
          <cell r="D255" t="str">
            <v>N</v>
          </cell>
          <cell r="E255" t="str">
            <v>セラピール　ＰＪ３１（１４）</v>
          </cell>
        </row>
        <row r="256">
          <cell r="B256" t="str">
            <v>PJ3214</v>
          </cell>
          <cell r="C256">
            <v>38</v>
          </cell>
          <cell r="D256" t="str">
            <v>N</v>
          </cell>
          <cell r="E256" t="str">
            <v>セラピール　ＰＪ３２（１４）</v>
          </cell>
        </row>
        <row r="257">
          <cell r="B257" t="str">
            <v>PJ3214</v>
          </cell>
          <cell r="C257">
            <v>75</v>
          </cell>
          <cell r="D257" t="str">
            <v>N</v>
          </cell>
          <cell r="E257" t="str">
            <v>セラピール　ＰＪ３２（１４）</v>
          </cell>
        </row>
        <row r="258">
          <cell r="B258" t="str">
            <v>PSPB18</v>
          </cell>
          <cell r="C258">
            <v>50</v>
          </cell>
          <cell r="D258" t="str">
            <v>Y</v>
          </cell>
          <cell r="E258" t="str">
            <v>セラピール　ＰＳＰＢ（１８）</v>
          </cell>
        </row>
        <row r="259">
          <cell r="B259" t="str">
            <v>PSPG18</v>
          </cell>
          <cell r="C259">
            <v>50</v>
          </cell>
          <cell r="D259" t="str">
            <v>Y</v>
          </cell>
          <cell r="E259" t="str">
            <v>セラピール　ＰＳＰＧ（１８）</v>
          </cell>
        </row>
        <row r="260">
          <cell r="B260" t="str">
            <v>CLBS</v>
          </cell>
          <cell r="C260">
            <v>25</v>
          </cell>
          <cell r="D260" t="str">
            <v>N</v>
          </cell>
          <cell r="E260" t="str">
            <v>Ｃラベル（改装スリット用）</v>
          </cell>
        </row>
        <row r="261">
          <cell r="B261" t="str">
            <v>E20V</v>
          </cell>
          <cell r="C261">
            <v>38</v>
          </cell>
          <cell r="D261" t="str">
            <v>N</v>
          </cell>
          <cell r="E261" t="str">
            <v>ルミラー　Ｅ－２０　Ｖ</v>
          </cell>
        </row>
        <row r="262">
          <cell r="B262" t="str">
            <v>E20V</v>
          </cell>
          <cell r="C262">
            <v>50</v>
          </cell>
          <cell r="D262" t="str">
            <v>N</v>
          </cell>
          <cell r="E262" t="str">
            <v>ルミラー　Ｅ－２０　Ｖ</v>
          </cell>
        </row>
        <row r="263">
          <cell r="B263" t="str">
            <v>E20V</v>
          </cell>
          <cell r="C263">
            <v>75</v>
          </cell>
          <cell r="D263" t="str">
            <v>N</v>
          </cell>
          <cell r="E263" t="str">
            <v>ルミラー　Ｅ－２０　Ｖ</v>
          </cell>
        </row>
        <row r="264">
          <cell r="B264" t="str">
            <v>E20V</v>
          </cell>
          <cell r="C264">
            <v>100</v>
          </cell>
          <cell r="D264" t="str">
            <v>N</v>
          </cell>
          <cell r="E264" t="str">
            <v>ルミラー　Ｅ－２０　Ｖ</v>
          </cell>
        </row>
        <row r="265">
          <cell r="B265" t="str">
            <v>LEYK</v>
          </cell>
          <cell r="C265">
            <v>25</v>
          </cell>
          <cell r="D265" t="str">
            <v>N</v>
          </cell>
          <cell r="E265" t="str">
            <v>ルミラー　ＥＹＫ</v>
          </cell>
        </row>
        <row r="266">
          <cell r="B266" t="str">
            <v>LEYK</v>
          </cell>
          <cell r="C266">
            <v>38</v>
          </cell>
          <cell r="D266" t="str">
            <v>N</v>
          </cell>
          <cell r="E266" t="str">
            <v>ルミラー　ＥＹＫ</v>
          </cell>
        </row>
        <row r="267">
          <cell r="B267" t="str">
            <v>LEYK</v>
          </cell>
          <cell r="C267">
            <v>50</v>
          </cell>
          <cell r="D267" t="str">
            <v>N</v>
          </cell>
          <cell r="E267" t="str">
            <v>ルミラー　ＥＹＫ</v>
          </cell>
        </row>
        <row r="268">
          <cell r="B268" t="str">
            <v>LMEYK</v>
          </cell>
          <cell r="C268">
            <v>38</v>
          </cell>
          <cell r="D268" t="str">
            <v>N</v>
          </cell>
          <cell r="E268" t="str">
            <v>ルミマットＥＹＫ</v>
          </cell>
        </row>
        <row r="269">
          <cell r="B269" t="str">
            <v>LTL</v>
          </cell>
          <cell r="C269">
            <v>25</v>
          </cell>
          <cell r="D269" t="str">
            <v>N</v>
          </cell>
          <cell r="E269" t="str">
            <v>ルミラー　ＴＬ</v>
          </cell>
        </row>
        <row r="270">
          <cell r="B270" t="str">
            <v>PETMV</v>
          </cell>
          <cell r="C270">
            <v>25</v>
          </cell>
          <cell r="D270" t="str">
            <v>N</v>
          </cell>
          <cell r="E270" t="str">
            <v>ＰＥＴ　マットＶ</v>
          </cell>
        </row>
        <row r="271">
          <cell r="B271" t="str">
            <v>PETMV</v>
          </cell>
          <cell r="C271">
            <v>50</v>
          </cell>
          <cell r="D271" t="str">
            <v>Y</v>
          </cell>
          <cell r="E271" t="str">
            <v>ＰＥＴ　マットＶ　輸出梱包</v>
          </cell>
        </row>
        <row r="272">
          <cell r="B272" t="str">
            <v>PETTL</v>
          </cell>
          <cell r="C272">
            <v>38</v>
          </cell>
          <cell r="D272" t="str">
            <v>N</v>
          </cell>
          <cell r="E272" t="str">
            <v>ＰＥＴ　ＴＬ</v>
          </cell>
        </row>
        <row r="273">
          <cell r="B273" t="str">
            <v>PETTL</v>
          </cell>
          <cell r="C273">
            <v>50</v>
          </cell>
          <cell r="D273" t="str">
            <v>N</v>
          </cell>
          <cell r="E273" t="str">
            <v>ＰＥＴ　ＴＬ</v>
          </cell>
        </row>
        <row r="274">
          <cell r="B274" t="str">
            <v>PETV</v>
          </cell>
          <cell r="C274">
            <v>16</v>
          </cell>
          <cell r="D274" t="str">
            <v>N</v>
          </cell>
          <cell r="E274" t="str">
            <v>ＰＥＴ　Ｖ</v>
          </cell>
        </row>
        <row r="275">
          <cell r="B275" t="str">
            <v>PETV44</v>
          </cell>
          <cell r="C275">
            <v>50</v>
          </cell>
          <cell r="D275" t="str">
            <v>N</v>
          </cell>
          <cell r="E275" t="str">
            <v>ＰＥＴ　Ｖ（Ｘ－４４）</v>
          </cell>
        </row>
        <row r="276">
          <cell r="B276" t="str">
            <v>PETVK</v>
          </cell>
          <cell r="C276">
            <v>16</v>
          </cell>
          <cell r="D276" t="str">
            <v>N</v>
          </cell>
          <cell r="E276" t="str">
            <v>ＰＥＴ　Ｖ　片面コロナ</v>
          </cell>
        </row>
        <row r="277">
          <cell r="B277" t="str">
            <v>DMSX42G</v>
          </cell>
          <cell r="C277">
            <v>50</v>
          </cell>
          <cell r="D277" t="str">
            <v>N</v>
          </cell>
          <cell r="E277" t="str">
            <v>ＤＭＳ蒸着（Ｘ４２Ｇ）</v>
          </cell>
        </row>
        <row r="278">
          <cell r="B278" t="str">
            <v>X42GPC</v>
          </cell>
          <cell r="C278">
            <v>50</v>
          </cell>
          <cell r="D278" t="str">
            <v>N</v>
          </cell>
          <cell r="E278" t="str">
            <v>ＤＭＳ（Ｘ４２Ｇ）ＰＣ</v>
          </cell>
        </row>
        <row r="279">
          <cell r="B279" t="str">
            <v>HL25/EC</v>
          </cell>
          <cell r="C279">
            <v>25</v>
          </cell>
          <cell r="D279" t="str">
            <v>N</v>
          </cell>
          <cell r="E279" t="str">
            <v>ＨＬ２５／ＥＣ</v>
          </cell>
        </row>
        <row r="280">
          <cell r="B280" t="str">
            <v>HL50/EC</v>
          </cell>
          <cell r="C280">
            <v>50</v>
          </cell>
          <cell r="D280" t="str">
            <v>N</v>
          </cell>
          <cell r="E280" t="str">
            <v>ＨＬ５０／ＥＣ</v>
          </cell>
        </row>
        <row r="281">
          <cell r="B281" t="str">
            <v>ADX44</v>
          </cell>
          <cell r="C281">
            <v>50</v>
          </cell>
          <cell r="D281" t="str">
            <v>N</v>
          </cell>
          <cell r="E281" t="str">
            <v>ＡＤ（Ｘ－４４）</v>
          </cell>
        </row>
        <row r="282">
          <cell r="B282" t="str">
            <v>MFC001</v>
          </cell>
          <cell r="C282">
            <v>50</v>
          </cell>
          <cell r="D282" t="str">
            <v>N</v>
          </cell>
          <cell r="E282" t="str">
            <v>ＰＴＨ－５０－Ｒ９</v>
          </cell>
        </row>
        <row r="283">
          <cell r="B283" t="str">
            <v>STHCE</v>
          </cell>
          <cell r="C283">
            <v>38</v>
          </cell>
          <cell r="D283" t="str">
            <v>Y</v>
          </cell>
          <cell r="E283" t="str">
            <v>ＴＲ－ＰＲＨＣ＝ＨＣＰＥＴ－ＴＡ２０－Ｅ</v>
          </cell>
        </row>
        <row r="284">
          <cell r="B284" t="str">
            <v>STHCJ</v>
          </cell>
          <cell r="C284">
            <v>75</v>
          </cell>
          <cell r="D284" t="str">
            <v>Y</v>
          </cell>
          <cell r="E284" t="str">
            <v>ＴＲ－ＰＲＨＣ＝ＨＣＰＥＴ－ＴＡ２０－Ｊ</v>
          </cell>
        </row>
        <row r="285">
          <cell r="B285" t="str">
            <v>STHCK</v>
          </cell>
          <cell r="C285">
            <v>38</v>
          </cell>
          <cell r="D285" t="str">
            <v>Y</v>
          </cell>
          <cell r="E285" t="str">
            <v>ＴＲ－ＰＲＨＣ＝ＨＣＰＥＴ－ＴＡ２０－Ｋ</v>
          </cell>
        </row>
        <row r="286">
          <cell r="B286" t="str">
            <v>KNZS</v>
          </cell>
          <cell r="C286">
            <v>25</v>
          </cell>
          <cell r="D286" t="str">
            <v>N</v>
          </cell>
          <cell r="E286" t="str">
            <v>ＫＮＺ（改装スリット用）</v>
          </cell>
        </row>
        <row r="287">
          <cell r="B287" t="str">
            <v>MCR</v>
          </cell>
          <cell r="C287">
            <v>25</v>
          </cell>
          <cell r="D287" t="str">
            <v>Y</v>
          </cell>
          <cell r="E287" t="str">
            <v>Ｍｅｔａｌｕｍｙ　ＣＲ</v>
          </cell>
        </row>
        <row r="288">
          <cell r="B288" t="str">
            <v>MCRALCB</v>
          </cell>
          <cell r="C288">
            <v>25</v>
          </cell>
          <cell r="D288" t="str">
            <v>N</v>
          </cell>
          <cell r="E288" t="str">
            <v>メタルミーＣＲアルミ面コートＢ</v>
          </cell>
        </row>
        <row r="289">
          <cell r="B289" t="str">
            <v>MCRALCB</v>
          </cell>
          <cell r="C289">
            <v>25</v>
          </cell>
          <cell r="D289" t="str">
            <v>Y</v>
          </cell>
          <cell r="E289" t="str">
            <v>Ｍｅｔａｌｕｍｙ　ＣＲ　ａｌｕｍｉｎｕｍ　ｓｕｒｆａｃｅ　ｃｏａｔ　Ｂ</v>
          </cell>
        </row>
        <row r="290">
          <cell r="B290" t="str">
            <v>STHCE2</v>
          </cell>
          <cell r="C290">
            <v>38</v>
          </cell>
          <cell r="D290" t="str">
            <v>Y</v>
          </cell>
          <cell r="E290" t="str">
            <v>ＴＲ－ＰＲＨＣ＝ＨＣＰＥＴ－ＴＡ２０－Ｅ２（ＤＷ）（７１５）</v>
          </cell>
        </row>
        <row r="291">
          <cell r="B291" t="str">
            <v>STHCU2</v>
          </cell>
          <cell r="C291">
            <v>38</v>
          </cell>
          <cell r="D291" t="str">
            <v>Y</v>
          </cell>
          <cell r="E291" t="str">
            <v>Ｈ－ＴＲ－ＰＲＨＣ＝ＨＣＰＥＴ－ＴＡ２０－Ｌ（ＤＷ）（７１５）</v>
          </cell>
        </row>
        <row r="292">
          <cell r="B292" t="str">
            <v>DMSEYK</v>
          </cell>
          <cell r="C292">
            <v>50</v>
          </cell>
          <cell r="D292" t="str">
            <v>N</v>
          </cell>
          <cell r="E292" t="str">
            <v>ＤＭＳ　ＥＹＫ</v>
          </cell>
        </row>
        <row r="293">
          <cell r="B293" t="str">
            <v>DMSV</v>
          </cell>
          <cell r="C293">
            <v>50</v>
          </cell>
          <cell r="D293" t="str">
            <v>N</v>
          </cell>
          <cell r="E293" t="str">
            <v>ＤＭＳ　Ｖ</v>
          </cell>
        </row>
        <row r="294">
          <cell r="B294" t="str">
            <v>EYK</v>
          </cell>
          <cell r="C294">
            <v>25</v>
          </cell>
          <cell r="D294" t="str">
            <v>N</v>
          </cell>
          <cell r="E294" t="str">
            <v>メタルミー　ＥＹＫ</v>
          </cell>
        </row>
        <row r="295">
          <cell r="B295" t="str">
            <v>EYK</v>
          </cell>
          <cell r="C295">
            <v>50</v>
          </cell>
          <cell r="D295" t="str">
            <v>N</v>
          </cell>
          <cell r="E295" t="str">
            <v>メタルミー　ＥＹＫ</v>
          </cell>
        </row>
        <row r="296">
          <cell r="B296" t="str">
            <v>HLDTR</v>
          </cell>
          <cell r="C296">
            <v>50</v>
          </cell>
          <cell r="D296" t="str">
            <v>N</v>
          </cell>
          <cell r="E296" t="str">
            <v>ＭＣラベル　メタルミー　ＨＬドウツヤ（原反）</v>
          </cell>
        </row>
        <row r="297">
          <cell r="B297" t="str">
            <v>HLDTV</v>
          </cell>
          <cell r="C297">
            <v>50</v>
          </cell>
          <cell r="D297" t="str">
            <v>N</v>
          </cell>
          <cell r="E297" t="str">
            <v>メタルミー　ＨＬ銅艶　Ｖ</v>
          </cell>
        </row>
        <row r="298">
          <cell r="B298" t="str">
            <v>HLGKJV</v>
          </cell>
          <cell r="C298">
            <v>25</v>
          </cell>
          <cell r="D298" t="str">
            <v>N</v>
          </cell>
          <cell r="E298" t="str">
            <v>メタルミー　ヘヤライン　銀消Ｖ</v>
          </cell>
        </row>
        <row r="299">
          <cell r="B299" t="str">
            <v>HLGKJV</v>
          </cell>
          <cell r="C299">
            <v>25</v>
          </cell>
          <cell r="D299" t="str">
            <v>N</v>
          </cell>
          <cell r="E299" t="str">
            <v>メタルミー　ヘヤライン銀消　Ｖ</v>
          </cell>
        </row>
        <row r="300">
          <cell r="B300" t="str">
            <v>HLGKJV</v>
          </cell>
          <cell r="C300">
            <v>50</v>
          </cell>
          <cell r="D300" t="str">
            <v>N</v>
          </cell>
          <cell r="E300" t="str">
            <v>メタルミー　ヘヤライン　銀消Ｖ</v>
          </cell>
        </row>
        <row r="301">
          <cell r="B301" t="str">
            <v>HLGKJV</v>
          </cell>
          <cell r="C301">
            <v>50</v>
          </cell>
          <cell r="D301" t="str">
            <v>N</v>
          </cell>
          <cell r="E301" t="str">
            <v>メタルミー　ヘヤライン銀消　Ｖ</v>
          </cell>
        </row>
        <row r="302">
          <cell r="B302" t="str">
            <v>HLGTV</v>
          </cell>
          <cell r="C302">
            <v>25</v>
          </cell>
          <cell r="D302" t="str">
            <v>N</v>
          </cell>
          <cell r="E302" t="str">
            <v>メタルミー　ヘヤライン　銀艶Ｖ</v>
          </cell>
        </row>
        <row r="303">
          <cell r="B303" t="str">
            <v>HLGTV</v>
          </cell>
          <cell r="C303">
            <v>25</v>
          </cell>
          <cell r="D303" t="str">
            <v>N</v>
          </cell>
          <cell r="E303" t="str">
            <v>メタルミー　ヘヤライン銀艶　Ｖ</v>
          </cell>
        </row>
        <row r="304">
          <cell r="B304" t="str">
            <v>HLGTV</v>
          </cell>
          <cell r="C304">
            <v>50</v>
          </cell>
          <cell r="D304" t="str">
            <v>N</v>
          </cell>
          <cell r="E304" t="str">
            <v>メタルミー　ヘヤライン　銀艶Ｖ</v>
          </cell>
        </row>
        <row r="305">
          <cell r="B305" t="str">
            <v>HLGTV</v>
          </cell>
          <cell r="C305">
            <v>50</v>
          </cell>
          <cell r="D305" t="str">
            <v>Y</v>
          </cell>
          <cell r="E305" t="str">
            <v>メタルミー　ヘヤライン　銀艶Ｖ　輸出梱包</v>
          </cell>
        </row>
        <row r="306">
          <cell r="B306" t="str">
            <v>HLKTR</v>
          </cell>
          <cell r="C306">
            <v>25</v>
          </cell>
          <cell r="D306" t="str">
            <v>N</v>
          </cell>
          <cell r="E306" t="str">
            <v>メタルミー　ヘヤライン　金ツヤ（原反）</v>
          </cell>
        </row>
        <row r="307">
          <cell r="B307" t="str">
            <v>HLKTR</v>
          </cell>
          <cell r="C307">
            <v>50</v>
          </cell>
          <cell r="D307" t="str">
            <v>N</v>
          </cell>
          <cell r="E307" t="str">
            <v>メタルミー　ヘヤライン　金ツヤ（原反）</v>
          </cell>
        </row>
        <row r="308">
          <cell r="B308" t="str">
            <v>HLKTV</v>
          </cell>
          <cell r="C308">
            <v>25</v>
          </cell>
          <cell r="D308" t="str">
            <v>N</v>
          </cell>
          <cell r="E308" t="str">
            <v>メタルミー　ヘヤライン金艶　Ｖ</v>
          </cell>
        </row>
        <row r="309">
          <cell r="B309" t="str">
            <v>HLKTV</v>
          </cell>
          <cell r="C309">
            <v>50</v>
          </cell>
          <cell r="D309" t="str">
            <v>N</v>
          </cell>
          <cell r="E309" t="str">
            <v>メタルミー　ヘヤライン金艶　Ｖ</v>
          </cell>
        </row>
        <row r="310">
          <cell r="B310" t="str">
            <v>HLKTV</v>
          </cell>
          <cell r="C310">
            <v>50</v>
          </cell>
          <cell r="D310" t="str">
            <v>N</v>
          </cell>
          <cell r="E310" t="str">
            <v>メタルミー　ヘヤライン金艶Ｖ</v>
          </cell>
        </row>
        <row r="311">
          <cell r="B311" t="str">
            <v>KTEYK</v>
          </cell>
          <cell r="C311">
            <v>50</v>
          </cell>
          <cell r="D311" t="str">
            <v>N</v>
          </cell>
          <cell r="E311" t="str">
            <v>メタルミー　金艶ＥＹＫ</v>
          </cell>
        </row>
        <row r="312">
          <cell r="B312" t="str">
            <v>MCLBS</v>
          </cell>
          <cell r="C312">
            <v>16</v>
          </cell>
          <cell r="D312" t="str">
            <v>N</v>
          </cell>
          <cell r="E312" t="str">
            <v>ＭＣラベル（改装用）</v>
          </cell>
        </row>
        <row r="313">
          <cell r="B313" t="str">
            <v>MCLBS</v>
          </cell>
          <cell r="C313">
            <v>50</v>
          </cell>
          <cell r="D313" t="str">
            <v>N</v>
          </cell>
          <cell r="E313" t="str">
            <v>ＭＣラベル（改装スリット用）</v>
          </cell>
        </row>
        <row r="314">
          <cell r="B314" t="str">
            <v>MSKTLHG</v>
          </cell>
          <cell r="C314">
            <v>100</v>
          </cell>
          <cell r="D314" t="str">
            <v>N</v>
          </cell>
          <cell r="E314" t="str">
            <v>ＭＳＫ　ＴＬ（ＨＧ）</v>
          </cell>
        </row>
        <row r="315">
          <cell r="B315" t="str">
            <v>MSNEYK</v>
          </cell>
          <cell r="C315">
            <v>25</v>
          </cell>
          <cell r="D315" t="str">
            <v>N</v>
          </cell>
          <cell r="E315" t="str">
            <v>ＭＳＮ　ＥＹＫ</v>
          </cell>
        </row>
        <row r="316">
          <cell r="B316" t="str">
            <v>MSNEYK</v>
          </cell>
          <cell r="C316">
            <v>50</v>
          </cell>
          <cell r="D316" t="str">
            <v>N</v>
          </cell>
          <cell r="E316" t="str">
            <v>ＭＳＮ　ＥＹＫ</v>
          </cell>
        </row>
        <row r="317">
          <cell r="B317" t="str">
            <v>MSNEYK</v>
          </cell>
          <cell r="C317">
            <v>100</v>
          </cell>
          <cell r="D317" t="str">
            <v>N</v>
          </cell>
          <cell r="E317" t="str">
            <v>ＭＳＮ　ＥＹＫ</v>
          </cell>
        </row>
        <row r="318">
          <cell r="B318" t="str">
            <v>NGKEYKB</v>
          </cell>
          <cell r="C318">
            <v>16</v>
          </cell>
          <cell r="D318" t="str">
            <v>N</v>
          </cell>
          <cell r="E318" t="str">
            <v>メタルミー　ネーマー　ギンケシ　ＥＹＫＢ</v>
          </cell>
        </row>
        <row r="319">
          <cell r="B319" t="str">
            <v>NGKVB</v>
          </cell>
          <cell r="C319">
            <v>50</v>
          </cell>
          <cell r="D319" t="str">
            <v>N</v>
          </cell>
          <cell r="E319" t="str">
            <v>メタルミー　ネーマー銀消　ＶＢ</v>
          </cell>
        </row>
        <row r="320">
          <cell r="B320" t="str">
            <v>NGTVB</v>
          </cell>
          <cell r="C320">
            <v>50</v>
          </cell>
          <cell r="D320" t="str">
            <v>N</v>
          </cell>
          <cell r="E320" t="str">
            <v>メタルミー　ネーマー　銀艶ＶＢ</v>
          </cell>
        </row>
        <row r="321">
          <cell r="B321" t="str">
            <v>SCB</v>
          </cell>
          <cell r="C321">
            <v>25</v>
          </cell>
          <cell r="D321" t="str">
            <v>N</v>
          </cell>
          <cell r="E321" t="str">
            <v>メタルミー　シロコート（Ｂ）</v>
          </cell>
        </row>
        <row r="322">
          <cell r="B322" t="str">
            <v>TEKKFV</v>
          </cell>
          <cell r="C322">
            <v>38</v>
          </cell>
          <cell r="D322" t="str">
            <v>N</v>
          </cell>
          <cell r="E322" t="str">
            <v>メタルミー　ＴＥＳ消開封　Ｖ</v>
          </cell>
        </row>
        <row r="323">
          <cell r="B323" t="str">
            <v>TEKKFV</v>
          </cell>
          <cell r="C323">
            <v>50</v>
          </cell>
          <cell r="D323" t="str">
            <v>N</v>
          </cell>
          <cell r="E323" t="str">
            <v>メタルミー　ＴＥＳ消開封　Ｖ</v>
          </cell>
        </row>
        <row r="324">
          <cell r="B324" t="str">
            <v>TEKV0V</v>
          </cell>
          <cell r="C324">
            <v>50</v>
          </cell>
          <cell r="D324" t="str">
            <v>N</v>
          </cell>
          <cell r="E324" t="str">
            <v>メタルミー　ＴＥ－Ｓ消　ＶＯＩＤ　Ｖ</v>
          </cell>
        </row>
        <row r="325">
          <cell r="B325" t="str">
            <v>TEKV0V</v>
          </cell>
          <cell r="C325">
            <v>50</v>
          </cell>
          <cell r="D325" t="str">
            <v>Y</v>
          </cell>
          <cell r="E325" t="str">
            <v>メタルミー　ＴＥ－Ｓ消　ＶＯＩＤ　Ｖ　輸出梱包</v>
          </cell>
        </row>
        <row r="326">
          <cell r="B326" t="str">
            <v>TET1MV</v>
          </cell>
          <cell r="C326">
            <v>38</v>
          </cell>
          <cell r="D326" t="str">
            <v>N</v>
          </cell>
          <cell r="E326" t="str">
            <v>メタルミー銀艶　市松柄Ｖ</v>
          </cell>
        </row>
        <row r="327">
          <cell r="B327" t="str">
            <v>TETKFV</v>
          </cell>
          <cell r="C327">
            <v>50</v>
          </cell>
          <cell r="D327" t="str">
            <v>N</v>
          </cell>
          <cell r="E327" t="str">
            <v>メタルミー　ＴＥＳ艶開封　Ｖ</v>
          </cell>
        </row>
        <row r="328">
          <cell r="B328" t="str">
            <v>TETKFV</v>
          </cell>
          <cell r="C328">
            <v>50</v>
          </cell>
          <cell r="D328" t="str">
            <v>N</v>
          </cell>
          <cell r="E328" t="str">
            <v>メタルミーＴＥ－Ｓ艶　開封Ｖ</v>
          </cell>
        </row>
        <row r="329">
          <cell r="B329" t="str">
            <v>TETV0V</v>
          </cell>
          <cell r="C329">
            <v>50</v>
          </cell>
          <cell r="D329" t="str">
            <v>N</v>
          </cell>
          <cell r="E329" t="str">
            <v>メタルミー　ＴＥＳ艶ＶＯＩＤＶ</v>
          </cell>
        </row>
        <row r="330">
          <cell r="B330" t="str">
            <v>WCB</v>
          </cell>
          <cell r="C330">
            <v>50</v>
          </cell>
          <cell r="D330" t="str">
            <v>N</v>
          </cell>
          <cell r="E330" t="str">
            <v>メタルミー　ホワイトコート　（Ｂ）</v>
          </cell>
        </row>
        <row r="331">
          <cell r="B331" t="str">
            <v>HLGTF</v>
          </cell>
          <cell r="C331">
            <v>50</v>
          </cell>
          <cell r="D331" t="str">
            <v>N</v>
          </cell>
          <cell r="E331" t="str">
            <v>メタルミーヘヤライン銀艶</v>
          </cell>
        </row>
        <row r="332">
          <cell r="B332" t="str">
            <v>KF9B</v>
          </cell>
          <cell r="C332">
            <v>9</v>
          </cell>
          <cell r="D332" t="str">
            <v>N</v>
          </cell>
          <cell r="E332" t="str">
            <v>ＫＦ－９Ｂ</v>
          </cell>
        </row>
        <row r="333">
          <cell r="B333" t="str">
            <v>KF9BF</v>
          </cell>
          <cell r="C333">
            <v>9</v>
          </cell>
          <cell r="D333" t="str">
            <v>N</v>
          </cell>
          <cell r="E333" t="str">
            <v>ＫＦ－９Ｂ</v>
          </cell>
        </row>
        <row r="334">
          <cell r="B334" t="str">
            <v>MBSF</v>
          </cell>
          <cell r="C334">
            <v>12</v>
          </cell>
          <cell r="D334" t="str">
            <v>N</v>
          </cell>
          <cell r="E334" t="str">
            <v>メタルミー　ＢＳ</v>
          </cell>
        </row>
        <row r="335">
          <cell r="B335" t="str">
            <v>MDMSJF</v>
          </cell>
          <cell r="C335">
            <v>50</v>
          </cell>
          <cell r="D335" t="str">
            <v>N</v>
          </cell>
          <cell r="E335" t="str">
            <v>ＤＭＳ蒸着（Ｘ－４４）</v>
          </cell>
        </row>
        <row r="336">
          <cell r="B336" t="str">
            <v>MLBS</v>
          </cell>
          <cell r="C336">
            <v>25</v>
          </cell>
          <cell r="D336" t="str">
            <v>N</v>
          </cell>
          <cell r="E336" t="str">
            <v>Ｍラベル（改装スリット用）</v>
          </cell>
        </row>
        <row r="337">
          <cell r="B337" t="str">
            <v>MLBS</v>
          </cell>
          <cell r="C337">
            <v>50</v>
          </cell>
          <cell r="D337" t="str">
            <v>N</v>
          </cell>
          <cell r="E337" t="str">
            <v>Ｍラベル（改装スリット用）</v>
          </cell>
        </row>
        <row r="338">
          <cell r="B338" t="str">
            <v>MNGKBF</v>
          </cell>
          <cell r="C338">
            <v>25</v>
          </cell>
          <cell r="D338" t="str">
            <v>N</v>
          </cell>
          <cell r="E338" t="str">
            <v>メタルミー　ネーマー銀消　Ｂ　Ｇコート用</v>
          </cell>
        </row>
        <row r="339">
          <cell r="B339" t="str">
            <v>MNGKBF</v>
          </cell>
          <cell r="C339">
            <v>38</v>
          </cell>
          <cell r="D339" t="str">
            <v>N</v>
          </cell>
          <cell r="E339" t="str">
            <v>メタルミー　ネーマー銀消　Ｂ</v>
          </cell>
        </row>
        <row r="340">
          <cell r="B340" t="str">
            <v>MNGKBF</v>
          </cell>
          <cell r="C340">
            <v>50</v>
          </cell>
          <cell r="D340" t="str">
            <v>N</v>
          </cell>
          <cell r="E340" t="str">
            <v>メタルミー　ネーマー銀消　Ｂ</v>
          </cell>
        </row>
        <row r="341">
          <cell r="B341" t="str">
            <v>MNGKBF</v>
          </cell>
          <cell r="C341">
            <v>75</v>
          </cell>
          <cell r="D341" t="str">
            <v>N</v>
          </cell>
          <cell r="E341" t="str">
            <v>メタルミー　ネーマー銀消　Ｂ</v>
          </cell>
        </row>
        <row r="342">
          <cell r="B342" t="str">
            <v>MNGKKBF</v>
          </cell>
          <cell r="C342">
            <v>25</v>
          </cell>
          <cell r="D342" t="str">
            <v>N</v>
          </cell>
          <cell r="E342" t="str">
            <v>メタルミー　ネーマー銀消改　Ｂ</v>
          </cell>
        </row>
        <row r="343">
          <cell r="B343" t="str">
            <v>MNGKKBF</v>
          </cell>
          <cell r="C343">
            <v>25</v>
          </cell>
          <cell r="D343" t="str">
            <v>Y</v>
          </cell>
          <cell r="E343" t="str">
            <v>メタルミー　ネーマー銀消改　Ｂ　輸出梱包</v>
          </cell>
        </row>
        <row r="344">
          <cell r="B344" t="str">
            <v>MNGKKBF</v>
          </cell>
          <cell r="C344">
            <v>50</v>
          </cell>
          <cell r="D344" t="str">
            <v>N</v>
          </cell>
          <cell r="E344" t="str">
            <v>メタルミー　ネーマー銀消改　Ｂ</v>
          </cell>
        </row>
        <row r="345">
          <cell r="B345" t="str">
            <v>MNGKKBF</v>
          </cell>
          <cell r="C345">
            <v>75</v>
          </cell>
          <cell r="D345" t="str">
            <v>N</v>
          </cell>
          <cell r="E345" t="str">
            <v>メタルミー　ネーマー銀消改　Ｂ</v>
          </cell>
        </row>
        <row r="346">
          <cell r="B346" t="str">
            <v>MNGKKBF</v>
          </cell>
          <cell r="C346">
            <v>75</v>
          </cell>
          <cell r="D346" t="str">
            <v>N</v>
          </cell>
          <cell r="E346" t="str">
            <v>メタルミーネーマー銀消改Ｂ＊</v>
          </cell>
        </row>
        <row r="347">
          <cell r="B347" t="str">
            <v>MNGTBF</v>
          </cell>
          <cell r="C347">
            <v>25</v>
          </cell>
          <cell r="D347" t="str">
            <v>N</v>
          </cell>
          <cell r="E347" t="str">
            <v>メタルミー　ネーマー　銀艶　Ｂ</v>
          </cell>
        </row>
        <row r="348">
          <cell r="B348" t="str">
            <v>MNGTBF</v>
          </cell>
          <cell r="C348">
            <v>50</v>
          </cell>
          <cell r="D348" t="str">
            <v>N</v>
          </cell>
          <cell r="E348" t="str">
            <v>メタルミー　ネーマー　銀艶　Ｂ</v>
          </cell>
        </row>
        <row r="349">
          <cell r="B349" t="str">
            <v>MNKKCT</v>
          </cell>
          <cell r="C349">
            <v>25</v>
          </cell>
          <cell r="D349" t="str">
            <v>N</v>
          </cell>
          <cell r="E349" t="str">
            <v>メタルミー　ネーマー金消　Ｃ</v>
          </cell>
        </row>
        <row r="350">
          <cell r="B350" t="str">
            <v>MNKKCT</v>
          </cell>
          <cell r="C350">
            <v>50</v>
          </cell>
          <cell r="D350" t="str">
            <v>N</v>
          </cell>
          <cell r="E350" t="str">
            <v>メタルミー　ネーマー金消　Ｃ</v>
          </cell>
        </row>
        <row r="351">
          <cell r="B351" t="str">
            <v>MNMKTT</v>
          </cell>
          <cell r="C351">
            <v>25</v>
          </cell>
          <cell r="D351" t="str">
            <v>N</v>
          </cell>
          <cell r="E351" t="str">
            <v>メタルミー　ネーマー金艶</v>
          </cell>
        </row>
        <row r="352">
          <cell r="B352" t="str">
            <v>MNMKTT</v>
          </cell>
          <cell r="C352">
            <v>50</v>
          </cell>
          <cell r="D352" t="str">
            <v>N</v>
          </cell>
          <cell r="E352" t="str">
            <v>メタルミー　ネーマー金艶</v>
          </cell>
        </row>
        <row r="353">
          <cell r="B353" t="str">
            <v>MNNGKBF</v>
          </cell>
          <cell r="C353">
            <v>25</v>
          </cell>
          <cell r="D353" t="str">
            <v>N</v>
          </cell>
          <cell r="E353" t="str">
            <v>メタルミー　ニューネーマー銀消　Ｂ</v>
          </cell>
        </row>
        <row r="354">
          <cell r="B354" t="str">
            <v>MNNGKBF</v>
          </cell>
          <cell r="C354">
            <v>50</v>
          </cell>
          <cell r="D354" t="str">
            <v>N</v>
          </cell>
          <cell r="E354" t="str">
            <v>メタルミー　ニューネーマー銀消　Ｂ</v>
          </cell>
        </row>
        <row r="355">
          <cell r="B355" t="str">
            <v>MNQR66F</v>
          </cell>
          <cell r="C355">
            <v>25</v>
          </cell>
          <cell r="D355" t="str">
            <v>N</v>
          </cell>
          <cell r="E355" t="str">
            <v>ＱＲ６６蒸着品</v>
          </cell>
        </row>
        <row r="356">
          <cell r="B356" t="str">
            <v>MNSJF</v>
          </cell>
          <cell r="C356">
            <v>12</v>
          </cell>
          <cell r="D356" t="str">
            <v>N</v>
          </cell>
          <cell r="E356" t="str">
            <v>ＮＳ蒸着</v>
          </cell>
        </row>
        <row r="357">
          <cell r="B357" t="str">
            <v>MSBBF</v>
          </cell>
          <cell r="C357">
            <v>25</v>
          </cell>
          <cell r="D357" t="str">
            <v>Y</v>
          </cell>
          <cell r="E357" t="str">
            <v>ＭＥＴＡＬＵＭＹ　ＳＩＬＶＥＲ　ＢＲＩＧＨＴ　Ｔ６２Ｍ　Ｂ</v>
          </cell>
        </row>
        <row r="358">
          <cell r="B358" t="str">
            <v>MSBBF</v>
          </cell>
          <cell r="C358">
            <v>50</v>
          </cell>
          <cell r="D358" t="str">
            <v>Y</v>
          </cell>
          <cell r="E358" t="str">
            <v>ＭＥＴＡＬＵＭＹ　ＳＩＬＶＥＲ　ＢＲＩＧＨＴ　Ｔ６２Ｍ　Ｂ</v>
          </cell>
        </row>
        <row r="359">
          <cell r="B359" t="str">
            <v>MSBBZF</v>
          </cell>
          <cell r="C359">
            <v>25</v>
          </cell>
          <cell r="D359" t="str">
            <v>Y</v>
          </cell>
          <cell r="E359" t="str">
            <v>ＭＥＴＡＬＵＭＹ　ＳＩＬＶＥＲ　ＢＲＩＧＨＴ　Ｂ</v>
          </cell>
        </row>
        <row r="360">
          <cell r="B360" t="str">
            <v>MSBBZF</v>
          </cell>
          <cell r="C360">
            <v>50</v>
          </cell>
          <cell r="D360" t="str">
            <v>Y</v>
          </cell>
          <cell r="E360" t="str">
            <v>ＭＥＴＡＬＵＭＹ　ＳＩＬＶＥＲ　ＢＲＩＧＨＴ　Ｂ</v>
          </cell>
        </row>
        <row r="361">
          <cell r="B361" t="str">
            <v>MSF</v>
          </cell>
          <cell r="C361">
            <v>25</v>
          </cell>
          <cell r="D361" t="str">
            <v>N</v>
          </cell>
          <cell r="E361" t="str">
            <v>メタルミー　Ｓ</v>
          </cell>
        </row>
        <row r="362">
          <cell r="B362" t="str">
            <v>MSF</v>
          </cell>
          <cell r="C362">
            <v>38</v>
          </cell>
          <cell r="D362" t="str">
            <v>N</v>
          </cell>
          <cell r="E362" t="str">
            <v>メタルミー　Ｓ</v>
          </cell>
        </row>
        <row r="363">
          <cell r="B363" t="str">
            <v>MSNMBF</v>
          </cell>
          <cell r="C363">
            <v>50</v>
          </cell>
          <cell r="D363" t="str">
            <v>Y</v>
          </cell>
          <cell r="E363" t="str">
            <v>ＭＥＴＡＬＵＭＹ　ＳＩＬＶＥＲ　Ｎ－ＭＡＴＴＥ　Ｘ４４Ｍ　Ｂ</v>
          </cell>
        </row>
        <row r="364">
          <cell r="B364" t="str">
            <v>MSNMBZF</v>
          </cell>
          <cell r="C364">
            <v>25</v>
          </cell>
          <cell r="D364" t="str">
            <v>Y</v>
          </cell>
          <cell r="E364" t="str">
            <v>ＭＥＴＡＬＵＭＹ　ＳＩＬＶＥＲ　Ｎ－ＭＡＴＴＥ　Ｂ</v>
          </cell>
        </row>
        <row r="365">
          <cell r="B365" t="str">
            <v>MSNMBZF</v>
          </cell>
          <cell r="C365">
            <v>50</v>
          </cell>
          <cell r="D365" t="str">
            <v>Y</v>
          </cell>
          <cell r="E365" t="str">
            <v>ＭＥＴＡＬＵＭＹ　ＳＩＬＶＥＲ　Ｎ－ＭＡＴＴＥ　Ｂ</v>
          </cell>
        </row>
        <row r="366">
          <cell r="B366" t="str">
            <v>MSSMBF</v>
          </cell>
          <cell r="C366">
            <v>25</v>
          </cell>
          <cell r="D366" t="str">
            <v>Y</v>
          </cell>
          <cell r="E366" t="str">
            <v>ＭＥＴＡＬＵＭＹ　ＳＩＬＶＥＲ　Ｓ－ＭＡＴＴＥ　Ｓ２８ＭＭ　Ｂ</v>
          </cell>
        </row>
        <row r="367">
          <cell r="B367" t="str">
            <v>MSSMBF</v>
          </cell>
          <cell r="C367">
            <v>50</v>
          </cell>
          <cell r="D367" t="str">
            <v>Y</v>
          </cell>
          <cell r="E367" t="str">
            <v>ＭＥＴＡＬＵＭＹ　ＳＩＬＶＥＲ　Ｓ－ＭＡＴＴＥ　Ｓ２８ＭＭ　Ｂ</v>
          </cell>
        </row>
        <row r="368">
          <cell r="B368" t="str">
            <v>MSSMBZF</v>
          </cell>
          <cell r="C368">
            <v>50</v>
          </cell>
          <cell r="D368" t="str">
            <v>Y</v>
          </cell>
          <cell r="E368" t="str">
            <v>ＭＥＴＡＬＵＭＹ　ＳＩＬＶＥＲ　Ｓ－ＭＡＴＴＥ　Ｂ</v>
          </cell>
        </row>
        <row r="369">
          <cell r="B369" t="str">
            <v>MTSF</v>
          </cell>
          <cell r="C369">
            <v>50</v>
          </cell>
          <cell r="D369" t="str">
            <v>N</v>
          </cell>
          <cell r="E369" t="str">
            <v>メタルミー　ＴＳ</v>
          </cell>
        </row>
        <row r="370">
          <cell r="B370" t="str">
            <v>MTSF</v>
          </cell>
          <cell r="C370">
            <v>75</v>
          </cell>
          <cell r="D370" t="str">
            <v>N</v>
          </cell>
          <cell r="E370" t="str">
            <v>メタルミー　ＴＳ</v>
          </cell>
        </row>
        <row r="371">
          <cell r="B371" t="str">
            <v>TPICS</v>
          </cell>
          <cell r="C371">
            <v>50</v>
          </cell>
          <cell r="D371" t="str">
            <v>N</v>
          </cell>
          <cell r="E371" t="str">
            <v>５０ＴＴ４０５Ｂ（改装用）</v>
          </cell>
        </row>
        <row r="372">
          <cell r="B372" t="str">
            <v>TT401</v>
          </cell>
          <cell r="C372">
            <v>149</v>
          </cell>
          <cell r="D372" t="str">
            <v>N</v>
          </cell>
          <cell r="E372" t="str">
            <v>１５０ＴＴ４０１Ａ</v>
          </cell>
        </row>
        <row r="373">
          <cell r="B373" t="str">
            <v>TT405B</v>
          </cell>
          <cell r="C373">
            <v>50</v>
          </cell>
          <cell r="D373" t="str">
            <v>N</v>
          </cell>
          <cell r="E373" t="str">
            <v>５０ＴＴ４０５Ｂ</v>
          </cell>
        </row>
        <row r="374">
          <cell r="B374" t="str">
            <v>TT405D</v>
          </cell>
          <cell r="C374">
            <v>50</v>
          </cell>
          <cell r="D374" t="str">
            <v>N</v>
          </cell>
          <cell r="E374" t="str">
            <v>５０ＴＴ４０５Ｂ</v>
          </cell>
        </row>
        <row r="375">
          <cell r="B375" t="str">
            <v>B2T0</v>
          </cell>
          <cell r="C375">
            <v>100</v>
          </cell>
          <cell r="D375" t="str">
            <v>N</v>
          </cell>
          <cell r="E375" t="str">
            <v>タフトップ　Ｂ２Ｔ０</v>
          </cell>
        </row>
        <row r="376">
          <cell r="B376" t="str">
            <v>B2T0</v>
          </cell>
          <cell r="C376">
            <v>125</v>
          </cell>
          <cell r="D376" t="str">
            <v>N</v>
          </cell>
          <cell r="E376" t="str">
            <v>タフトップ　Ｂ２Ｔ０</v>
          </cell>
        </row>
        <row r="377">
          <cell r="B377" t="str">
            <v>B2T0</v>
          </cell>
          <cell r="C377">
            <v>125</v>
          </cell>
          <cell r="D377" t="str">
            <v>Y</v>
          </cell>
          <cell r="E377" t="str">
            <v>タフトップ　タフトップ　Ｂ２Ｔ０</v>
          </cell>
        </row>
        <row r="378">
          <cell r="B378" t="str">
            <v>B2T0</v>
          </cell>
          <cell r="C378">
            <v>188</v>
          </cell>
          <cell r="D378" t="str">
            <v>N</v>
          </cell>
          <cell r="E378" t="str">
            <v>タフトップ　Ｂ２Ｔ０</v>
          </cell>
        </row>
        <row r="379">
          <cell r="B379" t="str">
            <v>LC1000</v>
          </cell>
          <cell r="C379">
            <v>125</v>
          </cell>
          <cell r="D379" t="str">
            <v>Y</v>
          </cell>
          <cell r="E379" t="str">
            <v>タフトップ　ＬＣ１０００</v>
          </cell>
        </row>
        <row r="380">
          <cell r="B380" t="str">
            <v>THS</v>
          </cell>
          <cell r="C380">
            <v>125</v>
          </cell>
          <cell r="D380" t="str">
            <v>Y</v>
          </cell>
          <cell r="E380" t="str">
            <v>タフトップ　ＴＨＳ</v>
          </cell>
        </row>
        <row r="381">
          <cell r="B381" t="str">
            <v>TNJ-AS</v>
          </cell>
          <cell r="C381">
            <v>100</v>
          </cell>
          <cell r="D381" t="str">
            <v>N</v>
          </cell>
          <cell r="E381" t="str">
            <v>タフトップ　ＴＮＪ－ＡＳ</v>
          </cell>
        </row>
        <row r="382">
          <cell r="B382" t="str">
            <v>TTPS</v>
          </cell>
          <cell r="C382">
            <v>100</v>
          </cell>
          <cell r="D382" t="str">
            <v>N</v>
          </cell>
          <cell r="E382" t="str">
            <v>タフトップ（改装スリット用）</v>
          </cell>
        </row>
        <row r="383">
          <cell r="B383" t="str">
            <v>TTPS</v>
          </cell>
          <cell r="C383">
            <v>125</v>
          </cell>
          <cell r="D383" t="str">
            <v>N</v>
          </cell>
          <cell r="E383" t="str">
            <v>タフトップ（改装スリット用）</v>
          </cell>
        </row>
      </sheetData>
      <sheetData sheetId="5" refreshError="1">
        <row r="1">
          <cell r="G1" t="str">
            <v>旧部課ｺｰﾄﾞ(東ﾚPATHO</v>
          </cell>
          <cell r="H1" t="str">
            <v>部課ｺｰﾄﾞ</v>
          </cell>
        </row>
        <row r="2">
          <cell r="G2" t="str">
            <v xml:space="preserve">    </v>
          </cell>
          <cell r="H2" t="str">
            <v xml:space="preserve">270 </v>
          </cell>
        </row>
        <row r="3">
          <cell r="G3" t="str">
            <v>3F1A</v>
          </cell>
          <cell r="H3" t="str">
            <v xml:space="preserve">271 </v>
          </cell>
        </row>
        <row r="4">
          <cell r="G4" t="str">
            <v>3FAB</v>
          </cell>
          <cell r="H4" t="str">
            <v xml:space="preserve">272 </v>
          </cell>
        </row>
        <row r="5">
          <cell r="G5" t="str">
            <v>3F2A</v>
          </cell>
          <cell r="H5" t="str">
            <v xml:space="preserve">273 </v>
          </cell>
        </row>
        <row r="6">
          <cell r="G6" t="str">
            <v>3JAB</v>
          </cell>
          <cell r="H6" t="str">
            <v xml:space="preserve">274 </v>
          </cell>
        </row>
        <row r="7">
          <cell r="G7" t="str">
            <v>3K1A</v>
          </cell>
          <cell r="H7" t="str">
            <v xml:space="preserve">275 </v>
          </cell>
        </row>
        <row r="8">
          <cell r="G8" t="str">
            <v>3K1A</v>
          </cell>
          <cell r="H8" t="str">
            <v xml:space="preserve">276 </v>
          </cell>
        </row>
        <row r="9">
          <cell r="G9" t="str">
            <v>3K2A</v>
          </cell>
          <cell r="H9" t="str">
            <v xml:space="preserve">277 </v>
          </cell>
        </row>
        <row r="10">
          <cell r="G10" t="str">
            <v>3Z1A</v>
          </cell>
          <cell r="H10" t="str">
            <v xml:space="preserve">278 </v>
          </cell>
        </row>
        <row r="11">
          <cell r="G11" t="str">
            <v>3L1A</v>
          </cell>
          <cell r="H11" t="str">
            <v>279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担当者マスタ"/>
      <sheetName val="生計転記用"/>
      <sheetName val="書出定義"/>
      <sheetName val="製品タイプ－表示製品名"/>
      <sheetName val="ＴＡＦ-東レ部署変換マスタ"/>
      <sheetName val="★ハヤブサ加工品_新生計フォーマット_260406_3K1A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G1" t="str">
            <v>旧部課ｺｰﾄﾞ(東ﾚPATHO</v>
          </cell>
          <cell r="H1" t="str">
            <v>部課ｺｰﾄﾞ</v>
          </cell>
        </row>
        <row r="2">
          <cell r="G2" t="str">
            <v xml:space="preserve">    </v>
          </cell>
          <cell r="H2" t="str">
            <v xml:space="preserve">270 </v>
          </cell>
        </row>
        <row r="3">
          <cell r="G3" t="str">
            <v>3F1A</v>
          </cell>
          <cell r="H3" t="str">
            <v xml:space="preserve">271 </v>
          </cell>
        </row>
        <row r="4">
          <cell r="G4" t="str">
            <v>3FAB</v>
          </cell>
          <cell r="H4" t="str">
            <v xml:space="preserve">272 </v>
          </cell>
        </row>
        <row r="5">
          <cell r="G5" t="str">
            <v>3F2A</v>
          </cell>
          <cell r="H5" t="str">
            <v xml:space="preserve">273 </v>
          </cell>
        </row>
        <row r="6">
          <cell r="G6" t="str">
            <v>3JAB</v>
          </cell>
          <cell r="H6" t="str">
            <v xml:space="preserve">274 </v>
          </cell>
        </row>
        <row r="7">
          <cell r="G7" t="str">
            <v>3K1A</v>
          </cell>
          <cell r="H7" t="str">
            <v xml:space="preserve">275 </v>
          </cell>
        </row>
        <row r="8">
          <cell r="G8" t="str">
            <v>3K1A</v>
          </cell>
          <cell r="H8" t="str">
            <v xml:space="preserve">276 </v>
          </cell>
        </row>
        <row r="9">
          <cell r="G9" t="str">
            <v>3K2A</v>
          </cell>
          <cell r="H9" t="str">
            <v xml:space="preserve">277 </v>
          </cell>
        </row>
        <row r="10">
          <cell r="G10" t="str">
            <v>3Z1A</v>
          </cell>
          <cell r="H10" t="str">
            <v xml:space="preserve">278 </v>
          </cell>
        </row>
        <row r="11">
          <cell r="G11" t="str">
            <v>3L1A</v>
          </cell>
          <cell r="H11" t="str">
            <v>279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担当者マスタ"/>
      <sheetName val="生計転記用"/>
      <sheetName val="書出定義"/>
      <sheetName val="製品タイプ－表示製品名"/>
      <sheetName val="ＴＡＦ-東レ部署変換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ﾀｲﾌﾟ</v>
          </cell>
          <cell r="C1" t="str">
            <v>品番</v>
          </cell>
          <cell r="D1" t="str">
            <v>内輸区分</v>
          </cell>
          <cell r="E1" t="str">
            <v>表示製品名</v>
          </cell>
        </row>
        <row r="2">
          <cell r="B2" t="str">
            <v>T102</v>
          </cell>
          <cell r="C2">
            <v>75</v>
          </cell>
          <cell r="D2" t="str">
            <v>N</v>
          </cell>
          <cell r="E2" t="str">
            <v>ダイアホイル　Ｔ１０２</v>
          </cell>
        </row>
        <row r="3">
          <cell r="B3" t="str">
            <v>BKE09</v>
          </cell>
          <cell r="C3">
            <v>38</v>
          </cell>
          <cell r="D3" t="str">
            <v>N</v>
          </cell>
          <cell r="E3" t="str">
            <v>セラピール　ＢＫＥ（０９）</v>
          </cell>
        </row>
        <row r="4">
          <cell r="B4" t="str">
            <v>BKE09</v>
          </cell>
          <cell r="C4">
            <v>38</v>
          </cell>
          <cell r="D4" t="str">
            <v>Y</v>
          </cell>
          <cell r="E4" t="str">
            <v>ＣＥＲＡＰＥＥＬ　ＢＫＥ（０９）</v>
          </cell>
        </row>
        <row r="5">
          <cell r="B5" t="str">
            <v>BKE24</v>
          </cell>
          <cell r="C5">
            <v>38</v>
          </cell>
          <cell r="D5" t="str">
            <v>N</v>
          </cell>
          <cell r="E5" t="str">
            <v>セラピール　ＢＫＥ（２４）</v>
          </cell>
        </row>
        <row r="6">
          <cell r="B6" t="str">
            <v>BKE26</v>
          </cell>
          <cell r="C6">
            <v>25</v>
          </cell>
          <cell r="D6" t="str">
            <v>N</v>
          </cell>
          <cell r="E6" t="str">
            <v>セラピール　ＢＫＥ（２６）</v>
          </cell>
        </row>
        <row r="7">
          <cell r="B7" t="str">
            <v>BKERXPT</v>
          </cell>
          <cell r="C7">
            <v>38</v>
          </cell>
          <cell r="D7" t="str">
            <v>N</v>
          </cell>
          <cell r="E7" t="str">
            <v>セラピール　ＢＫＥ（ＲＸ）</v>
          </cell>
        </row>
        <row r="8">
          <cell r="B8" t="str">
            <v>BKERXPT</v>
          </cell>
          <cell r="C8">
            <v>38</v>
          </cell>
          <cell r="D8" t="str">
            <v>Y</v>
          </cell>
          <cell r="E8" t="str">
            <v>セラピール　ＢＫＥ（ＲＸ）</v>
          </cell>
        </row>
        <row r="9">
          <cell r="B9" t="str">
            <v>BKERXT</v>
          </cell>
          <cell r="C9">
            <v>25</v>
          </cell>
          <cell r="D9" t="str">
            <v>N</v>
          </cell>
          <cell r="E9" t="str">
            <v>セラピール　ＢＫＥ（ＲＸ）</v>
          </cell>
        </row>
        <row r="10">
          <cell r="B10" t="str">
            <v>BKERXT</v>
          </cell>
          <cell r="C10">
            <v>38</v>
          </cell>
          <cell r="D10" t="str">
            <v>N</v>
          </cell>
          <cell r="E10" t="str">
            <v>セラピール　ＢＫＥ（ＲＸ）</v>
          </cell>
        </row>
        <row r="11">
          <cell r="B11" t="str">
            <v>BKS</v>
          </cell>
          <cell r="C11">
            <v>50</v>
          </cell>
          <cell r="D11" t="str">
            <v>N</v>
          </cell>
          <cell r="E11" t="str">
            <v>セラピ－ル　ＢＫ（Ｓ）</v>
          </cell>
        </row>
        <row r="12">
          <cell r="B12" t="str">
            <v>BKU</v>
          </cell>
          <cell r="C12">
            <v>25</v>
          </cell>
          <cell r="D12" t="str">
            <v>N</v>
          </cell>
          <cell r="E12" t="str">
            <v>セラピ－ル　ＢＫ（Ｕ）</v>
          </cell>
        </row>
        <row r="13">
          <cell r="B13" t="str">
            <v>BKUK</v>
          </cell>
          <cell r="C13">
            <v>25</v>
          </cell>
          <cell r="D13" t="str">
            <v>N</v>
          </cell>
          <cell r="E13" t="str">
            <v>セラピール　ＢＫ（Ｕ）Ｋ</v>
          </cell>
        </row>
        <row r="14">
          <cell r="B14" t="str">
            <v>BKUN</v>
          </cell>
          <cell r="C14">
            <v>25</v>
          </cell>
          <cell r="D14" t="str">
            <v>N</v>
          </cell>
          <cell r="E14" t="str">
            <v>セラピール　ＢＫ（Ｕ）</v>
          </cell>
        </row>
        <row r="15">
          <cell r="B15" t="str">
            <v>BX8A01</v>
          </cell>
          <cell r="C15">
            <v>31</v>
          </cell>
          <cell r="D15" t="str">
            <v>N</v>
          </cell>
          <cell r="E15" t="str">
            <v>セラピール　ＢＸ８Ａ（０１）</v>
          </cell>
        </row>
        <row r="16">
          <cell r="B16" t="str">
            <v>BX8A01</v>
          </cell>
          <cell r="C16">
            <v>38</v>
          </cell>
          <cell r="D16" t="str">
            <v>N</v>
          </cell>
          <cell r="E16" t="str">
            <v>セラピール　ＢＸ８Ａ（０１）</v>
          </cell>
        </row>
        <row r="17">
          <cell r="B17" t="str">
            <v>BX8A07</v>
          </cell>
          <cell r="C17">
            <v>75</v>
          </cell>
          <cell r="D17" t="str">
            <v>N</v>
          </cell>
          <cell r="E17" t="str">
            <v>セラピール　ＢＸ８Ａ（０７）</v>
          </cell>
        </row>
        <row r="18">
          <cell r="B18" t="str">
            <v>BX8A09</v>
          </cell>
          <cell r="C18">
            <v>50</v>
          </cell>
          <cell r="D18" t="str">
            <v>N</v>
          </cell>
          <cell r="E18" t="str">
            <v>セラピール　ＢＸ８Ａ（０９）</v>
          </cell>
        </row>
        <row r="19">
          <cell r="B19" t="str">
            <v>BX8A14</v>
          </cell>
          <cell r="C19">
            <v>25</v>
          </cell>
          <cell r="D19" t="str">
            <v>N</v>
          </cell>
          <cell r="E19" t="str">
            <v>セラピール　ＢＸ８Ａ（１４）</v>
          </cell>
        </row>
        <row r="20">
          <cell r="B20" t="str">
            <v>BX8A14</v>
          </cell>
          <cell r="C20">
            <v>38</v>
          </cell>
          <cell r="D20" t="str">
            <v>N</v>
          </cell>
          <cell r="E20" t="str">
            <v>セラピール　ＢＸ８Ａ（１４）</v>
          </cell>
        </row>
        <row r="21">
          <cell r="B21" t="str">
            <v>BX8A14</v>
          </cell>
          <cell r="C21">
            <v>50</v>
          </cell>
          <cell r="D21" t="str">
            <v>N</v>
          </cell>
          <cell r="E21" t="str">
            <v>セラピール　ＢＸ８Ａ（１４）</v>
          </cell>
        </row>
        <row r="22">
          <cell r="B22" t="str">
            <v>BX8A14</v>
          </cell>
          <cell r="C22">
            <v>75</v>
          </cell>
          <cell r="D22" t="str">
            <v>N</v>
          </cell>
          <cell r="E22" t="str">
            <v>セラピール　ＢＸ８Ａ（１４）</v>
          </cell>
        </row>
        <row r="23">
          <cell r="B23" t="str">
            <v>BX8A26</v>
          </cell>
          <cell r="C23">
            <v>38</v>
          </cell>
          <cell r="D23" t="str">
            <v>N</v>
          </cell>
          <cell r="E23" t="str">
            <v>セラピール　ＢＸ８Ａ（２６）</v>
          </cell>
        </row>
        <row r="24">
          <cell r="B24" t="str">
            <v>BX8A28</v>
          </cell>
          <cell r="C24">
            <v>75</v>
          </cell>
          <cell r="D24" t="str">
            <v>N</v>
          </cell>
          <cell r="E24" t="str">
            <v>セラピール　ＢＸ８Ａ（２８）</v>
          </cell>
        </row>
        <row r="25">
          <cell r="B25" t="str">
            <v>BX8A31</v>
          </cell>
          <cell r="C25">
            <v>75</v>
          </cell>
          <cell r="D25" t="str">
            <v>N</v>
          </cell>
          <cell r="E25" t="str">
            <v>セラピール　ＢＸ８Ａ（３１）</v>
          </cell>
        </row>
        <row r="26">
          <cell r="B26" t="str">
            <v>BX8A33</v>
          </cell>
          <cell r="C26">
            <v>75</v>
          </cell>
          <cell r="D26" t="str">
            <v>N</v>
          </cell>
          <cell r="E26" t="str">
            <v>セラピール　ＢＸ８Ａ（３３）</v>
          </cell>
        </row>
        <row r="27">
          <cell r="B27" t="str">
            <v>BX8A37</v>
          </cell>
          <cell r="C27">
            <v>75</v>
          </cell>
          <cell r="D27" t="str">
            <v>N</v>
          </cell>
          <cell r="E27" t="str">
            <v>セラピール　ＢＸ８Ａ（３７）</v>
          </cell>
        </row>
        <row r="28">
          <cell r="B28" t="str">
            <v>BX8A40</v>
          </cell>
          <cell r="C28">
            <v>75</v>
          </cell>
          <cell r="D28" t="str">
            <v>N</v>
          </cell>
          <cell r="E28" t="str">
            <v>セラピール　ＢＸ８Ａ（４０）</v>
          </cell>
        </row>
        <row r="29">
          <cell r="B29" t="str">
            <v>BX8AD</v>
          </cell>
          <cell r="C29">
            <v>75</v>
          </cell>
          <cell r="D29" t="str">
            <v>N</v>
          </cell>
          <cell r="E29" t="str">
            <v>セラピール　ＢＸ８ＡＤ</v>
          </cell>
        </row>
        <row r="30">
          <cell r="B30" t="str">
            <v>BX8APF</v>
          </cell>
          <cell r="C30">
            <v>50</v>
          </cell>
          <cell r="D30" t="str">
            <v>N</v>
          </cell>
          <cell r="E30" t="str">
            <v>セラピール　ＢＸ８Ａ（ＰＲＦ）</v>
          </cell>
        </row>
        <row r="31">
          <cell r="B31" t="str">
            <v>BX8ARX</v>
          </cell>
          <cell r="C31">
            <v>25</v>
          </cell>
          <cell r="D31" t="str">
            <v>N</v>
          </cell>
          <cell r="E31" t="str">
            <v>セラピール　ＢＸ８Ａ（ＲＸ）</v>
          </cell>
        </row>
        <row r="32">
          <cell r="B32" t="str">
            <v>BX8ARX</v>
          </cell>
          <cell r="C32">
            <v>38</v>
          </cell>
          <cell r="D32" t="str">
            <v>N</v>
          </cell>
          <cell r="E32" t="str">
            <v>セラピール　ＢＸ８ＡＲＸ</v>
          </cell>
        </row>
        <row r="33">
          <cell r="B33" t="str">
            <v>BX8ARXA</v>
          </cell>
          <cell r="C33">
            <v>38</v>
          </cell>
          <cell r="D33" t="str">
            <v>N</v>
          </cell>
          <cell r="E33" t="str">
            <v>セラピール　ＢＸ８ＡＲＸ</v>
          </cell>
        </row>
        <row r="34">
          <cell r="B34" t="str">
            <v>BX8ARXA</v>
          </cell>
          <cell r="C34">
            <v>38</v>
          </cell>
          <cell r="D34" t="str">
            <v>Y</v>
          </cell>
          <cell r="E34" t="str">
            <v>セラピール　ＢＸ８Ａ（ＲＸ）</v>
          </cell>
        </row>
        <row r="35">
          <cell r="B35" t="str">
            <v>BX8ARXT</v>
          </cell>
          <cell r="C35">
            <v>38</v>
          </cell>
          <cell r="D35" t="str">
            <v>N</v>
          </cell>
          <cell r="E35" t="str">
            <v>セラピール　ＢＸ８ＡＲＸ</v>
          </cell>
        </row>
        <row r="36">
          <cell r="B36" t="str">
            <v>BX8AS</v>
          </cell>
          <cell r="C36">
            <v>50</v>
          </cell>
          <cell r="D36" t="str">
            <v>N</v>
          </cell>
          <cell r="E36" t="str">
            <v>セラピール　ＢＸ８Ａ（Ｓ）</v>
          </cell>
        </row>
        <row r="37">
          <cell r="B37" t="str">
            <v>BX8AS</v>
          </cell>
          <cell r="C37">
            <v>75</v>
          </cell>
          <cell r="D37" t="str">
            <v>Y</v>
          </cell>
          <cell r="E37" t="str">
            <v>セラピール　ＢＸ８Ａ（Ｓ）</v>
          </cell>
        </row>
        <row r="38">
          <cell r="B38" t="str">
            <v>BX8AX</v>
          </cell>
          <cell r="C38">
            <v>75</v>
          </cell>
          <cell r="D38" t="str">
            <v>N</v>
          </cell>
          <cell r="E38" t="str">
            <v>セラピール　ＢＸ８Ａ（Ｘ）</v>
          </cell>
        </row>
        <row r="39">
          <cell r="B39" t="str">
            <v>BX8E26</v>
          </cell>
          <cell r="C39">
            <v>38</v>
          </cell>
          <cell r="D39" t="str">
            <v>N</v>
          </cell>
          <cell r="E39" t="str">
            <v>セラピール　ＢＸ８Ｅ（２６）</v>
          </cell>
        </row>
        <row r="40">
          <cell r="B40" t="str">
            <v>BX8G07</v>
          </cell>
          <cell r="C40">
            <v>75</v>
          </cell>
          <cell r="D40" t="str">
            <v>N</v>
          </cell>
          <cell r="E40" t="str">
            <v>セラピール　ＢＸ８Ｇ（０７）</v>
          </cell>
        </row>
        <row r="41">
          <cell r="B41" t="str">
            <v>BX9A09</v>
          </cell>
          <cell r="C41">
            <v>50</v>
          </cell>
          <cell r="D41" t="str">
            <v>N</v>
          </cell>
          <cell r="E41" t="str">
            <v>セラピール　ＢＸ９Ａ（０９）</v>
          </cell>
        </row>
        <row r="42">
          <cell r="B42" t="str">
            <v>BX9A09</v>
          </cell>
          <cell r="C42">
            <v>50</v>
          </cell>
          <cell r="D42" t="str">
            <v>Y</v>
          </cell>
          <cell r="E42" t="str">
            <v>ＣＥＲＡＰＥＥＬ　ＢＸ９Ａ（０９）</v>
          </cell>
        </row>
        <row r="43">
          <cell r="B43" t="str">
            <v>BX9A14</v>
          </cell>
          <cell r="C43">
            <v>50</v>
          </cell>
          <cell r="D43" t="str">
            <v>N</v>
          </cell>
          <cell r="E43" t="str">
            <v>セラピールＢＸ９Ａ（１４）</v>
          </cell>
        </row>
        <row r="44">
          <cell r="B44" t="str">
            <v>BX9A15</v>
          </cell>
          <cell r="C44">
            <v>50</v>
          </cell>
          <cell r="D44" t="str">
            <v>Y</v>
          </cell>
          <cell r="E44" t="str">
            <v>ＣＥＲＡＰＥＥＬ　ＢＸ９Ａ（１５）</v>
          </cell>
        </row>
        <row r="45">
          <cell r="B45" t="str">
            <v>BX9ARX</v>
          </cell>
          <cell r="C45">
            <v>38</v>
          </cell>
          <cell r="D45" t="str">
            <v>N</v>
          </cell>
          <cell r="E45" t="str">
            <v>セラピール　ＢＸ９Ａ（ＲＸ）</v>
          </cell>
        </row>
        <row r="46">
          <cell r="B46" t="str">
            <v>BX9AS</v>
          </cell>
          <cell r="C46">
            <v>75</v>
          </cell>
          <cell r="D46" t="str">
            <v>Y</v>
          </cell>
          <cell r="E46" t="str">
            <v>セラピール　ＢＸ９Ａ（Ｓ）</v>
          </cell>
        </row>
        <row r="47">
          <cell r="B47" t="str">
            <v>BX8AXM</v>
          </cell>
          <cell r="C47">
            <v>75</v>
          </cell>
          <cell r="D47" t="str">
            <v>N</v>
          </cell>
          <cell r="E47" t="str">
            <v>セラピール　ＢＸ８Ａ（Ｘ）</v>
          </cell>
        </row>
        <row r="48">
          <cell r="B48" t="str">
            <v>BX8ARXM</v>
          </cell>
          <cell r="C48">
            <v>38</v>
          </cell>
          <cell r="D48" t="str">
            <v>N</v>
          </cell>
          <cell r="E48" t="str">
            <v>セラピール　ＢＸ８ＡＲＸ</v>
          </cell>
        </row>
        <row r="49">
          <cell r="B49" t="str">
            <v>BX8ASM</v>
          </cell>
          <cell r="C49">
            <v>75</v>
          </cell>
          <cell r="D49" t="str">
            <v>Y</v>
          </cell>
          <cell r="E49" t="str">
            <v>セラピール　ＢＸ８Ａ（Ｓ）</v>
          </cell>
        </row>
        <row r="50">
          <cell r="B50" t="str">
            <v>BX9ASM</v>
          </cell>
          <cell r="C50">
            <v>75</v>
          </cell>
          <cell r="D50" t="str">
            <v>Y</v>
          </cell>
          <cell r="E50" t="str">
            <v>セラピール　ＢＸ９Ａ（Ｓ）</v>
          </cell>
        </row>
        <row r="51">
          <cell r="B51" t="str">
            <v>CERAS</v>
          </cell>
          <cell r="C51">
            <v>25</v>
          </cell>
          <cell r="D51" t="str">
            <v>N</v>
          </cell>
          <cell r="E51" t="str">
            <v>セラピール（改装スリット用）</v>
          </cell>
        </row>
        <row r="52">
          <cell r="B52" t="str">
            <v>CERAS</v>
          </cell>
          <cell r="C52">
            <v>38</v>
          </cell>
          <cell r="D52" t="str">
            <v>N</v>
          </cell>
          <cell r="E52" t="str">
            <v>セラピール（改装スリット用）</v>
          </cell>
        </row>
        <row r="53">
          <cell r="B53" t="str">
            <v>CERAS</v>
          </cell>
          <cell r="C53">
            <v>75</v>
          </cell>
          <cell r="D53" t="str">
            <v>N</v>
          </cell>
          <cell r="E53" t="str">
            <v>セラピール（改装用）</v>
          </cell>
        </row>
        <row r="54">
          <cell r="B54" t="str">
            <v>CERAS</v>
          </cell>
          <cell r="C54">
            <v>100</v>
          </cell>
          <cell r="D54" t="str">
            <v>N</v>
          </cell>
          <cell r="E54" t="str">
            <v>セラピール（改装用）</v>
          </cell>
        </row>
        <row r="55">
          <cell r="B55" t="str">
            <v>CERAS</v>
          </cell>
          <cell r="C55">
            <v>125</v>
          </cell>
          <cell r="D55" t="str">
            <v>N</v>
          </cell>
          <cell r="E55" t="str">
            <v>セラピール（改装スリット用）</v>
          </cell>
        </row>
        <row r="56">
          <cell r="B56" t="str">
            <v>CERAS</v>
          </cell>
          <cell r="C56">
            <v>188</v>
          </cell>
          <cell r="D56" t="str">
            <v>N</v>
          </cell>
          <cell r="E56" t="str">
            <v>セラピール（改装スリット用）</v>
          </cell>
        </row>
        <row r="57">
          <cell r="B57" t="str">
            <v>JBKEB</v>
          </cell>
          <cell r="C57">
            <v>38</v>
          </cell>
          <cell r="D57" t="str">
            <v>N</v>
          </cell>
          <cell r="E57" t="str">
            <v>セラピール　ＪＢＫＥ（Ｂ）</v>
          </cell>
        </row>
        <row r="58">
          <cell r="B58" t="str">
            <v>JBX8AB</v>
          </cell>
          <cell r="C58">
            <v>25</v>
          </cell>
          <cell r="D58" t="str">
            <v>N</v>
          </cell>
          <cell r="E58" t="str">
            <v>セラピール　ＪＢＸ８Ａ（Ｂ）</v>
          </cell>
        </row>
        <row r="59">
          <cell r="B59" t="str">
            <v>JBX8AB</v>
          </cell>
          <cell r="C59">
            <v>50</v>
          </cell>
          <cell r="D59" t="str">
            <v>N</v>
          </cell>
          <cell r="E59" t="str">
            <v>セラピール　ＪＢＸ８Ａ（Ｂ）</v>
          </cell>
        </row>
        <row r="60">
          <cell r="B60" t="str">
            <v>JBX8AB</v>
          </cell>
          <cell r="C60">
            <v>75</v>
          </cell>
          <cell r="D60" t="str">
            <v>N</v>
          </cell>
          <cell r="E60" t="str">
            <v>セラピール　ＪＢＸ８Ａ（Ｂ）</v>
          </cell>
        </row>
        <row r="61">
          <cell r="B61" t="str">
            <v>JBX9AB</v>
          </cell>
          <cell r="C61">
            <v>50</v>
          </cell>
          <cell r="D61" t="str">
            <v>Y</v>
          </cell>
          <cell r="E61" t="str">
            <v>ＣＥＲＡＰＥＥＬ　ＪＢＸ９Ａ（Ｂ）</v>
          </cell>
        </row>
        <row r="62">
          <cell r="B62" t="str">
            <v>JMD(A)B</v>
          </cell>
          <cell r="C62">
            <v>38</v>
          </cell>
          <cell r="D62" t="str">
            <v>N</v>
          </cell>
          <cell r="E62" t="str">
            <v>セラピール　ＪＭＤ（Ａ）（Ｂ）</v>
          </cell>
        </row>
        <row r="63">
          <cell r="B63" t="str">
            <v>JMDA03</v>
          </cell>
          <cell r="C63">
            <v>38</v>
          </cell>
          <cell r="D63" t="str">
            <v>N</v>
          </cell>
          <cell r="E63" t="str">
            <v>セラピール　ＭＤＡ（Ｊ０３）</v>
          </cell>
        </row>
        <row r="64">
          <cell r="B64" t="str">
            <v>JMDAB</v>
          </cell>
          <cell r="C64">
            <v>25</v>
          </cell>
          <cell r="D64" t="str">
            <v>N</v>
          </cell>
          <cell r="E64" t="str">
            <v>セラピール　ＪＭＤＡ（Ｂ）</v>
          </cell>
        </row>
        <row r="65">
          <cell r="B65" t="str">
            <v>JMDAB</v>
          </cell>
          <cell r="C65">
            <v>38</v>
          </cell>
          <cell r="D65" t="str">
            <v>N</v>
          </cell>
          <cell r="E65" t="str">
            <v>セラピール　ＪＭＤＡ（Ｂ）</v>
          </cell>
        </row>
        <row r="66">
          <cell r="B66" t="str">
            <v>JMDAB</v>
          </cell>
          <cell r="C66">
            <v>50</v>
          </cell>
          <cell r="D66" t="str">
            <v>N</v>
          </cell>
          <cell r="E66" t="str">
            <v>セラピール　ＪＭＤＡ（Ｂ）</v>
          </cell>
        </row>
        <row r="67">
          <cell r="B67" t="str">
            <v>JMDAB</v>
          </cell>
          <cell r="C67">
            <v>75</v>
          </cell>
          <cell r="D67" t="str">
            <v>N</v>
          </cell>
          <cell r="E67" t="str">
            <v>セラピール　ＪＭＤＡ（Ｂ）</v>
          </cell>
        </row>
        <row r="68">
          <cell r="B68" t="str">
            <v>JMDAJL</v>
          </cell>
          <cell r="C68">
            <v>38</v>
          </cell>
          <cell r="D68" t="str">
            <v>N</v>
          </cell>
          <cell r="E68" t="str">
            <v>セラピール　ＪＭＤＡ（Ｊ）Ｌ</v>
          </cell>
        </row>
        <row r="69">
          <cell r="B69" t="str">
            <v>JMDB8KB</v>
          </cell>
          <cell r="C69">
            <v>75</v>
          </cell>
          <cell r="D69" t="str">
            <v>N</v>
          </cell>
          <cell r="E69" t="str">
            <v>セラピール　ＪＭＤＡ／ＢＸ８ＫＡ（Ｂ）</v>
          </cell>
        </row>
        <row r="70">
          <cell r="B70" t="str">
            <v>JMFAJ</v>
          </cell>
          <cell r="C70">
            <v>38</v>
          </cell>
          <cell r="D70" t="str">
            <v>N</v>
          </cell>
          <cell r="E70" t="str">
            <v>セラピール　ＪＭＦＡ（Ｊ）</v>
          </cell>
        </row>
        <row r="71">
          <cell r="B71" t="str">
            <v>JMT2GB</v>
          </cell>
          <cell r="C71">
            <v>75</v>
          </cell>
          <cell r="D71" t="str">
            <v>N</v>
          </cell>
          <cell r="E71" t="str">
            <v>セラピール　ＪＭＴ２Ｇ（Ｂ）</v>
          </cell>
        </row>
        <row r="72">
          <cell r="B72" t="str">
            <v>JNPEB</v>
          </cell>
          <cell r="C72">
            <v>25</v>
          </cell>
          <cell r="D72" t="str">
            <v>N</v>
          </cell>
          <cell r="E72" t="str">
            <v>セラピール　ＪＮＰＥ（Ｂ）</v>
          </cell>
        </row>
        <row r="73">
          <cell r="B73" t="str">
            <v>JTK14B</v>
          </cell>
          <cell r="C73">
            <v>25</v>
          </cell>
          <cell r="D73" t="str">
            <v>N</v>
          </cell>
          <cell r="E73" t="str">
            <v>セラピール　ＪＴＫ１４（Ｂ）</v>
          </cell>
        </row>
        <row r="74">
          <cell r="B74" t="str">
            <v>JTKA07H</v>
          </cell>
          <cell r="C74">
            <v>38</v>
          </cell>
          <cell r="D74" t="str">
            <v>N</v>
          </cell>
          <cell r="E74" t="str">
            <v>セラピール　ＪＴＫＡ０７（Ｈ）</v>
          </cell>
        </row>
        <row r="75">
          <cell r="B75" t="str">
            <v>JTKA07J</v>
          </cell>
          <cell r="C75">
            <v>38</v>
          </cell>
          <cell r="D75" t="str">
            <v>N</v>
          </cell>
          <cell r="E75" t="str">
            <v>セラピール　ＪＴＫＡ０７（Ｊ）</v>
          </cell>
        </row>
        <row r="76">
          <cell r="B76" t="str">
            <v>JTKA17B</v>
          </cell>
          <cell r="C76">
            <v>75</v>
          </cell>
          <cell r="D76" t="str">
            <v>N</v>
          </cell>
          <cell r="E76" t="str">
            <v>セラピール　ＪＴＫＡ１７（Ｂ）</v>
          </cell>
        </row>
        <row r="77">
          <cell r="B77" t="str">
            <v>JTKE14B</v>
          </cell>
          <cell r="C77">
            <v>25</v>
          </cell>
          <cell r="D77" t="str">
            <v>N</v>
          </cell>
          <cell r="E77" t="str">
            <v>セラピール　ＪＴＫＥ１４（Ｂ）</v>
          </cell>
        </row>
        <row r="78">
          <cell r="B78" t="str">
            <v>JTKF17B</v>
          </cell>
          <cell r="C78">
            <v>75</v>
          </cell>
          <cell r="D78" t="str">
            <v>N</v>
          </cell>
          <cell r="E78" t="str">
            <v>セラピール　ＪＴＫＦ１７（Ｂ）</v>
          </cell>
        </row>
        <row r="79">
          <cell r="B79" t="str">
            <v>JTKF18B</v>
          </cell>
          <cell r="C79">
            <v>75</v>
          </cell>
          <cell r="D79" t="str">
            <v>N</v>
          </cell>
          <cell r="E79" t="str">
            <v>セラピール　ＪＴＫＦ１８（Ｂ）</v>
          </cell>
        </row>
        <row r="80">
          <cell r="B80" t="str">
            <v>JTKG07B</v>
          </cell>
          <cell r="C80">
            <v>38</v>
          </cell>
          <cell r="D80" t="str">
            <v>N</v>
          </cell>
          <cell r="E80" t="str">
            <v>セラピール　ＪＴＫＧ０７（Ｂ）</v>
          </cell>
        </row>
        <row r="81">
          <cell r="B81" t="str">
            <v>JTKG07B</v>
          </cell>
          <cell r="C81">
            <v>75</v>
          </cell>
          <cell r="D81" t="str">
            <v>N</v>
          </cell>
          <cell r="E81" t="str">
            <v>セラピール　ＪＴＫＧ０７（Ｂ）</v>
          </cell>
        </row>
        <row r="82">
          <cell r="B82" t="str">
            <v>JWZB</v>
          </cell>
          <cell r="C82">
            <v>25</v>
          </cell>
          <cell r="D82" t="str">
            <v>N</v>
          </cell>
          <cell r="E82" t="str">
            <v>セラピール　ＪＷＺ（Ｂ）</v>
          </cell>
        </row>
        <row r="83">
          <cell r="B83" t="str">
            <v>JWZB</v>
          </cell>
          <cell r="C83">
            <v>25</v>
          </cell>
          <cell r="D83" t="str">
            <v>Y</v>
          </cell>
          <cell r="E83" t="str">
            <v>ＣＥＲＡＰＥＥＬ　ＪＷＺ（Ｂ）</v>
          </cell>
        </row>
        <row r="84">
          <cell r="B84" t="str">
            <v>JWZB</v>
          </cell>
          <cell r="C84">
            <v>38</v>
          </cell>
          <cell r="D84" t="str">
            <v>N</v>
          </cell>
          <cell r="E84" t="str">
            <v>セラピール　ＪＷＺ（Ｂ）</v>
          </cell>
        </row>
        <row r="85">
          <cell r="B85" t="str">
            <v>JWZB</v>
          </cell>
          <cell r="C85">
            <v>50</v>
          </cell>
          <cell r="D85" t="str">
            <v>N</v>
          </cell>
          <cell r="E85" t="str">
            <v>セラピール　ＪＷＺ（Ｂ）</v>
          </cell>
        </row>
        <row r="86">
          <cell r="B86" t="str">
            <v>JWZD</v>
          </cell>
          <cell r="C86">
            <v>50</v>
          </cell>
          <cell r="D86" t="str">
            <v>N</v>
          </cell>
          <cell r="E86" t="str">
            <v>セラピール　ＪＷＺ（Ｄ）</v>
          </cell>
        </row>
        <row r="87">
          <cell r="B87" t="str">
            <v>JWZF</v>
          </cell>
          <cell r="C87">
            <v>25</v>
          </cell>
          <cell r="D87" t="str">
            <v>N</v>
          </cell>
          <cell r="E87" t="str">
            <v>セラピール　ＪＷＺ（Ｆ）</v>
          </cell>
        </row>
        <row r="88">
          <cell r="B88" t="str">
            <v>JWZH</v>
          </cell>
          <cell r="C88">
            <v>25</v>
          </cell>
          <cell r="D88" t="str">
            <v>N</v>
          </cell>
          <cell r="E88" t="str">
            <v>セラピール　ＪＷＺ（Ｈ）</v>
          </cell>
        </row>
        <row r="89">
          <cell r="B89" t="str">
            <v>JWZK</v>
          </cell>
          <cell r="C89">
            <v>31</v>
          </cell>
          <cell r="D89" t="str">
            <v>N</v>
          </cell>
          <cell r="E89" t="str">
            <v>セラピール　ＪＷＺ（Ｋ）</v>
          </cell>
        </row>
        <row r="90">
          <cell r="B90" t="str">
            <v>MD(A)R</v>
          </cell>
          <cell r="C90">
            <v>38</v>
          </cell>
          <cell r="D90" t="str">
            <v>N</v>
          </cell>
          <cell r="E90" t="str">
            <v>セラピール　ＭＤ（Ａ）（Ｒ）</v>
          </cell>
        </row>
        <row r="91">
          <cell r="B91" t="str">
            <v>MDA01</v>
          </cell>
          <cell r="C91">
            <v>38</v>
          </cell>
          <cell r="D91" t="str">
            <v>N</v>
          </cell>
          <cell r="E91" t="str">
            <v>セラピール　ＭＤＡ（０１）</v>
          </cell>
        </row>
        <row r="92">
          <cell r="B92" t="str">
            <v>MDA06</v>
          </cell>
          <cell r="C92">
            <v>38</v>
          </cell>
          <cell r="D92" t="str">
            <v>N</v>
          </cell>
          <cell r="E92" t="str">
            <v>セラピール　ＭＤＡ（０６）</v>
          </cell>
        </row>
        <row r="93">
          <cell r="B93" t="str">
            <v>MDA14</v>
          </cell>
          <cell r="C93">
            <v>50</v>
          </cell>
          <cell r="D93" t="str">
            <v>N</v>
          </cell>
          <cell r="E93" t="str">
            <v>セラピール　ＭＤＡ（１４）</v>
          </cell>
        </row>
        <row r="94">
          <cell r="B94" t="str">
            <v>MDA14</v>
          </cell>
          <cell r="C94">
            <v>100</v>
          </cell>
          <cell r="D94" t="str">
            <v>N</v>
          </cell>
          <cell r="E94" t="str">
            <v>セラピール　ＭＤＡ（１４）</v>
          </cell>
        </row>
        <row r="95">
          <cell r="B95" t="str">
            <v>MDAAS01</v>
          </cell>
          <cell r="C95">
            <v>38</v>
          </cell>
          <cell r="D95" t="str">
            <v>N</v>
          </cell>
          <cell r="E95" t="str">
            <v>セラピール　ＭＤＡ／ＡＳ（０１）</v>
          </cell>
        </row>
        <row r="96">
          <cell r="B96" t="str">
            <v>MDACPFL</v>
          </cell>
          <cell r="C96">
            <v>38</v>
          </cell>
          <cell r="D96" t="str">
            <v>N</v>
          </cell>
          <cell r="E96" t="str">
            <v>Ｋ　セラピールＭＤＡ（ＣＰＲＦ）Ｌ</v>
          </cell>
        </row>
        <row r="97">
          <cell r="B97" t="str">
            <v>MDAPFL</v>
          </cell>
          <cell r="C97">
            <v>38</v>
          </cell>
          <cell r="D97" t="str">
            <v>N</v>
          </cell>
          <cell r="E97" t="str">
            <v>Ｋ　セラピール　ＭＤＡ（ＰＲＦ）Ｌ</v>
          </cell>
        </row>
        <row r="98">
          <cell r="B98" t="str">
            <v>MDAPFL</v>
          </cell>
          <cell r="C98">
            <v>38</v>
          </cell>
          <cell r="D98" t="str">
            <v>N</v>
          </cell>
          <cell r="E98" t="str">
            <v>Ｋ　セラピールＭＤＡ（ＰＲＦ）Ｌ</v>
          </cell>
        </row>
        <row r="99">
          <cell r="B99" t="str">
            <v>MDAR</v>
          </cell>
          <cell r="C99">
            <v>125</v>
          </cell>
          <cell r="D99" t="str">
            <v>N</v>
          </cell>
          <cell r="E99" t="str">
            <v>セラピール　ＭＤＡ（Ｒ）</v>
          </cell>
        </row>
        <row r="100">
          <cell r="B100" t="str">
            <v>MDARX</v>
          </cell>
          <cell r="C100">
            <v>38</v>
          </cell>
          <cell r="D100" t="str">
            <v>N</v>
          </cell>
          <cell r="E100" t="str">
            <v>セラピール　ＭＤＡ（ＲＸ）</v>
          </cell>
        </row>
        <row r="101">
          <cell r="B101" t="str">
            <v>MDAS</v>
          </cell>
          <cell r="C101">
            <v>50</v>
          </cell>
          <cell r="D101" t="str">
            <v>N</v>
          </cell>
          <cell r="E101" t="str">
            <v>セラピ－ル　ＭＤＡ（Ｓ）</v>
          </cell>
        </row>
        <row r="102">
          <cell r="B102" t="str">
            <v>MDAS</v>
          </cell>
          <cell r="C102">
            <v>75</v>
          </cell>
          <cell r="D102" t="str">
            <v>N</v>
          </cell>
          <cell r="E102" t="str">
            <v>セラピール　ＭＤＡ（Ｓ）</v>
          </cell>
        </row>
        <row r="103">
          <cell r="B103" t="str">
            <v>MDB8K14</v>
          </cell>
          <cell r="C103">
            <v>75</v>
          </cell>
          <cell r="D103" t="str">
            <v>N</v>
          </cell>
          <cell r="E103" t="str">
            <v>セラピール　ＭＤＡ／ＢＸ８ＫＡ（１４）</v>
          </cell>
        </row>
        <row r="104">
          <cell r="B104" t="str">
            <v>MDG01</v>
          </cell>
          <cell r="C104">
            <v>38</v>
          </cell>
          <cell r="D104" t="str">
            <v>N</v>
          </cell>
          <cell r="E104" t="str">
            <v>セラピール　ＭＤＧ（０１）</v>
          </cell>
        </row>
        <row r="105">
          <cell r="B105" t="str">
            <v>MFA01</v>
          </cell>
          <cell r="C105">
            <v>38</v>
          </cell>
          <cell r="D105" t="str">
            <v>Y</v>
          </cell>
          <cell r="E105" t="str">
            <v>ＣＥＲＡＰＥＥＬ　ＭＦＡ（０１）</v>
          </cell>
        </row>
        <row r="106">
          <cell r="B106" t="str">
            <v>MFA09</v>
          </cell>
          <cell r="C106">
            <v>75</v>
          </cell>
          <cell r="D106" t="str">
            <v>N</v>
          </cell>
          <cell r="E106" t="str">
            <v>セラピール　ＭＦＡ（０９）</v>
          </cell>
        </row>
        <row r="107">
          <cell r="B107" t="str">
            <v>MFA14</v>
          </cell>
          <cell r="C107">
            <v>38</v>
          </cell>
          <cell r="D107" t="str">
            <v>N</v>
          </cell>
          <cell r="E107" t="str">
            <v>セラピール　ＭＦＡ（１４）</v>
          </cell>
        </row>
        <row r="108">
          <cell r="B108" t="str">
            <v>MFA14</v>
          </cell>
          <cell r="C108">
            <v>75</v>
          </cell>
          <cell r="D108" t="str">
            <v>N</v>
          </cell>
          <cell r="E108" t="str">
            <v>セラピール　ＭＦＡ（１４）</v>
          </cell>
        </row>
        <row r="109">
          <cell r="B109" t="str">
            <v>MFA18</v>
          </cell>
          <cell r="C109">
            <v>75</v>
          </cell>
          <cell r="D109" t="str">
            <v>N</v>
          </cell>
          <cell r="E109" t="str">
            <v>セラピール　ＭＦＡ（１８）</v>
          </cell>
        </row>
        <row r="110">
          <cell r="B110" t="str">
            <v>MFA44</v>
          </cell>
          <cell r="C110">
            <v>188</v>
          </cell>
          <cell r="D110" t="str">
            <v>N</v>
          </cell>
          <cell r="E110" t="str">
            <v>セラピール　ＭＦＡ（４４）</v>
          </cell>
        </row>
        <row r="111">
          <cell r="B111" t="str">
            <v>MFA45</v>
          </cell>
          <cell r="C111">
            <v>50</v>
          </cell>
          <cell r="D111" t="str">
            <v>N</v>
          </cell>
          <cell r="E111" t="str">
            <v>セラピール　ＭＦＡ（４５）</v>
          </cell>
        </row>
        <row r="112">
          <cell r="B112" t="str">
            <v>MFA45</v>
          </cell>
          <cell r="C112">
            <v>50</v>
          </cell>
          <cell r="D112" t="str">
            <v>Y</v>
          </cell>
          <cell r="E112" t="str">
            <v>ＣＥＲＡＰＥＥＬ　ＭＦＡ（４５）</v>
          </cell>
        </row>
        <row r="113">
          <cell r="B113" t="str">
            <v>MFA46</v>
          </cell>
          <cell r="C113">
            <v>50</v>
          </cell>
          <cell r="D113" t="str">
            <v>N</v>
          </cell>
          <cell r="E113" t="str">
            <v>セラピール　ＭＦＡ（４６）</v>
          </cell>
        </row>
        <row r="114">
          <cell r="B114" t="str">
            <v>MFACR</v>
          </cell>
          <cell r="C114">
            <v>31</v>
          </cell>
          <cell r="D114" t="str">
            <v>N</v>
          </cell>
          <cell r="E114" t="str">
            <v>セラピール　ＭＦＡ（ＣＲ）</v>
          </cell>
        </row>
        <row r="115">
          <cell r="B115" t="str">
            <v>MFACR</v>
          </cell>
          <cell r="C115">
            <v>31</v>
          </cell>
          <cell r="D115" t="str">
            <v>N</v>
          </cell>
          <cell r="E115" t="str">
            <v>セラピ－ル　ＭＦＡ（ＣＲ）</v>
          </cell>
        </row>
        <row r="116">
          <cell r="B116" t="str">
            <v>MFARX</v>
          </cell>
          <cell r="C116">
            <v>38</v>
          </cell>
          <cell r="D116" t="str">
            <v>N</v>
          </cell>
          <cell r="E116" t="str">
            <v>セラピール　ＭＦＡ（ＲＸ）</v>
          </cell>
        </row>
        <row r="117">
          <cell r="B117" t="str">
            <v>MFAS</v>
          </cell>
          <cell r="C117">
            <v>75</v>
          </cell>
          <cell r="D117" t="str">
            <v>N</v>
          </cell>
          <cell r="E117" t="str">
            <v>セラピール　ＭＦＡ（Ｓ）</v>
          </cell>
        </row>
        <row r="118">
          <cell r="B118" t="str">
            <v>MFAS</v>
          </cell>
          <cell r="C118">
            <v>100</v>
          </cell>
          <cell r="D118" t="str">
            <v>N</v>
          </cell>
          <cell r="E118" t="str">
            <v>セラピール　ＭＦＡ（Ｓ）</v>
          </cell>
        </row>
        <row r="119">
          <cell r="B119" t="str">
            <v>MFAS</v>
          </cell>
          <cell r="C119">
            <v>125</v>
          </cell>
          <cell r="D119" t="str">
            <v>N</v>
          </cell>
          <cell r="E119" t="str">
            <v>セラピール　ＭＦＡ（Ｓ）</v>
          </cell>
        </row>
        <row r="120">
          <cell r="B120" t="str">
            <v>MFAS</v>
          </cell>
          <cell r="C120">
            <v>188</v>
          </cell>
          <cell r="D120" t="str">
            <v>N</v>
          </cell>
          <cell r="E120" t="str">
            <v>セラピール　ＭＦＡ（Ｓ）</v>
          </cell>
        </row>
        <row r="121">
          <cell r="B121" t="str">
            <v>MFAS</v>
          </cell>
          <cell r="C121">
            <v>188</v>
          </cell>
          <cell r="D121" t="str">
            <v>Y</v>
          </cell>
          <cell r="E121" t="str">
            <v>セラピール　ＭＦＡ（Ｓ）</v>
          </cell>
        </row>
        <row r="122">
          <cell r="B122" t="str">
            <v>MFAX</v>
          </cell>
          <cell r="C122">
            <v>50</v>
          </cell>
          <cell r="D122" t="str">
            <v>N</v>
          </cell>
          <cell r="E122" t="str">
            <v>セラピール　ＭＦＡＸ</v>
          </cell>
        </row>
        <row r="123">
          <cell r="B123" t="str">
            <v>MFSBS</v>
          </cell>
          <cell r="C123">
            <v>188</v>
          </cell>
          <cell r="D123" t="str">
            <v>N</v>
          </cell>
          <cell r="E123" t="str">
            <v>セラピール　ＭＦ（Ｓ）ＢＳ</v>
          </cell>
        </row>
        <row r="124">
          <cell r="B124" t="str">
            <v>MT2A14</v>
          </cell>
          <cell r="C124">
            <v>50</v>
          </cell>
          <cell r="D124" t="str">
            <v>N</v>
          </cell>
          <cell r="E124" t="str">
            <v>セラピール　ＭＴ２Ａ（１４）</v>
          </cell>
        </row>
        <row r="125">
          <cell r="B125" t="str">
            <v>MT2G07</v>
          </cell>
          <cell r="C125">
            <v>75</v>
          </cell>
          <cell r="D125" t="str">
            <v>N</v>
          </cell>
          <cell r="E125" t="str">
            <v>セラピール　ＭＴ２Ｇ（０７）</v>
          </cell>
        </row>
        <row r="126">
          <cell r="B126" t="str">
            <v>SY01</v>
          </cell>
          <cell r="C126">
            <v>31</v>
          </cell>
          <cell r="D126" t="str">
            <v>Y</v>
          </cell>
          <cell r="E126" t="str">
            <v>ＣＥＲＡＰＥＥＬ　ＳＹ（０１）</v>
          </cell>
        </row>
        <row r="127">
          <cell r="B127" t="str">
            <v>SY08</v>
          </cell>
          <cell r="C127">
            <v>25</v>
          </cell>
          <cell r="D127" t="str">
            <v>N</v>
          </cell>
          <cell r="E127" t="str">
            <v>セラピール　ＳＹ（０８）</v>
          </cell>
        </row>
        <row r="128">
          <cell r="B128" t="str">
            <v>SY09</v>
          </cell>
          <cell r="C128">
            <v>50</v>
          </cell>
          <cell r="D128" t="str">
            <v>Y</v>
          </cell>
          <cell r="E128" t="str">
            <v>セラピール　ＳＹ（０９）</v>
          </cell>
        </row>
        <row r="129">
          <cell r="B129" t="str">
            <v>SY14</v>
          </cell>
          <cell r="C129">
            <v>50</v>
          </cell>
          <cell r="D129" t="str">
            <v>N</v>
          </cell>
          <cell r="E129" t="str">
            <v>セラピール　ＳＹ（１４）</v>
          </cell>
        </row>
        <row r="130">
          <cell r="B130" t="str">
            <v>SY14</v>
          </cell>
          <cell r="C130">
            <v>75</v>
          </cell>
          <cell r="D130" t="str">
            <v>N</v>
          </cell>
          <cell r="E130" t="str">
            <v>セラピール　ＳＹ（１４）</v>
          </cell>
        </row>
        <row r="131">
          <cell r="B131" t="str">
            <v>SY18</v>
          </cell>
          <cell r="C131">
            <v>50</v>
          </cell>
          <cell r="D131" t="str">
            <v>Y</v>
          </cell>
          <cell r="E131" t="str">
            <v>セラピール　ＳＹ（１８）</v>
          </cell>
        </row>
        <row r="132">
          <cell r="B132" t="str">
            <v>SY33</v>
          </cell>
          <cell r="C132">
            <v>50</v>
          </cell>
          <cell r="D132" t="str">
            <v>N</v>
          </cell>
          <cell r="E132" t="str">
            <v>セラピール　ＳＹ（３３）</v>
          </cell>
        </row>
        <row r="133">
          <cell r="B133" t="str">
            <v>SY42</v>
          </cell>
          <cell r="C133">
            <v>100</v>
          </cell>
          <cell r="D133" t="str">
            <v>N</v>
          </cell>
          <cell r="E133" t="str">
            <v>セラピール　ＳＹ（４２）</v>
          </cell>
        </row>
        <row r="134">
          <cell r="B134" t="str">
            <v>SYA14</v>
          </cell>
          <cell r="C134">
            <v>50</v>
          </cell>
          <cell r="D134" t="str">
            <v>N</v>
          </cell>
          <cell r="E134" t="str">
            <v>セラピール　ＳＹＡ（１４）</v>
          </cell>
        </row>
        <row r="135">
          <cell r="B135" t="str">
            <v>TK07</v>
          </cell>
          <cell r="C135">
            <v>50</v>
          </cell>
          <cell r="D135" t="str">
            <v>N</v>
          </cell>
          <cell r="E135" t="str">
            <v>セラピ－ル　ＴＫ０７</v>
          </cell>
        </row>
        <row r="136">
          <cell r="B136" t="str">
            <v>TKA0701</v>
          </cell>
          <cell r="C136">
            <v>31</v>
          </cell>
          <cell r="D136" t="str">
            <v>Y</v>
          </cell>
          <cell r="E136" t="str">
            <v>ＣＥＲＡＰＥＥＬ　ＴＫＡ０７（０１）</v>
          </cell>
        </row>
        <row r="137">
          <cell r="B137" t="str">
            <v>TKA0707</v>
          </cell>
          <cell r="C137">
            <v>75</v>
          </cell>
          <cell r="D137" t="str">
            <v>N</v>
          </cell>
          <cell r="E137" t="str">
            <v>セラピール　ＴＫＡ０７（０７）</v>
          </cell>
        </row>
        <row r="138">
          <cell r="B138" t="str">
            <v>TKA0709</v>
          </cell>
          <cell r="C138">
            <v>50</v>
          </cell>
          <cell r="D138" t="str">
            <v>N</v>
          </cell>
          <cell r="E138" t="str">
            <v>セラピール　ＴＫＡ０７（０９）</v>
          </cell>
        </row>
        <row r="139">
          <cell r="B139" t="str">
            <v>TKA0709</v>
          </cell>
          <cell r="C139">
            <v>75</v>
          </cell>
          <cell r="D139" t="str">
            <v>N</v>
          </cell>
          <cell r="E139" t="str">
            <v>セラピール　ＴＫＡ０７（０９）</v>
          </cell>
        </row>
        <row r="140">
          <cell r="B140" t="str">
            <v>TKA0715</v>
          </cell>
          <cell r="C140">
            <v>50</v>
          </cell>
          <cell r="D140" t="str">
            <v>Y</v>
          </cell>
          <cell r="E140" t="str">
            <v>ＣＥＲＡＰＥＥＬ　ＴＫＡ０７（１５）</v>
          </cell>
        </row>
        <row r="141">
          <cell r="B141" t="str">
            <v>TKA0740</v>
          </cell>
          <cell r="C141">
            <v>50</v>
          </cell>
          <cell r="D141" t="str">
            <v>N</v>
          </cell>
          <cell r="E141" t="str">
            <v>セラピール　ＴＫＡ０７（４０）</v>
          </cell>
        </row>
        <row r="142">
          <cell r="B142" t="str">
            <v>TKA07PF</v>
          </cell>
          <cell r="C142">
            <v>38</v>
          </cell>
          <cell r="D142" t="str">
            <v>N</v>
          </cell>
          <cell r="E142" t="str">
            <v>セラピール　ＴＫＡ０７（ＰＲＦ）</v>
          </cell>
        </row>
        <row r="143">
          <cell r="B143" t="str">
            <v>TKA07X</v>
          </cell>
          <cell r="C143">
            <v>50</v>
          </cell>
          <cell r="D143" t="str">
            <v>N</v>
          </cell>
          <cell r="E143" t="str">
            <v>セラピール　ＴＫＡ０７Ｘ</v>
          </cell>
        </row>
        <row r="144">
          <cell r="B144" t="str">
            <v>TKA07X</v>
          </cell>
          <cell r="C144">
            <v>75</v>
          </cell>
          <cell r="D144" t="str">
            <v>N</v>
          </cell>
          <cell r="E144" t="str">
            <v>セラピール　ＴＫＡ０７（Ｘ）</v>
          </cell>
        </row>
        <row r="145">
          <cell r="B145" t="str">
            <v>TKA0909</v>
          </cell>
          <cell r="C145">
            <v>75</v>
          </cell>
          <cell r="D145" t="str">
            <v>N</v>
          </cell>
          <cell r="E145" t="str">
            <v>セラピール　ＴＫＡ０９（０９）</v>
          </cell>
        </row>
        <row r="146">
          <cell r="B146" t="str">
            <v>TKA09RX</v>
          </cell>
          <cell r="C146">
            <v>38</v>
          </cell>
          <cell r="D146" t="str">
            <v>N</v>
          </cell>
          <cell r="E146" t="str">
            <v>セラピール　ＴＫＡ０９（ＲＸ）</v>
          </cell>
        </row>
        <row r="147">
          <cell r="B147" t="str">
            <v>TKA10PF</v>
          </cell>
          <cell r="C147">
            <v>38</v>
          </cell>
          <cell r="D147" t="str">
            <v>N</v>
          </cell>
          <cell r="E147" t="str">
            <v>セラピール　ＴＫＡ１０（ＰＲＦ）</v>
          </cell>
        </row>
        <row r="148">
          <cell r="B148" t="str">
            <v>TKA11PF</v>
          </cell>
          <cell r="C148">
            <v>38</v>
          </cell>
          <cell r="D148" t="str">
            <v>N</v>
          </cell>
          <cell r="E148" t="str">
            <v>セラピール　ＴＫＡ１１（ＰＲＦ）</v>
          </cell>
        </row>
        <row r="149">
          <cell r="B149" t="str">
            <v>TKA1214</v>
          </cell>
          <cell r="C149">
            <v>38</v>
          </cell>
          <cell r="D149" t="str">
            <v>N</v>
          </cell>
          <cell r="E149" t="str">
            <v>セラピール　ＴＫＡ１２（１４）</v>
          </cell>
        </row>
        <row r="150">
          <cell r="B150" t="str">
            <v>TKA12PF</v>
          </cell>
          <cell r="C150">
            <v>38</v>
          </cell>
          <cell r="D150" t="str">
            <v>N</v>
          </cell>
          <cell r="E150" t="str">
            <v>セラピール　ＴＫＡ１２（ＰＲＦ）</v>
          </cell>
        </row>
        <row r="151">
          <cell r="B151" t="str">
            <v>TKA12PF</v>
          </cell>
          <cell r="C151">
            <v>50</v>
          </cell>
          <cell r="D151" t="str">
            <v>N</v>
          </cell>
          <cell r="E151" t="str">
            <v>セラピール　ＴＫＡ１２（ＰＲＦ）</v>
          </cell>
        </row>
        <row r="152">
          <cell r="B152" t="str">
            <v>TKA13PF</v>
          </cell>
          <cell r="C152">
            <v>38</v>
          </cell>
          <cell r="D152" t="str">
            <v>N</v>
          </cell>
          <cell r="E152" t="str">
            <v>セラピール　ＴＫＡ１３（ＰＲＦ）</v>
          </cell>
        </row>
        <row r="153">
          <cell r="B153" t="str">
            <v>TKA13PF</v>
          </cell>
          <cell r="C153">
            <v>50</v>
          </cell>
          <cell r="D153" t="str">
            <v>N</v>
          </cell>
          <cell r="E153" t="str">
            <v>セラピール　ＴＫＡ１３（ＰＲＦ）</v>
          </cell>
        </row>
        <row r="154">
          <cell r="B154" t="str">
            <v>TKA1440</v>
          </cell>
          <cell r="C154">
            <v>50</v>
          </cell>
          <cell r="D154" t="str">
            <v>Y</v>
          </cell>
          <cell r="E154" t="str">
            <v>ＣＥＲＡＰＥＥＬ　ＴＫＡ１４（４０）</v>
          </cell>
        </row>
        <row r="155">
          <cell r="B155" t="str">
            <v>TKA1540</v>
          </cell>
          <cell r="C155">
            <v>50</v>
          </cell>
          <cell r="D155" t="str">
            <v>N</v>
          </cell>
          <cell r="E155" t="str">
            <v>セラピール　ＴＫＡ１５（４０）</v>
          </cell>
        </row>
        <row r="156">
          <cell r="B156" t="str">
            <v>TKA1540</v>
          </cell>
          <cell r="C156">
            <v>50</v>
          </cell>
          <cell r="D156" t="str">
            <v>Y</v>
          </cell>
          <cell r="E156" t="str">
            <v>ＣＥＲＡＰＥＥＬ　ＴＫＡ１５（４０）</v>
          </cell>
        </row>
        <row r="157">
          <cell r="B157" t="str">
            <v>TKA15PF</v>
          </cell>
          <cell r="C157">
            <v>50</v>
          </cell>
          <cell r="D157" t="str">
            <v>N</v>
          </cell>
          <cell r="E157" t="str">
            <v>セラピール　ＴＫＡ１５（ＰＲＦ）</v>
          </cell>
        </row>
        <row r="158">
          <cell r="B158" t="str">
            <v>TKG0707</v>
          </cell>
          <cell r="C158">
            <v>75</v>
          </cell>
          <cell r="D158" t="str">
            <v>N</v>
          </cell>
          <cell r="E158" t="str">
            <v>セラピール　ＴＫＧ０７（０７）</v>
          </cell>
        </row>
        <row r="159">
          <cell r="B159" t="str">
            <v>WDS</v>
          </cell>
          <cell r="C159">
            <v>50</v>
          </cell>
          <cell r="D159" t="str">
            <v>N</v>
          </cell>
          <cell r="E159" t="str">
            <v>セラピール　ＷＤ（Ｓ）</v>
          </cell>
        </row>
        <row r="160">
          <cell r="B160" t="str">
            <v>WDS</v>
          </cell>
          <cell r="C160">
            <v>75</v>
          </cell>
          <cell r="D160" t="str">
            <v>N</v>
          </cell>
          <cell r="E160" t="str">
            <v>セラピール　ＷＤ（Ｓ）</v>
          </cell>
        </row>
        <row r="161">
          <cell r="B161" t="str">
            <v>WDS</v>
          </cell>
          <cell r="C161">
            <v>100</v>
          </cell>
          <cell r="D161" t="str">
            <v>N</v>
          </cell>
          <cell r="E161" t="str">
            <v>セラピール　ＷＤ（Ｓ）</v>
          </cell>
        </row>
        <row r="162">
          <cell r="B162" t="str">
            <v>WDS</v>
          </cell>
          <cell r="C162">
            <v>125</v>
          </cell>
          <cell r="D162" t="str">
            <v>N</v>
          </cell>
          <cell r="E162" t="str">
            <v>セラピール　ＷＤ（Ｓ）</v>
          </cell>
        </row>
        <row r="163">
          <cell r="B163" t="str">
            <v>WDS</v>
          </cell>
          <cell r="C163">
            <v>188</v>
          </cell>
          <cell r="D163" t="str">
            <v>N</v>
          </cell>
          <cell r="E163" t="str">
            <v>セラピール　ＷＤ（Ｓ）</v>
          </cell>
        </row>
        <row r="164">
          <cell r="B164" t="str">
            <v>WDS</v>
          </cell>
          <cell r="C164">
            <v>350</v>
          </cell>
          <cell r="D164" t="str">
            <v>N</v>
          </cell>
          <cell r="E164" t="str">
            <v>セラピール　ＷＤ（Ｓ）</v>
          </cell>
        </row>
        <row r="165">
          <cell r="B165" t="str">
            <v>WDSBS</v>
          </cell>
          <cell r="C165">
            <v>250</v>
          </cell>
          <cell r="D165" t="str">
            <v>N</v>
          </cell>
          <cell r="E165" t="str">
            <v>セラピール　ＷＤ（Ｓ）ＢＳ</v>
          </cell>
        </row>
        <row r="166">
          <cell r="B166" t="str">
            <v>WZ</v>
          </cell>
          <cell r="C166">
            <v>25</v>
          </cell>
          <cell r="D166" t="str">
            <v>N</v>
          </cell>
          <cell r="E166" t="str">
            <v>セラピール　ＷＺ</v>
          </cell>
        </row>
        <row r="167">
          <cell r="B167" t="str">
            <v>WZ</v>
          </cell>
          <cell r="C167">
            <v>25</v>
          </cell>
          <cell r="D167" t="str">
            <v>Y</v>
          </cell>
          <cell r="E167" t="str">
            <v>セラピール　ＷＺ</v>
          </cell>
        </row>
        <row r="168">
          <cell r="B168" t="str">
            <v>WZ01</v>
          </cell>
          <cell r="C168">
            <v>31</v>
          </cell>
          <cell r="D168" t="str">
            <v>N</v>
          </cell>
          <cell r="E168" t="str">
            <v>セラピール　ＷＺ（０１）</v>
          </cell>
        </row>
        <row r="169">
          <cell r="B169" t="str">
            <v>WZ05</v>
          </cell>
          <cell r="C169">
            <v>25</v>
          </cell>
          <cell r="D169" t="str">
            <v>N</v>
          </cell>
          <cell r="E169" t="str">
            <v>セラピール　ＷＺ（０５）</v>
          </cell>
        </row>
        <row r="170">
          <cell r="B170" t="str">
            <v>WZ14</v>
          </cell>
          <cell r="C170">
            <v>25</v>
          </cell>
          <cell r="D170" t="str">
            <v>N</v>
          </cell>
          <cell r="E170" t="str">
            <v>セラピール　ＷＺ（１４）</v>
          </cell>
        </row>
        <row r="171">
          <cell r="B171" t="str">
            <v>WZ14</v>
          </cell>
          <cell r="C171">
            <v>38</v>
          </cell>
          <cell r="D171" t="str">
            <v>N</v>
          </cell>
          <cell r="E171" t="str">
            <v>セラピール　ＷＺ（１４）</v>
          </cell>
        </row>
        <row r="172">
          <cell r="B172" t="str">
            <v>WZ14</v>
          </cell>
          <cell r="C172">
            <v>50</v>
          </cell>
          <cell r="D172" t="str">
            <v>N</v>
          </cell>
          <cell r="E172" t="str">
            <v>セラピール　ＷＺ（１４）</v>
          </cell>
        </row>
        <row r="173">
          <cell r="B173" t="str">
            <v>WZ26</v>
          </cell>
          <cell r="C173">
            <v>25</v>
          </cell>
          <cell r="D173" t="str">
            <v>N</v>
          </cell>
          <cell r="E173" t="str">
            <v>セラピール　ＷＺ（２６）</v>
          </cell>
        </row>
        <row r="174">
          <cell r="B174" t="str">
            <v>WZ26</v>
          </cell>
          <cell r="C174">
            <v>38</v>
          </cell>
          <cell r="D174" t="str">
            <v>N</v>
          </cell>
          <cell r="E174" t="str">
            <v>セラピール　ＷＺ（２６）</v>
          </cell>
        </row>
        <row r="175">
          <cell r="B175" t="str">
            <v>WZ34</v>
          </cell>
          <cell r="C175">
            <v>25</v>
          </cell>
          <cell r="D175" t="str">
            <v>N</v>
          </cell>
          <cell r="E175" t="str">
            <v>セラピール　ＷＺ（３４）</v>
          </cell>
        </row>
        <row r="176">
          <cell r="B176" t="str">
            <v>WZ48</v>
          </cell>
          <cell r="C176">
            <v>50</v>
          </cell>
          <cell r="D176" t="str">
            <v>N</v>
          </cell>
          <cell r="E176" t="str">
            <v>セラピール　ＷＺ（４８）</v>
          </cell>
        </row>
        <row r="177">
          <cell r="B177" t="str">
            <v>WZCR</v>
          </cell>
          <cell r="C177">
            <v>31</v>
          </cell>
          <cell r="D177" t="str">
            <v>Y</v>
          </cell>
          <cell r="E177" t="str">
            <v>ＣＥＲＡＰＥＥＬ　ＷＺ（ＣＲ）</v>
          </cell>
        </row>
        <row r="178">
          <cell r="B178" t="str">
            <v>WZE</v>
          </cell>
          <cell r="C178">
            <v>25</v>
          </cell>
          <cell r="D178" t="str">
            <v>N</v>
          </cell>
          <cell r="E178" t="str">
            <v>セラピール　ＷＺ（Ｅ）</v>
          </cell>
        </row>
        <row r="179">
          <cell r="B179" t="str">
            <v>WZE</v>
          </cell>
          <cell r="C179">
            <v>38</v>
          </cell>
          <cell r="D179" t="str">
            <v>N</v>
          </cell>
          <cell r="E179" t="str">
            <v>セラピール　ＷＺ（Ｅ）</v>
          </cell>
        </row>
        <row r="180">
          <cell r="B180" t="str">
            <v>WZRX</v>
          </cell>
          <cell r="C180">
            <v>25</v>
          </cell>
          <cell r="D180" t="str">
            <v>N</v>
          </cell>
          <cell r="E180" t="str">
            <v>セラピール　ＷＺ（ＲＸ）</v>
          </cell>
        </row>
        <row r="181">
          <cell r="B181" t="str">
            <v>WZRX</v>
          </cell>
          <cell r="C181">
            <v>38</v>
          </cell>
          <cell r="D181" t="str">
            <v>N</v>
          </cell>
          <cell r="E181" t="str">
            <v>セラピール　ＷＺ（ＲＸ）</v>
          </cell>
        </row>
        <row r="182">
          <cell r="B182" t="str">
            <v>WZS</v>
          </cell>
          <cell r="C182">
            <v>25</v>
          </cell>
          <cell r="D182" t="str">
            <v>N</v>
          </cell>
          <cell r="E182" t="str">
            <v>セラピール　ＷＺ（Ｓ）</v>
          </cell>
        </row>
        <row r="183">
          <cell r="B183" t="str">
            <v>WZS</v>
          </cell>
          <cell r="C183">
            <v>25</v>
          </cell>
          <cell r="D183" t="str">
            <v>N</v>
          </cell>
          <cell r="E183" t="str">
            <v>セラピールＷＺ（Ｓ）</v>
          </cell>
        </row>
        <row r="184">
          <cell r="B184" t="str">
            <v>WZS</v>
          </cell>
          <cell r="C184">
            <v>38</v>
          </cell>
          <cell r="D184" t="str">
            <v>N</v>
          </cell>
          <cell r="E184" t="str">
            <v>セラピール　ＷＺ（Ｓ）</v>
          </cell>
        </row>
        <row r="185">
          <cell r="B185" t="str">
            <v>WZS</v>
          </cell>
          <cell r="C185">
            <v>75</v>
          </cell>
          <cell r="D185" t="str">
            <v>N</v>
          </cell>
          <cell r="E185" t="str">
            <v>セラピール　ＷＺ（Ｓ）</v>
          </cell>
        </row>
        <row r="186">
          <cell r="B186" t="str">
            <v>WZS</v>
          </cell>
          <cell r="C186">
            <v>125</v>
          </cell>
          <cell r="D186" t="str">
            <v>N</v>
          </cell>
          <cell r="E186" t="str">
            <v>セラピール　ＷＺ（Ｓ）</v>
          </cell>
        </row>
        <row r="187">
          <cell r="B187" t="str">
            <v>WZT</v>
          </cell>
          <cell r="C187">
            <v>25</v>
          </cell>
          <cell r="D187" t="str">
            <v>N</v>
          </cell>
          <cell r="E187" t="str">
            <v>セラピール　ＷＺ（Ｔ）</v>
          </cell>
        </row>
        <row r="188">
          <cell r="B188" t="str">
            <v>WZT</v>
          </cell>
          <cell r="C188">
            <v>38</v>
          </cell>
          <cell r="D188" t="str">
            <v>N</v>
          </cell>
          <cell r="E188" t="str">
            <v>セラピール　ＷＺ（Ｔ）</v>
          </cell>
        </row>
        <row r="189">
          <cell r="B189" t="str">
            <v>WZU</v>
          </cell>
          <cell r="C189">
            <v>25</v>
          </cell>
          <cell r="D189" t="str">
            <v>N</v>
          </cell>
          <cell r="E189" t="str">
            <v>セラピール　ＷＺ（Ｕ）</v>
          </cell>
        </row>
        <row r="190">
          <cell r="B190" t="str">
            <v>10106</v>
          </cell>
          <cell r="C190">
            <v>188</v>
          </cell>
          <cell r="D190" t="str">
            <v>N</v>
          </cell>
          <cell r="E190" t="str">
            <v>セラピール　ＰＪ１０１（０６）</v>
          </cell>
        </row>
        <row r="191">
          <cell r="B191" t="str">
            <v>10118</v>
          </cell>
          <cell r="C191">
            <v>50</v>
          </cell>
          <cell r="D191" t="str">
            <v>N</v>
          </cell>
          <cell r="E191" t="str">
            <v>セラピール　ＰＪ１０１（１８）</v>
          </cell>
        </row>
        <row r="192">
          <cell r="B192" t="str">
            <v>11101</v>
          </cell>
          <cell r="C192">
            <v>38</v>
          </cell>
          <cell r="D192" t="str">
            <v>N</v>
          </cell>
          <cell r="E192" t="str">
            <v>セラピール　ＰＪ１１１（０１）</v>
          </cell>
        </row>
        <row r="193">
          <cell r="B193" t="str">
            <v>11126</v>
          </cell>
          <cell r="C193">
            <v>38</v>
          </cell>
          <cell r="D193" t="str">
            <v>N</v>
          </cell>
          <cell r="E193" t="str">
            <v>セラピール　ＰＪ１１１（２６）</v>
          </cell>
        </row>
        <row r="194">
          <cell r="B194" t="str">
            <v>11149</v>
          </cell>
          <cell r="C194">
            <v>38</v>
          </cell>
          <cell r="D194" t="str">
            <v>N</v>
          </cell>
          <cell r="E194" t="str">
            <v>セラピール　ＰＪ１１１（４９）</v>
          </cell>
        </row>
        <row r="195">
          <cell r="B195" t="str">
            <v>11149</v>
          </cell>
          <cell r="C195">
            <v>38</v>
          </cell>
          <cell r="D195" t="str">
            <v>Y</v>
          </cell>
          <cell r="E195" t="str">
            <v>ＣＥＲＡＰＥＥＬ　ＰＪ１１１（４９）</v>
          </cell>
        </row>
        <row r="196">
          <cell r="B196" t="str">
            <v>2211</v>
          </cell>
          <cell r="C196">
            <v>50</v>
          </cell>
          <cell r="D196" t="str">
            <v>N</v>
          </cell>
          <cell r="E196" t="str">
            <v>セラピール　ＰＪ２２（１１）</v>
          </cell>
        </row>
        <row r="197">
          <cell r="B197" t="str">
            <v>2219</v>
          </cell>
          <cell r="C197">
            <v>50</v>
          </cell>
          <cell r="D197" t="str">
            <v>Y</v>
          </cell>
          <cell r="E197" t="str">
            <v>ＣＥＲＡＰＥＥＬ　ＰＪ２２（１９）</v>
          </cell>
        </row>
        <row r="198">
          <cell r="B198" t="str">
            <v>271/G14</v>
          </cell>
          <cell r="C198">
            <v>75</v>
          </cell>
          <cell r="D198" t="str">
            <v>Y</v>
          </cell>
          <cell r="E198" t="str">
            <v>ＣＥＲＡＰＥＥＬ　ＰＪ２７１／Ｇ（１４）</v>
          </cell>
        </row>
        <row r="199">
          <cell r="B199" t="str">
            <v>27103</v>
          </cell>
          <cell r="C199">
            <v>25</v>
          </cell>
          <cell r="D199" t="str">
            <v>N</v>
          </cell>
          <cell r="E199" t="str">
            <v>セラピール　ＰＪ２７１（０３）</v>
          </cell>
        </row>
        <row r="200">
          <cell r="B200" t="str">
            <v>27111</v>
          </cell>
          <cell r="C200">
            <v>50</v>
          </cell>
          <cell r="D200" t="str">
            <v>Y</v>
          </cell>
          <cell r="E200" t="str">
            <v>ＣＥＲＡＰＥＥＬ　ＰＪ２７１（１１）</v>
          </cell>
        </row>
        <row r="201">
          <cell r="B201" t="str">
            <v>27114</v>
          </cell>
          <cell r="C201">
            <v>25</v>
          </cell>
          <cell r="D201" t="str">
            <v>N</v>
          </cell>
          <cell r="E201" t="str">
            <v>セラピール　ＰＪ２７１（１４）</v>
          </cell>
        </row>
        <row r="202">
          <cell r="B202" t="str">
            <v>27114</v>
          </cell>
          <cell r="C202">
            <v>25</v>
          </cell>
          <cell r="D202" t="str">
            <v>Y</v>
          </cell>
          <cell r="E202" t="str">
            <v>ＣＥＲＡＰＥＥＬ　ＰＪ２７１（１４）</v>
          </cell>
        </row>
        <row r="203">
          <cell r="B203" t="str">
            <v>27114</v>
          </cell>
          <cell r="C203">
            <v>38</v>
          </cell>
          <cell r="D203" t="str">
            <v>N</v>
          </cell>
          <cell r="E203" t="str">
            <v>セラピール　ＰＪ２７１（１４）</v>
          </cell>
        </row>
        <row r="204">
          <cell r="B204" t="str">
            <v>27114</v>
          </cell>
          <cell r="C204">
            <v>50</v>
          </cell>
          <cell r="D204" t="str">
            <v>N</v>
          </cell>
          <cell r="E204" t="str">
            <v>セラピール　ＰＪ２７１（１４）</v>
          </cell>
        </row>
        <row r="205">
          <cell r="B205" t="str">
            <v>27114</v>
          </cell>
          <cell r="C205">
            <v>50</v>
          </cell>
          <cell r="D205" t="str">
            <v>Y</v>
          </cell>
          <cell r="E205" t="str">
            <v>ＣＥＲＡＰＥＥＬ　ＰＪ２７１（１４）</v>
          </cell>
        </row>
        <row r="206">
          <cell r="B206" t="str">
            <v>27114</v>
          </cell>
          <cell r="C206">
            <v>75</v>
          </cell>
          <cell r="D206" t="str">
            <v>N</v>
          </cell>
          <cell r="E206" t="str">
            <v>ＣＥＲＡＰＥＥＬ　ＰＪ２７１（１４）</v>
          </cell>
        </row>
        <row r="207">
          <cell r="B207" t="str">
            <v>27114</v>
          </cell>
          <cell r="C207">
            <v>75</v>
          </cell>
          <cell r="D207" t="str">
            <v>N</v>
          </cell>
          <cell r="E207" t="str">
            <v>セラピール　ＰＪ２７１（１４）</v>
          </cell>
        </row>
        <row r="208">
          <cell r="B208" t="str">
            <v>27114</v>
          </cell>
          <cell r="C208">
            <v>75</v>
          </cell>
          <cell r="D208" t="str">
            <v>Y</v>
          </cell>
          <cell r="E208" t="str">
            <v>ＣＥＲＡＰＥＥＬ　ＰＪ２７１（１４）</v>
          </cell>
        </row>
        <row r="209">
          <cell r="B209" t="str">
            <v>27114</v>
          </cell>
          <cell r="C209">
            <v>125</v>
          </cell>
          <cell r="D209" t="str">
            <v>Y</v>
          </cell>
          <cell r="E209" t="str">
            <v>ＣＥＲＡＰＥＥＬ　ＰＪ２７１（１４）</v>
          </cell>
        </row>
        <row r="210">
          <cell r="B210" t="str">
            <v>27114</v>
          </cell>
          <cell r="C210">
            <v>188</v>
          </cell>
          <cell r="D210" t="str">
            <v>N</v>
          </cell>
          <cell r="E210" t="str">
            <v>セラピール　ＰＪ２７１（１４）</v>
          </cell>
        </row>
        <row r="211">
          <cell r="B211" t="str">
            <v>27114DA</v>
          </cell>
          <cell r="C211">
            <v>75</v>
          </cell>
          <cell r="D211" t="str">
            <v>Y</v>
          </cell>
          <cell r="E211" t="str">
            <v>ＣＥＲＡＰＥＥＬ　ＰＪ２７１（１４）</v>
          </cell>
        </row>
        <row r="212">
          <cell r="B212" t="str">
            <v>27114DB</v>
          </cell>
          <cell r="C212">
            <v>75</v>
          </cell>
          <cell r="D212" t="str">
            <v>Y</v>
          </cell>
          <cell r="E212" t="str">
            <v>ＣＥＲＡＰＥＥＬ　ＰＪ２７１（１４）</v>
          </cell>
        </row>
        <row r="213">
          <cell r="B213" t="str">
            <v>27114DC</v>
          </cell>
          <cell r="C213">
            <v>50</v>
          </cell>
          <cell r="D213" t="str">
            <v>Y</v>
          </cell>
          <cell r="E213" t="str">
            <v>ＣＥＲＡＰＥＥＬ　ＰＪ２７１（１４）</v>
          </cell>
        </row>
        <row r="214">
          <cell r="B214" t="str">
            <v>27114HA</v>
          </cell>
          <cell r="C214">
            <v>50</v>
          </cell>
          <cell r="D214" t="str">
            <v>Y</v>
          </cell>
          <cell r="E214" t="str">
            <v>ＣＥＲＡＰＥＥＬ　ＰＪ２７１（１４）</v>
          </cell>
        </row>
        <row r="215">
          <cell r="B215" t="str">
            <v>27114HB</v>
          </cell>
          <cell r="C215">
            <v>50</v>
          </cell>
          <cell r="D215" t="str">
            <v>Y</v>
          </cell>
          <cell r="E215" t="str">
            <v>ＣＥＲＡＰＥＥＬ　ＰＪ２７１（１４）</v>
          </cell>
        </row>
        <row r="216">
          <cell r="B216" t="str">
            <v>27114JA</v>
          </cell>
          <cell r="C216">
            <v>50</v>
          </cell>
          <cell r="D216" t="str">
            <v>Y</v>
          </cell>
          <cell r="E216" t="str">
            <v>ＣＥＲＡＰＥＥＬ　ＰＪ２７１（１４）</v>
          </cell>
        </row>
        <row r="217">
          <cell r="B217" t="str">
            <v>27114KA</v>
          </cell>
          <cell r="C217">
            <v>50</v>
          </cell>
          <cell r="D217" t="str">
            <v>Y</v>
          </cell>
          <cell r="E217" t="str">
            <v>ＣＥＲＡＰＥＥＬ　ＰＪ２７１（１４）</v>
          </cell>
        </row>
        <row r="218">
          <cell r="B218" t="str">
            <v>27114MA</v>
          </cell>
          <cell r="C218">
            <v>75</v>
          </cell>
          <cell r="D218" t="str">
            <v>Y</v>
          </cell>
          <cell r="E218" t="str">
            <v>ＣＥＲＡＰＥＥＬ　ＰＪ２７１（１４）</v>
          </cell>
        </row>
        <row r="219">
          <cell r="B219" t="str">
            <v>27114MB</v>
          </cell>
          <cell r="C219">
            <v>75</v>
          </cell>
          <cell r="D219" t="str">
            <v>N</v>
          </cell>
          <cell r="E219" t="str">
            <v>ＣＥＲＡＰＥＥＬ　ＰＪ２７１（１４）</v>
          </cell>
        </row>
        <row r="220">
          <cell r="B220" t="str">
            <v>27114MB</v>
          </cell>
          <cell r="C220">
            <v>75</v>
          </cell>
          <cell r="D220" t="str">
            <v>Y</v>
          </cell>
          <cell r="E220" t="str">
            <v>ＣＥＲＡＰＥＥＬ　ＰＪ２７１（１４）</v>
          </cell>
        </row>
        <row r="221">
          <cell r="B221" t="str">
            <v>27114SB</v>
          </cell>
          <cell r="C221">
            <v>75</v>
          </cell>
          <cell r="D221" t="str">
            <v>Y</v>
          </cell>
          <cell r="E221" t="str">
            <v>ＣＥＲＡＰＥＥＬ　ＰＪ２７１（１４）</v>
          </cell>
        </row>
        <row r="222">
          <cell r="B222" t="str">
            <v>27114T1</v>
          </cell>
          <cell r="C222">
            <v>50</v>
          </cell>
          <cell r="D222" t="str">
            <v>Y</v>
          </cell>
          <cell r="E222" t="str">
            <v>ＣＥＲＡＰＥＥＬ　ＰＪ２７１ＢＳ（１４）</v>
          </cell>
        </row>
        <row r="223">
          <cell r="B223" t="str">
            <v>27118</v>
          </cell>
          <cell r="C223">
            <v>38</v>
          </cell>
          <cell r="D223" t="str">
            <v>N</v>
          </cell>
          <cell r="E223" t="str">
            <v>ＣＥＲＡＰＥＥＬ　ＰＪ２７１（１８）</v>
          </cell>
        </row>
        <row r="224">
          <cell r="B224" t="str">
            <v>27118</v>
          </cell>
          <cell r="C224">
            <v>75</v>
          </cell>
          <cell r="D224" t="str">
            <v>Y</v>
          </cell>
          <cell r="E224" t="str">
            <v>ＣＥＲＡＰＥＥＬ　ＰＪ２７１（１８）</v>
          </cell>
        </row>
        <row r="225">
          <cell r="B225" t="str">
            <v>27118SE</v>
          </cell>
          <cell r="C225">
            <v>50</v>
          </cell>
          <cell r="D225" t="str">
            <v>Y</v>
          </cell>
          <cell r="E225" t="str">
            <v>ＣＥＲＡＰＥＥＬ　ＰＪ２７１（１８）</v>
          </cell>
        </row>
        <row r="226">
          <cell r="B226" t="str">
            <v>27118MC</v>
          </cell>
          <cell r="C226">
            <v>75</v>
          </cell>
          <cell r="D226" t="str">
            <v>Y</v>
          </cell>
          <cell r="E226" t="str">
            <v>ＣＥＲＡＰＥＥＬ　ＰＪ２７１（１８）</v>
          </cell>
        </row>
        <row r="227">
          <cell r="B227" t="str">
            <v>27121BM</v>
          </cell>
          <cell r="C227">
            <v>30</v>
          </cell>
          <cell r="D227" t="str">
            <v>Y</v>
          </cell>
          <cell r="E227" t="str">
            <v>ＣＥＲＡＰＥＥＬ　ＰＪ２７１（２１）ＢＭ</v>
          </cell>
        </row>
        <row r="228">
          <cell r="B228" t="str">
            <v>27121BM</v>
          </cell>
          <cell r="C228">
            <v>35</v>
          </cell>
          <cell r="D228" t="str">
            <v>Y</v>
          </cell>
          <cell r="E228" t="str">
            <v>ＣＥＲＡＰＥＥＬ　ＰＪ２７１（２１）ＢＭ</v>
          </cell>
        </row>
        <row r="229">
          <cell r="B229" t="str">
            <v>27122</v>
          </cell>
          <cell r="C229">
            <v>16</v>
          </cell>
          <cell r="D229" t="str">
            <v>N</v>
          </cell>
          <cell r="E229" t="str">
            <v>セラピール　ＰＪ２７１（２２）</v>
          </cell>
        </row>
        <row r="230">
          <cell r="B230" t="str">
            <v>27136</v>
          </cell>
          <cell r="C230">
            <v>25</v>
          </cell>
          <cell r="D230" t="str">
            <v>N</v>
          </cell>
          <cell r="E230" t="str">
            <v>セラピール　ＰＪ２７１（３６）</v>
          </cell>
        </row>
        <row r="231">
          <cell r="B231" t="str">
            <v>27140</v>
          </cell>
          <cell r="C231">
            <v>75</v>
          </cell>
          <cell r="D231" t="str">
            <v>Y</v>
          </cell>
          <cell r="E231" t="str">
            <v>ＣＥＲＡＰＥＥＬ　ＰＪ２７１（４０）</v>
          </cell>
        </row>
        <row r="232">
          <cell r="B232" t="str">
            <v>271BS14</v>
          </cell>
          <cell r="C232">
            <v>50</v>
          </cell>
          <cell r="D232" t="str">
            <v>Y</v>
          </cell>
          <cell r="E232" t="str">
            <v>ＣＥＲＡＰＥＥＬ　ＰＪ２７１ＢＳ（１４）</v>
          </cell>
        </row>
        <row r="233">
          <cell r="B233" t="str">
            <v>271G14</v>
          </cell>
          <cell r="C233">
            <v>75</v>
          </cell>
          <cell r="D233" t="str">
            <v>Y</v>
          </cell>
          <cell r="E233" t="str">
            <v>ＣＥＲＡＰＥＥＬ　ＰＪ２７１Ｇ（１４）</v>
          </cell>
        </row>
        <row r="234">
          <cell r="B234" t="str">
            <v>271H214</v>
          </cell>
          <cell r="C234">
            <v>38</v>
          </cell>
          <cell r="D234" t="str">
            <v>N</v>
          </cell>
          <cell r="E234" t="str">
            <v>セラピール　ＰＪ２７１Ｈ２（１４）</v>
          </cell>
        </row>
        <row r="235">
          <cell r="B235" t="str">
            <v>271H214</v>
          </cell>
          <cell r="C235">
            <v>50</v>
          </cell>
          <cell r="D235" t="str">
            <v>N</v>
          </cell>
          <cell r="E235" t="str">
            <v>セラピール　ＰＪ２７１Ｈ２（１４）</v>
          </cell>
        </row>
        <row r="236">
          <cell r="B236" t="str">
            <v>27214</v>
          </cell>
          <cell r="C236">
            <v>75</v>
          </cell>
          <cell r="D236" t="str">
            <v>N</v>
          </cell>
          <cell r="E236" t="str">
            <v>セラピール　ＰＪ２７２（１４）</v>
          </cell>
        </row>
        <row r="237">
          <cell r="B237" t="str">
            <v>2814</v>
          </cell>
          <cell r="C237">
            <v>75</v>
          </cell>
          <cell r="D237" t="str">
            <v>Y</v>
          </cell>
          <cell r="E237" t="str">
            <v>ＣＥＲＡＰＥＥＬ　ＰＪ２８（１４）</v>
          </cell>
        </row>
        <row r="238">
          <cell r="B238" t="str">
            <v>CERANSS</v>
          </cell>
          <cell r="C238">
            <v>25</v>
          </cell>
          <cell r="D238" t="str">
            <v>N</v>
          </cell>
          <cell r="E238" t="str">
            <v>セラピール（改装用）</v>
          </cell>
        </row>
        <row r="239">
          <cell r="B239" t="str">
            <v>CERANSS</v>
          </cell>
          <cell r="C239">
            <v>35</v>
          </cell>
          <cell r="D239" t="str">
            <v>N</v>
          </cell>
          <cell r="E239" t="str">
            <v>セラピール（改装用）</v>
          </cell>
        </row>
        <row r="240">
          <cell r="B240" t="str">
            <v>CERANSS</v>
          </cell>
          <cell r="C240">
            <v>38</v>
          </cell>
          <cell r="D240" t="str">
            <v>N</v>
          </cell>
          <cell r="E240" t="str">
            <v>セラピール（改装用）</v>
          </cell>
        </row>
        <row r="241">
          <cell r="B241" t="str">
            <v>CERANSS</v>
          </cell>
          <cell r="C241">
            <v>50</v>
          </cell>
          <cell r="D241" t="str">
            <v>N</v>
          </cell>
          <cell r="E241" t="str">
            <v>セラピール（改装用）</v>
          </cell>
        </row>
        <row r="242">
          <cell r="B242" t="str">
            <v>CERANSS</v>
          </cell>
          <cell r="C242">
            <v>75</v>
          </cell>
          <cell r="D242" t="str">
            <v>N</v>
          </cell>
          <cell r="E242" t="str">
            <v>セラピール（改装用）</v>
          </cell>
        </row>
        <row r="243">
          <cell r="B243" t="str">
            <v>G14</v>
          </cell>
          <cell r="C243">
            <v>75</v>
          </cell>
          <cell r="D243" t="str">
            <v>Y</v>
          </cell>
          <cell r="E243" t="str">
            <v>ＣＥＲＡＰＥＥＬ　Ｇ（１４）</v>
          </cell>
        </row>
        <row r="244">
          <cell r="B244" t="str">
            <v>HP2-01</v>
          </cell>
          <cell r="C244">
            <v>38</v>
          </cell>
          <cell r="D244" t="str">
            <v>N</v>
          </cell>
          <cell r="E244" t="str">
            <v>セラピール　ＨＰ２（０１）</v>
          </cell>
        </row>
        <row r="245">
          <cell r="B245" t="str">
            <v>HP216</v>
          </cell>
          <cell r="C245">
            <v>250</v>
          </cell>
          <cell r="D245" t="str">
            <v>N</v>
          </cell>
          <cell r="E245" t="str">
            <v>セラピール　ＨＰ２（１６）</v>
          </cell>
        </row>
        <row r="246">
          <cell r="B246" t="str">
            <v>HP2SDF</v>
          </cell>
          <cell r="C246">
            <v>75</v>
          </cell>
          <cell r="D246" t="str">
            <v>N</v>
          </cell>
          <cell r="E246" t="str">
            <v>セラピール　ＨＰ２（Ｓ）Ｄ</v>
          </cell>
        </row>
        <row r="247">
          <cell r="B247" t="str">
            <v>HP2UDF</v>
          </cell>
          <cell r="C247">
            <v>75</v>
          </cell>
          <cell r="D247" t="str">
            <v>N</v>
          </cell>
          <cell r="E247" t="str">
            <v>セラピール　ＨＰ２（Ｕ）Ｄ</v>
          </cell>
        </row>
        <row r="248">
          <cell r="B248" t="str">
            <v>HP2UF</v>
          </cell>
          <cell r="C248">
            <v>75</v>
          </cell>
          <cell r="D248" t="str">
            <v>N</v>
          </cell>
          <cell r="E248" t="str">
            <v>セラピール　ＨＰ２（Ｕ）</v>
          </cell>
        </row>
        <row r="249">
          <cell r="B249" t="str">
            <v>J22B</v>
          </cell>
          <cell r="C249">
            <v>50</v>
          </cell>
          <cell r="D249" t="str">
            <v>N</v>
          </cell>
          <cell r="E249" t="str">
            <v>セラピール　ＪＰＪ２２（Ｂ）</v>
          </cell>
        </row>
        <row r="250">
          <cell r="B250" t="str">
            <v>JPJ113B</v>
          </cell>
          <cell r="C250">
            <v>50</v>
          </cell>
          <cell r="D250" t="str">
            <v>N</v>
          </cell>
          <cell r="E250" t="str">
            <v>セラピール　ＪＰＪ１１３（Ｂ）</v>
          </cell>
        </row>
        <row r="251">
          <cell r="B251" t="str">
            <v>PJ27103</v>
          </cell>
          <cell r="C251">
            <v>25</v>
          </cell>
          <cell r="D251" t="str">
            <v>N</v>
          </cell>
          <cell r="E251" t="str">
            <v>セラピール　ＰＪ２７１（０３）</v>
          </cell>
        </row>
        <row r="252">
          <cell r="B252" t="str">
            <v>PJ3114</v>
          </cell>
          <cell r="C252">
            <v>50</v>
          </cell>
          <cell r="D252" t="str">
            <v>N</v>
          </cell>
          <cell r="E252" t="str">
            <v>セラピール　ＰＪ３１（１４）</v>
          </cell>
        </row>
        <row r="253">
          <cell r="B253" t="str">
            <v>PJ3114</v>
          </cell>
          <cell r="C253">
            <v>75</v>
          </cell>
          <cell r="D253" t="str">
            <v>N</v>
          </cell>
          <cell r="E253" t="str">
            <v>セラピール　ＰＪ３１（１４）</v>
          </cell>
        </row>
        <row r="254">
          <cell r="B254" t="str">
            <v>PJ3214</v>
          </cell>
          <cell r="C254">
            <v>38</v>
          </cell>
          <cell r="D254" t="str">
            <v>N</v>
          </cell>
          <cell r="E254" t="str">
            <v>セラピール　ＰＪ３２（１４）</v>
          </cell>
        </row>
        <row r="255">
          <cell r="B255" t="str">
            <v>PJ3214</v>
          </cell>
          <cell r="C255">
            <v>75</v>
          </cell>
          <cell r="D255" t="str">
            <v>N</v>
          </cell>
          <cell r="E255" t="str">
            <v>セラピール　ＰＪ３２（１４）</v>
          </cell>
        </row>
        <row r="256">
          <cell r="B256" t="str">
            <v>PSPB18</v>
          </cell>
          <cell r="C256">
            <v>50</v>
          </cell>
          <cell r="D256" t="str">
            <v>Y</v>
          </cell>
          <cell r="E256" t="str">
            <v>セラピール　ＰＳＰＢ（１８）</v>
          </cell>
        </row>
        <row r="257">
          <cell r="B257" t="str">
            <v>PSPG18</v>
          </cell>
          <cell r="C257">
            <v>50</v>
          </cell>
          <cell r="D257" t="str">
            <v>Y</v>
          </cell>
          <cell r="E257" t="str">
            <v>セラピール　ＰＳＰＧ（１８）</v>
          </cell>
        </row>
        <row r="258">
          <cell r="B258" t="str">
            <v>CLBS</v>
          </cell>
          <cell r="C258">
            <v>25</v>
          </cell>
          <cell r="D258" t="str">
            <v>N</v>
          </cell>
          <cell r="E258" t="str">
            <v>Ｃラベル（改装スリット用）</v>
          </cell>
        </row>
        <row r="259">
          <cell r="B259" t="str">
            <v>E20V</v>
          </cell>
          <cell r="C259">
            <v>38</v>
          </cell>
          <cell r="D259" t="str">
            <v>N</v>
          </cell>
          <cell r="E259" t="str">
            <v>ルミラー　Ｅ－２０　Ｖ</v>
          </cell>
        </row>
        <row r="260">
          <cell r="B260" t="str">
            <v>E20V</v>
          </cell>
          <cell r="C260">
            <v>50</v>
          </cell>
          <cell r="D260" t="str">
            <v>N</v>
          </cell>
          <cell r="E260" t="str">
            <v>ルミラー　Ｅ－２０　Ｖ</v>
          </cell>
        </row>
        <row r="261">
          <cell r="B261" t="str">
            <v>E20V</v>
          </cell>
          <cell r="C261">
            <v>75</v>
          </cell>
          <cell r="D261" t="str">
            <v>N</v>
          </cell>
          <cell r="E261" t="str">
            <v>ルミラー　Ｅ－２０　Ｖ</v>
          </cell>
        </row>
        <row r="262">
          <cell r="B262" t="str">
            <v>E20V</v>
          </cell>
          <cell r="C262">
            <v>100</v>
          </cell>
          <cell r="D262" t="str">
            <v>N</v>
          </cell>
          <cell r="E262" t="str">
            <v>ルミラー　Ｅ－２０　Ｖ</v>
          </cell>
        </row>
        <row r="263">
          <cell r="B263" t="str">
            <v>LEYK</v>
          </cell>
          <cell r="C263">
            <v>25</v>
          </cell>
          <cell r="D263" t="str">
            <v>N</v>
          </cell>
          <cell r="E263" t="str">
            <v>ルミラー　ＥＹＫ</v>
          </cell>
        </row>
        <row r="264">
          <cell r="B264" t="str">
            <v>LEYK</v>
          </cell>
          <cell r="C264">
            <v>38</v>
          </cell>
          <cell r="D264" t="str">
            <v>N</v>
          </cell>
          <cell r="E264" t="str">
            <v>ルミラー　ＥＹＫ</v>
          </cell>
        </row>
        <row r="265">
          <cell r="B265" t="str">
            <v>LEYK</v>
          </cell>
          <cell r="C265">
            <v>50</v>
          </cell>
          <cell r="D265" t="str">
            <v>N</v>
          </cell>
          <cell r="E265" t="str">
            <v>ルミラー　ＥＹＫ</v>
          </cell>
        </row>
        <row r="266">
          <cell r="B266" t="str">
            <v>LMEYK</v>
          </cell>
          <cell r="C266">
            <v>38</v>
          </cell>
          <cell r="D266" t="str">
            <v>N</v>
          </cell>
          <cell r="E266" t="str">
            <v>ルミマットＥＹＫ</v>
          </cell>
        </row>
        <row r="267">
          <cell r="B267" t="str">
            <v>LTL</v>
          </cell>
          <cell r="C267">
            <v>25</v>
          </cell>
          <cell r="D267" t="str">
            <v>N</v>
          </cell>
          <cell r="E267" t="str">
            <v>ルミラー　ＴＬ</v>
          </cell>
        </row>
        <row r="268">
          <cell r="B268" t="str">
            <v>PETMV</v>
          </cell>
          <cell r="C268">
            <v>25</v>
          </cell>
          <cell r="D268" t="str">
            <v>N</v>
          </cell>
          <cell r="E268" t="str">
            <v>ＰＥＴ　マットＶ</v>
          </cell>
        </row>
        <row r="269">
          <cell r="B269" t="str">
            <v>PETMV</v>
          </cell>
          <cell r="C269">
            <v>50</v>
          </cell>
          <cell r="D269" t="str">
            <v>Y</v>
          </cell>
          <cell r="E269" t="str">
            <v>ＰＥＴ　マットＶ　輸出梱包</v>
          </cell>
        </row>
        <row r="270">
          <cell r="B270" t="str">
            <v>PETTL</v>
          </cell>
          <cell r="C270">
            <v>38</v>
          </cell>
          <cell r="D270" t="str">
            <v>N</v>
          </cell>
          <cell r="E270" t="str">
            <v>ＰＥＴ　ＴＬ</v>
          </cell>
        </row>
        <row r="271">
          <cell r="B271" t="str">
            <v>PETTL</v>
          </cell>
          <cell r="C271">
            <v>50</v>
          </cell>
          <cell r="D271" t="str">
            <v>N</v>
          </cell>
          <cell r="E271" t="str">
            <v>ＰＥＴ　ＴＬ</v>
          </cell>
        </row>
        <row r="272">
          <cell r="B272" t="str">
            <v>PETV</v>
          </cell>
          <cell r="C272">
            <v>16</v>
          </cell>
          <cell r="D272" t="str">
            <v>N</v>
          </cell>
          <cell r="E272" t="str">
            <v>ＰＥＴ　Ｖ</v>
          </cell>
        </row>
        <row r="273">
          <cell r="B273" t="str">
            <v>PETV44</v>
          </cell>
          <cell r="C273">
            <v>50</v>
          </cell>
          <cell r="D273" t="str">
            <v>N</v>
          </cell>
          <cell r="E273" t="str">
            <v>ＰＥＴ　Ｖ（Ｘ－４４）</v>
          </cell>
        </row>
        <row r="274">
          <cell r="B274" t="str">
            <v>PETVK</v>
          </cell>
          <cell r="C274">
            <v>16</v>
          </cell>
          <cell r="D274" t="str">
            <v>N</v>
          </cell>
          <cell r="E274" t="str">
            <v>ＰＥＴ　Ｖ　片面コロナ</v>
          </cell>
        </row>
        <row r="275">
          <cell r="B275" t="str">
            <v>DMSX42G</v>
          </cell>
          <cell r="C275">
            <v>50</v>
          </cell>
          <cell r="D275" t="str">
            <v>N</v>
          </cell>
          <cell r="E275" t="str">
            <v>ＤＭＳ蒸着（Ｘ４２Ｇ）</v>
          </cell>
        </row>
        <row r="276">
          <cell r="B276" t="str">
            <v>X42GPC</v>
          </cell>
          <cell r="C276">
            <v>50</v>
          </cell>
          <cell r="D276" t="str">
            <v>N</v>
          </cell>
          <cell r="E276" t="str">
            <v>ＤＭＳ（Ｘ４２Ｇ）ＰＣ</v>
          </cell>
        </row>
        <row r="277">
          <cell r="B277" t="str">
            <v>HL25/EC</v>
          </cell>
          <cell r="C277">
            <v>25</v>
          </cell>
          <cell r="D277" t="str">
            <v>N</v>
          </cell>
          <cell r="E277" t="str">
            <v>ＨＬ２５／ＥＣ</v>
          </cell>
        </row>
        <row r="278">
          <cell r="B278" t="str">
            <v>HL50/EC</v>
          </cell>
          <cell r="C278">
            <v>50</v>
          </cell>
          <cell r="D278" t="str">
            <v>N</v>
          </cell>
          <cell r="E278" t="str">
            <v>ＨＬ５０／ＥＣ</v>
          </cell>
        </row>
        <row r="279">
          <cell r="B279" t="str">
            <v>ADX44</v>
          </cell>
          <cell r="C279">
            <v>50</v>
          </cell>
          <cell r="D279" t="str">
            <v>N</v>
          </cell>
          <cell r="E279" t="str">
            <v>ＡＤ（Ｘ－４４）</v>
          </cell>
        </row>
        <row r="280">
          <cell r="B280" t="str">
            <v>MFC001</v>
          </cell>
          <cell r="C280">
            <v>50</v>
          </cell>
          <cell r="D280" t="str">
            <v>N</v>
          </cell>
          <cell r="E280" t="str">
            <v>ＰＴＨ－５０－Ｒ９</v>
          </cell>
        </row>
        <row r="281">
          <cell r="B281" t="str">
            <v>STHCE</v>
          </cell>
          <cell r="C281">
            <v>38</v>
          </cell>
          <cell r="D281" t="str">
            <v>Y</v>
          </cell>
          <cell r="E281" t="str">
            <v>ＴＲ－ＰＲＨＣ＝ＨＣＰＥＴ－ＴＡ２０－Ｅ</v>
          </cell>
        </row>
        <row r="282">
          <cell r="B282" t="str">
            <v>STHCJ</v>
          </cell>
          <cell r="C282">
            <v>75</v>
          </cell>
          <cell r="D282" t="str">
            <v>Y</v>
          </cell>
          <cell r="E282" t="str">
            <v>ＴＲ－ＰＲＨＣ＝ＨＣＰＥＴ－ＴＡ２０－Ｊ</v>
          </cell>
        </row>
        <row r="283">
          <cell r="B283" t="str">
            <v>STHCK</v>
          </cell>
          <cell r="C283">
            <v>38</v>
          </cell>
          <cell r="D283" t="str">
            <v>Y</v>
          </cell>
          <cell r="E283" t="str">
            <v>ＴＲ－ＰＲＨＣ＝ＨＣＰＥＴ－ＴＡ２０－Ｋ</v>
          </cell>
        </row>
        <row r="284">
          <cell r="B284" t="str">
            <v>KNZS</v>
          </cell>
          <cell r="C284">
            <v>25</v>
          </cell>
          <cell r="D284" t="str">
            <v>N</v>
          </cell>
          <cell r="E284" t="str">
            <v>ＫＮＺ（改装スリット用）</v>
          </cell>
        </row>
        <row r="285">
          <cell r="B285" t="str">
            <v>MCR</v>
          </cell>
          <cell r="C285">
            <v>25</v>
          </cell>
          <cell r="D285" t="str">
            <v>Y</v>
          </cell>
          <cell r="E285" t="str">
            <v>Ｍｅｔａｌｕｍｙ　ＣＲ</v>
          </cell>
        </row>
        <row r="286">
          <cell r="B286" t="str">
            <v>MCRALCB</v>
          </cell>
          <cell r="C286">
            <v>25</v>
          </cell>
          <cell r="D286" t="str">
            <v>N</v>
          </cell>
          <cell r="E286" t="str">
            <v>メタルミーＣＲアルミ面コートＢ</v>
          </cell>
        </row>
        <row r="287">
          <cell r="B287" t="str">
            <v>MCRALCB</v>
          </cell>
          <cell r="C287">
            <v>25</v>
          </cell>
          <cell r="D287" t="str">
            <v>Y</v>
          </cell>
          <cell r="E287" t="str">
            <v>Ｍｅｔａｌｕｍｙ　ＣＲ　ａｌｕｍｉｎｕｍ　ｓｕｒｆａｃｅ　ｃｏａｔ　Ｂ</v>
          </cell>
        </row>
        <row r="288">
          <cell r="B288" t="str">
            <v>STHCE2</v>
          </cell>
          <cell r="C288">
            <v>38</v>
          </cell>
          <cell r="D288" t="str">
            <v>Y</v>
          </cell>
          <cell r="E288" t="str">
            <v>ＴＲ－ＰＲＨＣ＝ＨＣＰＥＴ－ＴＡ２０－Ｅ２（ＤＷ）（７１５）</v>
          </cell>
        </row>
        <row r="289">
          <cell r="B289" t="str">
            <v>STHCU2</v>
          </cell>
          <cell r="C289">
            <v>38</v>
          </cell>
          <cell r="D289" t="str">
            <v>Y</v>
          </cell>
          <cell r="E289" t="str">
            <v>Ｈ－ＴＲ－ＰＲＨＣ＝ＨＣＰＥＴ－ＴＡ２０－Ｌ（ＤＷ）（７１５）</v>
          </cell>
        </row>
        <row r="290">
          <cell r="B290" t="str">
            <v>DMSEYK</v>
          </cell>
          <cell r="C290">
            <v>50</v>
          </cell>
          <cell r="D290" t="str">
            <v>N</v>
          </cell>
          <cell r="E290" t="str">
            <v>ＤＭＳ　ＥＹＫ</v>
          </cell>
        </row>
        <row r="291">
          <cell r="B291" t="str">
            <v>DMSV</v>
          </cell>
          <cell r="C291">
            <v>50</v>
          </cell>
          <cell r="D291" t="str">
            <v>N</v>
          </cell>
          <cell r="E291" t="str">
            <v>ＤＭＳ　Ｖ</v>
          </cell>
        </row>
        <row r="292">
          <cell r="B292" t="str">
            <v>EYK</v>
          </cell>
          <cell r="C292">
            <v>25</v>
          </cell>
          <cell r="D292" t="str">
            <v>N</v>
          </cell>
          <cell r="E292" t="str">
            <v>メタルミー　ＥＹＫ</v>
          </cell>
        </row>
        <row r="293">
          <cell r="B293" t="str">
            <v>EYK</v>
          </cell>
          <cell r="C293">
            <v>50</v>
          </cell>
          <cell r="D293" t="str">
            <v>N</v>
          </cell>
          <cell r="E293" t="str">
            <v>メタルミー　ＥＹＫ</v>
          </cell>
        </row>
        <row r="294">
          <cell r="B294" t="str">
            <v>HLDTR</v>
          </cell>
          <cell r="C294">
            <v>50</v>
          </cell>
          <cell r="D294" t="str">
            <v>N</v>
          </cell>
          <cell r="E294" t="str">
            <v>ＭＣラベル　メタルミー　ＨＬドウツヤ（原反）</v>
          </cell>
        </row>
        <row r="295">
          <cell r="B295" t="str">
            <v>HLDTV</v>
          </cell>
          <cell r="C295">
            <v>50</v>
          </cell>
          <cell r="D295" t="str">
            <v>N</v>
          </cell>
          <cell r="E295" t="str">
            <v>メタルミー　ＨＬ銅艶　Ｖ</v>
          </cell>
        </row>
        <row r="296">
          <cell r="B296" t="str">
            <v>HLGKJV</v>
          </cell>
          <cell r="C296">
            <v>25</v>
          </cell>
          <cell r="D296" t="str">
            <v>N</v>
          </cell>
          <cell r="E296" t="str">
            <v>メタルミー　ヘヤライン　銀消Ｖ</v>
          </cell>
        </row>
        <row r="297">
          <cell r="B297" t="str">
            <v>HLGKJV</v>
          </cell>
          <cell r="C297">
            <v>25</v>
          </cell>
          <cell r="D297" t="str">
            <v>N</v>
          </cell>
          <cell r="E297" t="str">
            <v>メタルミー　ヘヤライン銀消　Ｖ</v>
          </cell>
        </row>
        <row r="298">
          <cell r="B298" t="str">
            <v>HLGKJV</v>
          </cell>
          <cell r="C298">
            <v>50</v>
          </cell>
          <cell r="D298" t="str">
            <v>N</v>
          </cell>
          <cell r="E298" t="str">
            <v>メタルミー　ヘヤライン　銀消Ｖ</v>
          </cell>
        </row>
        <row r="299">
          <cell r="B299" t="str">
            <v>HLGKJV</v>
          </cell>
          <cell r="C299">
            <v>50</v>
          </cell>
          <cell r="D299" t="str">
            <v>N</v>
          </cell>
          <cell r="E299" t="str">
            <v>メタルミー　ヘヤライン銀消　Ｖ</v>
          </cell>
        </row>
        <row r="300">
          <cell r="B300" t="str">
            <v>HLGTV</v>
          </cell>
          <cell r="C300">
            <v>25</v>
          </cell>
          <cell r="D300" t="str">
            <v>N</v>
          </cell>
          <cell r="E300" t="str">
            <v>メタルミー　ヘヤライン　銀艶Ｖ</v>
          </cell>
        </row>
        <row r="301">
          <cell r="B301" t="str">
            <v>HLGTV</v>
          </cell>
          <cell r="C301">
            <v>25</v>
          </cell>
          <cell r="D301" t="str">
            <v>N</v>
          </cell>
          <cell r="E301" t="str">
            <v>メタルミー　ヘヤライン銀艶　Ｖ</v>
          </cell>
        </row>
        <row r="302">
          <cell r="B302" t="str">
            <v>HLGTV</v>
          </cell>
          <cell r="C302">
            <v>50</v>
          </cell>
          <cell r="D302" t="str">
            <v>N</v>
          </cell>
          <cell r="E302" t="str">
            <v>メタルミー　ヘヤライン　銀艶Ｖ</v>
          </cell>
        </row>
        <row r="303">
          <cell r="B303" t="str">
            <v>HLGTV</v>
          </cell>
          <cell r="C303">
            <v>50</v>
          </cell>
          <cell r="D303" t="str">
            <v>Y</v>
          </cell>
          <cell r="E303" t="str">
            <v>メタルミー　ヘヤライン　銀艶Ｖ　輸出梱包</v>
          </cell>
        </row>
        <row r="304">
          <cell r="B304" t="str">
            <v>HLKTR</v>
          </cell>
          <cell r="C304">
            <v>25</v>
          </cell>
          <cell r="D304" t="str">
            <v>N</v>
          </cell>
          <cell r="E304" t="str">
            <v>メタルミー　ヘヤライン　金ツヤ（原反）</v>
          </cell>
        </row>
        <row r="305">
          <cell r="B305" t="str">
            <v>HLKTR</v>
          </cell>
          <cell r="C305">
            <v>50</v>
          </cell>
          <cell r="D305" t="str">
            <v>N</v>
          </cell>
          <cell r="E305" t="str">
            <v>メタルミー　ヘヤライン　金ツヤ（原反）</v>
          </cell>
        </row>
        <row r="306">
          <cell r="B306" t="str">
            <v>HLKTV</v>
          </cell>
          <cell r="C306">
            <v>25</v>
          </cell>
          <cell r="D306" t="str">
            <v>N</v>
          </cell>
          <cell r="E306" t="str">
            <v>メタルミー　ヘヤライン金艶　Ｖ</v>
          </cell>
        </row>
        <row r="307">
          <cell r="B307" t="str">
            <v>HLKTV</v>
          </cell>
          <cell r="C307">
            <v>50</v>
          </cell>
          <cell r="D307" t="str">
            <v>N</v>
          </cell>
          <cell r="E307" t="str">
            <v>メタルミー　ヘヤライン金艶　Ｖ</v>
          </cell>
        </row>
        <row r="308">
          <cell r="B308" t="str">
            <v>HLKTV</v>
          </cell>
          <cell r="C308">
            <v>50</v>
          </cell>
          <cell r="D308" t="str">
            <v>N</v>
          </cell>
          <cell r="E308" t="str">
            <v>メタルミー　ヘヤライン金艶Ｖ</v>
          </cell>
        </row>
        <row r="309">
          <cell r="B309" t="str">
            <v>KTEYK</v>
          </cell>
          <cell r="C309">
            <v>50</v>
          </cell>
          <cell r="D309" t="str">
            <v>N</v>
          </cell>
          <cell r="E309" t="str">
            <v>メタルミー　金艶ＥＹＫ</v>
          </cell>
        </row>
        <row r="310">
          <cell r="B310" t="str">
            <v>MCLBS</v>
          </cell>
          <cell r="C310">
            <v>16</v>
          </cell>
          <cell r="D310" t="str">
            <v>N</v>
          </cell>
          <cell r="E310" t="str">
            <v>ＭＣラベル（改装用）</v>
          </cell>
        </row>
        <row r="311">
          <cell r="B311" t="str">
            <v>MCLBS</v>
          </cell>
          <cell r="C311">
            <v>50</v>
          </cell>
          <cell r="D311" t="str">
            <v>N</v>
          </cell>
          <cell r="E311" t="str">
            <v>ＭＣラベル（改装スリット用）</v>
          </cell>
        </row>
        <row r="312">
          <cell r="B312" t="str">
            <v>MSKTLHG</v>
          </cell>
          <cell r="C312">
            <v>100</v>
          </cell>
          <cell r="D312" t="str">
            <v>N</v>
          </cell>
          <cell r="E312" t="str">
            <v>ＭＳＫ　ＴＬ（ＨＧ）</v>
          </cell>
        </row>
        <row r="313">
          <cell r="B313" t="str">
            <v>MSNEYK</v>
          </cell>
          <cell r="C313">
            <v>25</v>
          </cell>
          <cell r="D313" t="str">
            <v>N</v>
          </cell>
          <cell r="E313" t="str">
            <v>ＭＳＮ　ＥＹＫ</v>
          </cell>
        </row>
        <row r="314">
          <cell r="B314" t="str">
            <v>MSNEYK</v>
          </cell>
          <cell r="C314">
            <v>50</v>
          </cell>
          <cell r="D314" t="str">
            <v>N</v>
          </cell>
          <cell r="E314" t="str">
            <v>ＭＳＮ　ＥＹＫ</v>
          </cell>
        </row>
        <row r="315">
          <cell r="B315" t="str">
            <v>MSNEYK</v>
          </cell>
          <cell r="C315">
            <v>100</v>
          </cell>
          <cell r="D315" t="str">
            <v>N</v>
          </cell>
          <cell r="E315" t="str">
            <v>ＭＳＮ　ＥＹＫ</v>
          </cell>
        </row>
        <row r="316">
          <cell r="B316" t="str">
            <v>NGKEYKB</v>
          </cell>
          <cell r="C316">
            <v>16</v>
          </cell>
          <cell r="D316" t="str">
            <v>N</v>
          </cell>
          <cell r="E316" t="str">
            <v>メタルミー　ネーマー　ギンケシ　ＥＹＫＢ</v>
          </cell>
        </row>
        <row r="317">
          <cell r="B317" t="str">
            <v>NGKVB</v>
          </cell>
          <cell r="C317">
            <v>50</v>
          </cell>
          <cell r="D317" t="str">
            <v>N</v>
          </cell>
          <cell r="E317" t="str">
            <v>メタルミー　ネーマー銀消　ＶＢ</v>
          </cell>
        </row>
        <row r="318">
          <cell r="B318" t="str">
            <v>NGTVB</v>
          </cell>
          <cell r="C318">
            <v>50</v>
          </cell>
          <cell r="D318" t="str">
            <v>N</v>
          </cell>
          <cell r="E318" t="str">
            <v>メタルミー　ネーマー　銀艶ＶＢ</v>
          </cell>
        </row>
        <row r="319">
          <cell r="B319" t="str">
            <v>SCB</v>
          </cell>
          <cell r="C319">
            <v>25</v>
          </cell>
          <cell r="D319" t="str">
            <v>N</v>
          </cell>
          <cell r="E319" t="str">
            <v>メタルミー　シロコート（Ｂ）</v>
          </cell>
        </row>
        <row r="320">
          <cell r="B320" t="str">
            <v>TEKKFV</v>
          </cell>
          <cell r="C320">
            <v>38</v>
          </cell>
          <cell r="D320" t="str">
            <v>N</v>
          </cell>
          <cell r="E320" t="str">
            <v>メタルミー　ＴＥＳ消開封　Ｖ</v>
          </cell>
        </row>
        <row r="321">
          <cell r="B321" t="str">
            <v>TEKKFV</v>
          </cell>
          <cell r="C321">
            <v>50</v>
          </cell>
          <cell r="D321" t="str">
            <v>N</v>
          </cell>
          <cell r="E321" t="str">
            <v>メタルミー　ＴＥＳ消開封　Ｖ</v>
          </cell>
        </row>
        <row r="322">
          <cell r="B322" t="str">
            <v>TEKV0V</v>
          </cell>
          <cell r="C322">
            <v>50</v>
          </cell>
          <cell r="D322" t="str">
            <v>N</v>
          </cell>
          <cell r="E322" t="str">
            <v>メタルミー　ＴＥ－Ｓ消　ＶＯＩＤ　Ｖ</v>
          </cell>
        </row>
        <row r="323">
          <cell r="B323" t="str">
            <v>TEKV0V</v>
          </cell>
          <cell r="C323">
            <v>50</v>
          </cell>
          <cell r="D323" t="str">
            <v>Y</v>
          </cell>
          <cell r="E323" t="str">
            <v>メタルミー　ＴＥ－Ｓ消　ＶＯＩＤ　Ｖ　輸出梱包</v>
          </cell>
        </row>
        <row r="324">
          <cell r="B324" t="str">
            <v>TET1MV</v>
          </cell>
          <cell r="C324">
            <v>38</v>
          </cell>
          <cell r="D324" t="str">
            <v>N</v>
          </cell>
          <cell r="E324" t="str">
            <v>メタルミー銀艶　市松柄Ｖ</v>
          </cell>
        </row>
        <row r="325">
          <cell r="B325" t="str">
            <v>TETKFV</v>
          </cell>
          <cell r="C325">
            <v>50</v>
          </cell>
          <cell r="D325" t="str">
            <v>N</v>
          </cell>
          <cell r="E325" t="str">
            <v>メタルミー　ＴＥＳ艶開封　Ｖ</v>
          </cell>
        </row>
        <row r="326">
          <cell r="B326" t="str">
            <v>TETKFV</v>
          </cell>
          <cell r="C326">
            <v>50</v>
          </cell>
          <cell r="D326" t="str">
            <v>N</v>
          </cell>
          <cell r="E326" t="str">
            <v>メタルミーＴＥ－Ｓ艶　開封Ｖ</v>
          </cell>
        </row>
        <row r="327">
          <cell r="B327" t="str">
            <v>TETV0V</v>
          </cell>
          <cell r="C327">
            <v>50</v>
          </cell>
          <cell r="D327" t="str">
            <v>N</v>
          </cell>
          <cell r="E327" t="str">
            <v>メタルミー　ＴＥＳ艶ＶＯＩＤＶ</v>
          </cell>
        </row>
        <row r="328">
          <cell r="B328" t="str">
            <v>WCB</v>
          </cell>
          <cell r="C328">
            <v>50</v>
          </cell>
          <cell r="D328" t="str">
            <v>N</v>
          </cell>
          <cell r="E328" t="str">
            <v>メタルミー　ホワイトコート　（Ｂ）</v>
          </cell>
        </row>
        <row r="329">
          <cell r="B329" t="str">
            <v>HLGTF</v>
          </cell>
          <cell r="C329">
            <v>50</v>
          </cell>
          <cell r="D329" t="str">
            <v>N</v>
          </cell>
          <cell r="E329" t="str">
            <v>メタルミーヘヤライン銀艶</v>
          </cell>
        </row>
        <row r="330">
          <cell r="B330" t="str">
            <v>KF9B</v>
          </cell>
          <cell r="C330">
            <v>9</v>
          </cell>
          <cell r="D330" t="str">
            <v>N</v>
          </cell>
          <cell r="E330" t="str">
            <v>ＫＦ－９Ｂ</v>
          </cell>
        </row>
        <row r="331">
          <cell r="B331" t="str">
            <v>KF9BF</v>
          </cell>
          <cell r="C331">
            <v>9</v>
          </cell>
          <cell r="D331" t="str">
            <v>N</v>
          </cell>
          <cell r="E331" t="str">
            <v>ＫＦ－９Ｂ</v>
          </cell>
        </row>
        <row r="332">
          <cell r="B332" t="str">
            <v>MBSF</v>
          </cell>
          <cell r="C332">
            <v>12</v>
          </cell>
          <cell r="D332" t="str">
            <v>N</v>
          </cell>
          <cell r="E332" t="str">
            <v>メタルミー　ＢＳ</v>
          </cell>
        </row>
        <row r="333">
          <cell r="B333" t="str">
            <v>MDMSJF</v>
          </cell>
          <cell r="C333">
            <v>50</v>
          </cell>
          <cell r="D333" t="str">
            <v>N</v>
          </cell>
          <cell r="E333" t="str">
            <v>ＤＭＳ蒸着（Ｘ－４４）</v>
          </cell>
        </row>
        <row r="334">
          <cell r="B334" t="str">
            <v>MLBS</v>
          </cell>
          <cell r="C334">
            <v>25</v>
          </cell>
          <cell r="D334" t="str">
            <v>N</v>
          </cell>
          <cell r="E334" t="str">
            <v>Ｍラベル（改装スリット用）</v>
          </cell>
        </row>
        <row r="335">
          <cell r="B335" t="str">
            <v>MLBS</v>
          </cell>
          <cell r="C335">
            <v>50</v>
          </cell>
          <cell r="D335" t="str">
            <v>N</v>
          </cell>
          <cell r="E335" t="str">
            <v>Ｍラベル（改装スリット用）</v>
          </cell>
        </row>
        <row r="336">
          <cell r="B336" t="str">
            <v>MNGKBF</v>
          </cell>
          <cell r="C336">
            <v>25</v>
          </cell>
          <cell r="D336" t="str">
            <v>N</v>
          </cell>
          <cell r="E336" t="str">
            <v>メタルミー　ネーマー銀消　Ｂ　Ｇコート用</v>
          </cell>
        </row>
        <row r="337">
          <cell r="B337" t="str">
            <v>MNGKBF</v>
          </cell>
          <cell r="C337">
            <v>38</v>
          </cell>
          <cell r="D337" t="str">
            <v>N</v>
          </cell>
          <cell r="E337" t="str">
            <v>メタルミー　ネーマー銀消　Ｂ</v>
          </cell>
        </row>
        <row r="338">
          <cell r="B338" t="str">
            <v>MNGKBF</v>
          </cell>
          <cell r="C338">
            <v>50</v>
          </cell>
          <cell r="D338" t="str">
            <v>N</v>
          </cell>
          <cell r="E338" t="str">
            <v>メタルミー　ネーマー銀消　Ｂ</v>
          </cell>
        </row>
        <row r="339">
          <cell r="B339" t="str">
            <v>MNGKBF</v>
          </cell>
          <cell r="C339">
            <v>75</v>
          </cell>
          <cell r="D339" t="str">
            <v>N</v>
          </cell>
          <cell r="E339" t="str">
            <v>メタルミー　ネーマー銀消　Ｂ</v>
          </cell>
        </row>
        <row r="340">
          <cell r="B340" t="str">
            <v>MNGKKBF</v>
          </cell>
          <cell r="C340">
            <v>25</v>
          </cell>
          <cell r="D340" t="str">
            <v>N</v>
          </cell>
          <cell r="E340" t="str">
            <v>メタルミー　ネーマー銀消改　Ｂ</v>
          </cell>
        </row>
        <row r="341">
          <cell r="B341" t="str">
            <v>MNGKKBF</v>
          </cell>
          <cell r="C341">
            <v>25</v>
          </cell>
          <cell r="D341" t="str">
            <v>Y</v>
          </cell>
          <cell r="E341" t="str">
            <v>メタルミー　ネーマー銀消改　Ｂ　輸出梱包</v>
          </cell>
        </row>
        <row r="342">
          <cell r="B342" t="str">
            <v>MNGKKBF</v>
          </cell>
          <cell r="C342">
            <v>50</v>
          </cell>
          <cell r="D342" t="str">
            <v>N</v>
          </cell>
          <cell r="E342" t="str">
            <v>メタルミー　ネーマー銀消改　Ｂ</v>
          </cell>
        </row>
        <row r="343">
          <cell r="B343" t="str">
            <v>MNGKKBF</v>
          </cell>
          <cell r="C343">
            <v>75</v>
          </cell>
          <cell r="D343" t="str">
            <v>N</v>
          </cell>
          <cell r="E343" t="str">
            <v>メタルミー　ネーマー銀消改　Ｂ</v>
          </cell>
        </row>
        <row r="344">
          <cell r="B344" t="str">
            <v>MNGKKBF</v>
          </cell>
          <cell r="C344">
            <v>75</v>
          </cell>
          <cell r="D344" t="str">
            <v>N</v>
          </cell>
          <cell r="E344" t="str">
            <v>メタルミーネーマー銀消改Ｂ＊</v>
          </cell>
        </row>
        <row r="345">
          <cell r="B345" t="str">
            <v>MNGTBF</v>
          </cell>
          <cell r="C345">
            <v>25</v>
          </cell>
          <cell r="D345" t="str">
            <v>N</v>
          </cell>
          <cell r="E345" t="str">
            <v>メタルミー　ネーマー　銀艶　Ｂ</v>
          </cell>
        </row>
        <row r="346">
          <cell r="B346" t="str">
            <v>MNGTBF</v>
          </cell>
          <cell r="C346">
            <v>50</v>
          </cell>
          <cell r="D346" t="str">
            <v>N</v>
          </cell>
          <cell r="E346" t="str">
            <v>メタルミー　ネーマー　銀艶　Ｂ</v>
          </cell>
        </row>
        <row r="347">
          <cell r="B347" t="str">
            <v>MNKKCT</v>
          </cell>
          <cell r="C347">
            <v>25</v>
          </cell>
          <cell r="D347" t="str">
            <v>N</v>
          </cell>
          <cell r="E347" t="str">
            <v>メタルミー　ネーマー金消　Ｃ</v>
          </cell>
        </row>
        <row r="348">
          <cell r="B348" t="str">
            <v>MNKKCT</v>
          </cell>
          <cell r="C348">
            <v>50</v>
          </cell>
          <cell r="D348" t="str">
            <v>N</v>
          </cell>
          <cell r="E348" t="str">
            <v>メタルミー　ネーマー金消　Ｃ</v>
          </cell>
        </row>
        <row r="349">
          <cell r="B349" t="str">
            <v>MNMKTT</v>
          </cell>
          <cell r="C349">
            <v>25</v>
          </cell>
          <cell r="D349" t="str">
            <v>N</v>
          </cell>
          <cell r="E349" t="str">
            <v>メタルミー　ネーマー金艶</v>
          </cell>
        </row>
        <row r="350">
          <cell r="B350" t="str">
            <v>MNMKTT</v>
          </cell>
          <cell r="C350">
            <v>50</v>
          </cell>
          <cell r="D350" t="str">
            <v>N</v>
          </cell>
          <cell r="E350" t="str">
            <v>メタルミー　ネーマー金艶</v>
          </cell>
        </row>
        <row r="351">
          <cell r="B351" t="str">
            <v>MNNGKBF</v>
          </cell>
          <cell r="C351">
            <v>25</v>
          </cell>
          <cell r="D351" t="str">
            <v>N</v>
          </cell>
          <cell r="E351" t="str">
            <v>メタルミー　ニューネーマー銀消　Ｂ</v>
          </cell>
        </row>
        <row r="352">
          <cell r="B352" t="str">
            <v>MNNGKBF</v>
          </cell>
          <cell r="C352">
            <v>50</v>
          </cell>
          <cell r="D352" t="str">
            <v>N</v>
          </cell>
          <cell r="E352" t="str">
            <v>メタルミー　ニューネーマー銀消　Ｂ</v>
          </cell>
        </row>
        <row r="353">
          <cell r="B353" t="str">
            <v>MNQR66F</v>
          </cell>
          <cell r="C353">
            <v>25</v>
          </cell>
          <cell r="D353" t="str">
            <v>N</v>
          </cell>
          <cell r="E353" t="str">
            <v>ＱＲ６６蒸着品</v>
          </cell>
        </row>
        <row r="354">
          <cell r="B354" t="str">
            <v>MNSJF</v>
          </cell>
          <cell r="C354">
            <v>12</v>
          </cell>
          <cell r="D354" t="str">
            <v>N</v>
          </cell>
          <cell r="E354" t="str">
            <v>ＮＳ蒸着</v>
          </cell>
        </row>
        <row r="355">
          <cell r="B355" t="str">
            <v>MSBBF</v>
          </cell>
          <cell r="C355">
            <v>25</v>
          </cell>
          <cell r="D355" t="str">
            <v>Y</v>
          </cell>
          <cell r="E355" t="str">
            <v>ＭＥＴＡＬＵＭＹ　ＳＩＬＶＥＲ　ＢＲＩＧＨＴ　Ｔ６２Ｍ　Ｂ</v>
          </cell>
        </row>
        <row r="356">
          <cell r="B356" t="str">
            <v>MSBBF</v>
          </cell>
          <cell r="C356">
            <v>50</v>
          </cell>
          <cell r="D356" t="str">
            <v>Y</v>
          </cell>
          <cell r="E356" t="str">
            <v>ＭＥＴＡＬＵＭＹ　ＳＩＬＶＥＲ　ＢＲＩＧＨＴ　Ｔ６２Ｍ　Ｂ</v>
          </cell>
        </row>
        <row r="357">
          <cell r="B357" t="str">
            <v>MSBBZF</v>
          </cell>
          <cell r="C357">
            <v>25</v>
          </cell>
          <cell r="D357" t="str">
            <v>Y</v>
          </cell>
          <cell r="E357" t="str">
            <v>ＭＥＴＡＬＵＭＹ　ＳＩＬＶＥＲ　ＢＲＩＧＨＴ　Ｂ</v>
          </cell>
        </row>
        <row r="358">
          <cell r="B358" t="str">
            <v>MSBBZF</v>
          </cell>
          <cell r="C358">
            <v>50</v>
          </cell>
          <cell r="D358" t="str">
            <v>Y</v>
          </cell>
          <cell r="E358" t="str">
            <v>ＭＥＴＡＬＵＭＹ　ＳＩＬＶＥＲ　ＢＲＩＧＨＴ　Ｂ</v>
          </cell>
        </row>
        <row r="359">
          <cell r="B359" t="str">
            <v>MSF</v>
          </cell>
          <cell r="C359">
            <v>25</v>
          </cell>
          <cell r="D359" t="str">
            <v>N</v>
          </cell>
          <cell r="E359" t="str">
            <v>メタルミー　Ｓ</v>
          </cell>
        </row>
        <row r="360">
          <cell r="B360" t="str">
            <v>MSF</v>
          </cell>
          <cell r="C360">
            <v>38</v>
          </cell>
          <cell r="D360" t="str">
            <v>N</v>
          </cell>
          <cell r="E360" t="str">
            <v>メタルミー　Ｓ</v>
          </cell>
        </row>
        <row r="361">
          <cell r="B361" t="str">
            <v>MSNMBF</v>
          </cell>
          <cell r="C361">
            <v>50</v>
          </cell>
          <cell r="D361" t="str">
            <v>Y</v>
          </cell>
          <cell r="E361" t="str">
            <v>ＭＥＴＡＬＵＭＹ　ＳＩＬＶＥＲ　Ｎ－ＭＡＴＴＥ　Ｘ４４Ｍ　Ｂ</v>
          </cell>
        </row>
        <row r="362">
          <cell r="B362" t="str">
            <v>MSNMBZF</v>
          </cell>
          <cell r="C362">
            <v>25</v>
          </cell>
          <cell r="D362" t="str">
            <v>Y</v>
          </cell>
          <cell r="E362" t="str">
            <v>ＭＥＴＡＬＵＭＹ　ＳＩＬＶＥＲ　Ｎ－ＭＡＴＴＥ　Ｂ</v>
          </cell>
        </row>
        <row r="363">
          <cell r="B363" t="str">
            <v>MSNMBZF</v>
          </cell>
          <cell r="C363">
            <v>50</v>
          </cell>
          <cell r="D363" t="str">
            <v>Y</v>
          </cell>
          <cell r="E363" t="str">
            <v>ＭＥＴＡＬＵＭＹ　ＳＩＬＶＥＲ　Ｎ－ＭＡＴＴＥ　Ｂ</v>
          </cell>
        </row>
        <row r="364">
          <cell r="B364" t="str">
            <v>MSSMBF</v>
          </cell>
          <cell r="C364">
            <v>25</v>
          </cell>
          <cell r="D364" t="str">
            <v>Y</v>
          </cell>
          <cell r="E364" t="str">
            <v>ＭＥＴＡＬＵＭＹ　ＳＩＬＶＥＲ　Ｓ－ＭＡＴＴＥ　Ｓ２８ＭＭ　Ｂ</v>
          </cell>
        </row>
        <row r="365">
          <cell r="B365" t="str">
            <v>MSSMBF</v>
          </cell>
          <cell r="C365">
            <v>50</v>
          </cell>
          <cell r="D365" t="str">
            <v>Y</v>
          </cell>
          <cell r="E365" t="str">
            <v>ＭＥＴＡＬＵＭＹ　ＳＩＬＶＥＲ　Ｓ－ＭＡＴＴＥ　Ｓ２８ＭＭ　Ｂ</v>
          </cell>
        </row>
        <row r="366">
          <cell r="B366" t="str">
            <v>MSSMBZF</v>
          </cell>
          <cell r="C366">
            <v>50</v>
          </cell>
          <cell r="D366" t="str">
            <v>Y</v>
          </cell>
          <cell r="E366" t="str">
            <v>ＭＥＴＡＬＵＭＹ　ＳＩＬＶＥＲ　Ｓ－ＭＡＴＴＥ　Ｂ</v>
          </cell>
        </row>
        <row r="367">
          <cell r="B367" t="str">
            <v>MTSF</v>
          </cell>
          <cell r="C367">
            <v>50</v>
          </cell>
          <cell r="D367" t="str">
            <v>N</v>
          </cell>
          <cell r="E367" t="str">
            <v>メタルミー　ＴＳ</v>
          </cell>
        </row>
        <row r="368">
          <cell r="B368" t="str">
            <v>MTSF</v>
          </cell>
          <cell r="C368">
            <v>75</v>
          </cell>
          <cell r="D368" t="str">
            <v>N</v>
          </cell>
          <cell r="E368" t="str">
            <v>メタルミー　ＴＳ</v>
          </cell>
        </row>
        <row r="369">
          <cell r="B369" t="str">
            <v>TPICS</v>
          </cell>
          <cell r="C369">
            <v>50</v>
          </cell>
          <cell r="D369" t="str">
            <v>N</v>
          </cell>
          <cell r="E369" t="str">
            <v>５０ＴＴ４０５Ｂ（改装用）</v>
          </cell>
        </row>
        <row r="370">
          <cell r="B370" t="str">
            <v>TT401</v>
          </cell>
          <cell r="C370">
            <v>149</v>
          </cell>
          <cell r="D370" t="str">
            <v>N</v>
          </cell>
          <cell r="E370" t="str">
            <v>１５０ＴＴ４０１Ａ</v>
          </cell>
        </row>
        <row r="371">
          <cell r="B371" t="str">
            <v>TT405B</v>
          </cell>
          <cell r="C371">
            <v>50</v>
          </cell>
          <cell r="D371" t="str">
            <v>N</v>
          </cell>
          <cell r="E371" t="str">
            <v>５０ＴＴ４０５Ｂ</v>
          </cell>
        </row>
        <row r="372">
          <cell r="B372" t="str">
            <v>TT405D</v>
          </cell>
          <cell r="C372">
            <v>50</v>
          </cell>
          <cell r="D372" t="str">
            <v>N</v>
          </cell>
          <cell r="E372" t="str">
            <v>５０ＴＴ４０５Ｂ</v>
          </cell>
        </row>
        <row r="373">
          <cell r="B373" t="str">
            <v>B2T0</v>
          </cell>
          <cell r="C373">
            <v>100</v>
          </cell>
          <cell r="D373" t="str">
            <v>N</v>
          </cell>
          <cell r="E373" t="str">
            <v>タフトップ　Ｂ２Ｔ０</v>
          </cell>
        </row>
        <row r="374">
          <cell r="B374" t="str">
            <v>B2T0</v>
          </cell>
          <cell r="C374">
            <v>125</v>
          </cell>
          <cell r="D374" t="str">
            <v>N</v>
          </cell>
          <cell r="E374" t="str">
            <v>タフトップ　Ｂ２Ｔ０</v>
          </cell>
        </row>
        <row r="375">
          <cell r="B375" t="str">
            <v>B2T0</v>
          </cell>
          <cell r="C375">
            <v>125</v>
          </cell>
          <cell r="D375" t="str">
            <v>Y</v>
          </cell>
          <cell r="E375" t="str">
            <v>タフトップ　タフトップ　Ｂ２Ｔ０</v>
          </cell>
        </row>
        <row r="376">
          <cell r="B376" t="str">
            <v>B2T0</v>
          </cell>
          <cell r="C376">
            <v>188</v>
          </cell>
          <cell r="D376" t="str">
            <v>N</v>
          </cell>
          <cell r="E376" t="str">
            <v>タフトップ　Ｂ２Ｔ０</v>
          </cell>
        </row>
        <row r="377">
          <cell r="B377" t="str">
            <v>LC1000</v>
          </cell>
          <cell r="C377">
            <v>125</v>
          </cell>
          <cell r="D377" t="str">
            <v>Y</v>
          </cell>
          <cell r="E377" t="str">
            <v>タフトップ　ＬＣ１０００</v>
          </cell>
        </row>
        <row r="378">
          <cell r="B378" t="str">
            <v>THS</v>
          </cell>
          <cell r="C378">
            <v>125</v>
          </cell>
          <cell r="D378" t="str">
            <v>Y</v>
          </cell>
          <cell r="E378" t="str">
            <v>タフトップ　ＴＨＳ</v>
          </cell>
        </row>
        <row r="379">
          <cell r="B379" t="str">
            <v>TNJ-AS</v>
          </cell>
          <cell r="C379">
            <v>100</v>
          </cell>
          <cell r="D379" t="str">
            <v>N</v>
          </cell>
          <cell r="E379" t="str">
            <v>タフトップ　ＴＮＪ－ＡＳ</v>
          </cell>
        </row>
        <row r="380">
          <cell r="B380" t="str">
            <v>TTPS</v>
          </cell>
          <cell r="C380">
            <v>100</v>
          </cell>
          <cell r="D380" t="str">
            <v>N</v>
          </cell>
          <cell r="E380" t="str">
            <v>タフトップ（改装スリット用）</v>
          </cell>
        </row>
        <row r="381">
          <cell r="B381" t="str">
            <v>TTPS</v>
          </cell>
          <cell r="C381">
            <v>125</v>
          </cell>
          <cell r="D381" t="str">
            <v>N</v>
          </cell>
          <cell r="E381" t="str">
            <v>タフトップ（改装スリット用）</v>
          </cell>
        </row>
      </sheetData>
      <sheetData sheetId="5" refreshError="1">
        <row r="1">
          <cell r="G1" t="str">
            <v>旧部課ｺｰﾄﾞ(東ﾚPATHO</v>
          </cell>
          <cell r="H1" t="str">
            <v>部課ｺｰﾄﾞ</v>
          </cell>
        </row>
        <row r="2">
          <cell r="G2" t="str">
            <v xml:space="preserve">    </v>
          </cell>
          <cell r="H2" t="str">
            <v xml:space="preserve">270 </v>
          </cell>
        </row>
        <row r="3">
          <cell r="G3" t="str">
            <v>3F1A</v>
          </cell>
          <cell r="H3" t="str">
            <v xml:space="preserve">271 </v>
          </cell>
        </row>
        <row r="4">
          <cell r="G4" t="str">
            <v>3FAB</v>
          </cell>
          <cell r="H4" t="str">
            <v xml:space="preserve">272 </v>
          </cell>
        </row>
        <row r="5">
          <cell r="G5" t="str">
            <v>3F2A</v>
          </cell>
          <cell r="H5" t="str">
            <v xml:space="preserve">273 </v>
          </cell>
        </row>
        <row r="6">
          <cell r="G6" t="str">
            <v>3JAB</v>
          </cell>
          <cell r="H6" t="str">
            <v xml:space="preserve">274 </v>
          </cell>
        </row>
        <row r="7">
          <cell r="G7" t="str">
            <v>3K1A</v>
          </cell>
          <cell r="H7" t="str">
            <v xml:space="preserve">275 </v>
          </cell>
        </row>
        <row r="8">
          <cell r="G8" t="str">
            <v>3K1A</v>
          </cell>
          <cell r="H8" t="str">
            <v xml:space="preserve">276 </v>
          </cell>
        </row>
        <row r="9">
          <cell r="G9" t="str">
            <v>3K2A</v>
          </cell>
          <cell r="H9" t="str">
            <v xml:space="preserve">277 </v>
          </cell>
        </row>
        <row r="10">
          <cell r="G10" t="str">
            <v>3Z1A</v>
          </cell>
          <cell r="H10" t="str">
            <v xml:space="preserve">278 </v>
          </cell>
        </row>
        <row r="11">
          <cell r="G11" t="str">
            <v>3L1A</v>
          </cell>
          <cell r="H11" t="str">
            <v>279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書出定義"/>
      <sheetName val="製品タイプ－表示製品名"/>
      <sheetName val="ＴＡＦ-東レ部署変換マスタ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旧部課ｺｰﾄﾞ(東ﾚPATHO</v>
          </cell>
          <cell r="H1" t="str">
            <v>部課ｺｰﾄﾞ</v>
          </cell>
        </row>
        <row r="2">
          <cell r="G2" t="str">
            <v xml:space="preserve">    </v>
          </cell>
          <cell r="H2" t="str">
            <v xml:space="preserve">270 </v>
          </cell>
        </row>
        <row r="3">
          <cell r="G3" t="str">
            <v>3F1A</v>
          </cell>
          <cell r="H3" t="str">
            <v xml:space="preserve">271 </v>
          </cell>
        </row>
        <row r="4">
          <cell r="G4" t="str">
            <v>3FAB</v>
          </cell>
          <cell r="H4" t="str">
            <v xml:space="preserve">272 </v>
          </cell>
        </row>
        <row r="5">
          <cell r="G5" t="str">
            <v>3F2A</v>
          </cell>
          <cell r="H5" t="str">
            <v xml:space="preserve">273 </v>
          </cell>
        </row>
        <row r="6">
          <cell r="G6" t="str">
            <v>3JAB</v>
          </cell>
          <cell r="H6" t="str">
            <v xml:space="preserve">274 </v>
          </cell>
        </row>
        <row r="7">
          <cell r="G7" t="str">
            <v>3K1A</v>
          </cell>
          <cell r="H7" t="str">
            <v xml:space="preserve">275 </v>
          </cell>
        </row>
        <row r="8">
          <cell r="G8" t="str">
            <v>3K1A</v>
          </cell>
          <cell r="H8" t="str">
            <v xml:space="preserve">276 </v>
          </cell>
        </row>
        <row r="9">
          <cell r="G9" t="str">
            <v>3K2A</v>
          </cell>
          <cell r="H9" t="str">
            <v xml:space="preserve">277 </v>
          </cell>
        </row>
        <row r="10">
          <cell r="G10" t="str">
            <v>3Z1A</v>
          </cell>
          <cell r="H10" t="str">
            <v xml:space="preserve">278 </v>
          </cell>
        </row>
        <row r="11">
          <cell r="G11" t="str">
            <v>3L1A</v>
          </cell>
          <cell r="H11" t="str">
            <v>279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担当者マスタ"/>
      <sheetName val="生計転記用"/>
      <sheetName val="書出定義"/>
      <sheetName val="製品タイプ－表示製品名"/>
      <sheetName val="ＴＡＦ-東レ部署変換マスタ"/>
      <sheetName val="★ハヤブサ加工品_新生計フォーマット_260108_3K1A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G1" t="str">
            <v>旧部課ｺｰﾄﾞ(東ﾚPATHO</v>
          </cell>
          <cell r="H1" t="str">
            <v>部課ｺｰﾄﾞ</v>
          </cell>
        </row>
        <row r="2">
          <cell r="G2" t="str">
            <v xml:space="preserve">    </v>
          </cell>
          <cell r="H2" t="str">
            <v xml:space="preserve">270 </v>
          </cell>
        </row>
        <row r="3">
          <cell r="G3" t="str">
            <v>3F1A</v>
          </cell>
          <cell r="H3" t="str">
            <v xml:space="preserve">271 </v>
          </cell>
        </row>
        <row r="4">
          <cell r="G4" t="str">
            <v>3FAB</v>
          </cell>
          <cell r="H4" t="str">
            <v xml:space="preserve">272 </v>
          </cell>
        </row>
        <row r="5">
          <cell r="G5" t="str">
            <v>3F2A</v>
          </cell>
          <cell r="H5" t="str">
            <v xml:space="preserve">273 </v>
          </cell>
        </row>
        <row r="6">
          <cell r="G6" t="str">
            <v>3JAB</v>
          </cell>
          <cell r="H6" t="str">
            <v xml:space="preserve">274 </v>
          </cell>
        </row>
        <row r="7">
          <cell r="G7" t="str">
            <v>3K1A</v>
          </cell>
          <cell r="H7" t="str">
            <v xml:space="preserve">275 </v>
          </cell>
        </row>
        <row r="8">
          <cell r="G8" t="str">
            <v>3K1A</v>
          </cell>
          <cell r="H8" t="str">
            <v xml:space="preserve">276 </v>
          </cell>
        </row>
        <row r="9">
          <cell r="G9" t="str">
            <v>3K2A</v>
          </cell>
          <cell r="H9" t="str">
            <v xml:space="preserve">277 </v>
          </cell>
        </row>
        <row r="10">
          <cell r="G10" t="str">
            <v>3Z1A</v>
          </cell>
          <cell r="H10" t="str">
            <v xml:space="preserve">278 </v>
          </cell>
        </row>
        <row r="11">
          <cell r="G11" t="str">
            <v>3L1A</v>
          </cell>
          <cell r="H11" t="str">
            <v>279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5"/>
  <sheetViews>
    <sheetView tabSelected="1" zoomScale="70" zoomScaleNormal="70" workbookViewId="0">
      <pane ySplit="5" topLeftCell="A13" activePane="bottomLeft" state="frozen"/>
      <selection pane="bottomLeft" activeCell="BZ28" sqref="BZ28"/>
    </sheetView>
  </sheetViews>
  <sheetFormatPr defaultColWidth="9" defaultRowHeight="14.25" outlineLevelCol="1" x14ac:dyDescent="0.4"/>
  <cols>
    <col min="1" max="1" width="4" style="5" customWidth="1" outlineLevel="1"/>
    <col min="2" max="2" width="6.25" style="8" customWidth="1" outlineLevel="1"/>
    <col min="3" max="3" width="6.5" style="8" customWidth="1" outlineLevel="1"/>
    <col min="4" max="4" width="8.5" style="8" customWidth="1" outlineLevel="1"/>
    <col min="5" max="5" width="11.25" style="5" customWidth="1" outlineLevel="1"/>
    <col min="6" max="6" width="11.375" style="9" customWidth="1" outlineLevel="1"/>
    <col min="7" max="7" width="11.375" style="8" customWidth="1" outlineLevel="1"/>
    <col min="8" max="8" width="10.25" style="8" customWidth="1" outlineLevel="1"/>
    <col min="9" max="9" width="15.5" style="8" customWidth="1"/>
    <col min="10" max="10" width="8.625" style="8" customWidth="1" outlineLevel="1"/>
    <col min="11" max="11" width="11.625" style="5" customWidth="1" outlineLevel="1"/>
    <col min="12" max="12" width="5.5" style="5" customWidth="1" outlineLevel="1"/>
    <col min="13" max="13" width="6.625" style="5" customWidth="1" outlineLevel="1"/>
    <col min="14" max="14" width="5.25" style="8" customWidth="1" outlineLevel="1"/>
    <col min="15" max="15" width="4.75" style="10" customWidth="1" outlineLevel="1"/>
    <col min="16" max="16" width="4.625" style="10" customWidth="1" outlineLevel="1"/>
    <col min="17" max="17" width="10.25" style="11" customWidth="1"/>
    <col min="18" max="18" width="8.625" style="8" customWidth="1" outlineLevel="1"/>
    <col min="19" max="19" width="52.25" style="8" customWidth="1" outlineLevel="1"/>
    <col min="20" max="20" width="5.5" style="5" customWidth="1"/>
    <col min="21" max="21" width="4" style="10" customWidth="1" outlineLevel="1"/>
    <col min="22" max="22" width="9.25" style="12" customWidth="1" outlineLevel="1"/>
    <col min="23" max="23" width="7.5" style="12" customWidth="1"/>
    <col min="24" max="24" width="8.5" style="12" customWidth="1"/>
    <col min="25" max="25" width="7.5" style="3" customWidth="1" outlineLevel="1"/>
    <col min="26" max="26" width="7.5" style="8" customWidth="1" outlineLevel="1"/>
    <col min="27" max="27" width="5.75" style="10" customWidth="1" outlineLevel="1"/>
    <col min="28" max="28" width="6.375" style="5" customWidth="1"/>
    <col min="29" max="29" width="10.5" style="5" customWidth="1"/>
    <col min="30" max="30" width="13" style="5" hidden="1" customWidth="1" outlineLevel="1"/>
    <col min="31" max="31" width="11.5" style="5" hidden="1" customWidth="1" outlineLevel="1"/>
    <col min="32" max="32" width="13" style="5" hidden="1" customWidth="1" outlineLevel="1"/>
    <col min="33" max="33" width="11.5" style="5" hidden="1" customWidth="1" outlineLevel="1"/>
    <col min="34" max="36" width="5.25" style="8" hidden="1" customWidth="1" outlineLevel="1"/>
    <col min="37" max="37" width="9.625" style="8" customWidth="1" collapsed="1"/>
    <col min="38" max="38" width="5.25" style="5" customWidth="1"/>
    <col min="39" max="39" width="3.5" style="8" customWidth="1"/>
    <col min="40" max="40" width="7" style="12" customWidth="1"/>
    <col min="41" max="41" width="7.25" style="12" customWidth="1"/>
    <col min="42" max="42" width="5.25" style="8" hidden="1" customWidth="1" outlineLevel="1"/>
    <col min="43" max="43" width="7.125" style="8" hidden="1" customWidth="1" outlineLevel="1"/>
    <col min="44" max="44" width="5.25" style="8" hidden="1" customWidth="1" outlineLevel="1"/>
    <col min="45" max="45" width="9" style="14" collapsed="1"/>
    <col min="46" max="46" width="9.875" style="12" customWidth="1"/>
    <col min="47" max="47" width="10.875" style="5" hidden="1" customWidth="1" outlineLevel="1"/>
    <col min="48" max="48" width="10.5" style="5" hidden="1" customWidth="1" outlineLevel="1"/>
    <col min="49" max="49" width="7.5" style="5" hidden="1" customWidth="1" outlineLevel="1"/>
    <col min="50" max="50" width="10.875" style="5" customWidth="1" collapsed="1"/>
    <col min="51" max="52" width="9.25" style="8" hidden="1" customWidth="1" outlineLevel="1"/>
    <col min="53" max="55" width="13.25" style="5" hidden="1" customWidth="1" outlineLevel="1"/>
    <col min="56" max="56" width="40.125" style="8" customWidth="1" collapsed="1"/>
    <col min="57" max="57" width="9" style="8" customWidth="1" outlineLevel="1"/>
    <col min="58" max="58" width="8.125" style="8" hidden="1" customWidth="1" outlineLevel="1"/>
    <col min="59" max="60" width="9.5" style="12" hidden="1" customWidth="1" outlineLevel="1"/>
    <col min="61" max="61" width="10.75" style="8" hidden="1" customWidth="1" outlineLevel="1"/>
    <col min="62" max="62" width="8.125" style="5" hidden="1" customWidth="1" outlineLevel="1"/>
    <col min="63" max="64" width="9" style="8" hidden="1" customWidth="1" outlineLevel="1"/>
    <col min="65" max="66" width="7" style="10" hidden="1" customWidth="1" outlineLevel="1"/>
    <col min="67" max="67" width="7.125" style="5" hidden="1" customWidth="1" outlineLevel="1"/>
    <col min="68" max="70" width="9" style="5" hidden="1" customWidth="1" outlineLevel="1"/>
    <col min="71" max="71" width="9" style="5" hidden="1" customWidth="1"/>
    <col min="72" max="72" width="8" style="48" customWidth="1"/>
    <col min="73" max="75" width="5.875" style="48" customWidth="1"/>
    <col min="76" max="76" width="7.75" style="48" customWidth="1"/>
    <col min="77" max="77" width="19.875" style="48" customWidth="1"/>
    <col min="78" max="86" width="9" style="48"/>
    <col min="87" max="87" width="11.5" style="48" customWidth="1"/>
    <col min="88" max="16384" width="9" style="5"/>
  </cols>
  <sheetData>
    <row r="1" spans="1:87" s="1" customFormat="1" x14ac:dyDescent="0.4">
      <c r="A1" s="1">
        <v>1</v>
      </c>
      <c r="B1" s="1">
        <v>2</v>
      </c>
      <c r="C1" s="1">
        <v>3</v>
      </c>
      <c r="D1" s="1">
        <v>4</v>
      </c>
      <c r="E1" s="1">
        <v>5</v>
      </c>
      <c r="F1" s="2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3">
        <v>22</v>
      </c>
      <c r="W1" s="3">
        <v>23</v>
      </c>
      <c r="X1" s="3">
        <v>24</v>
      </c>
      <c r="Y1" s="3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3">
        <v>40</v>
      </c>
      <c r="AO1" s="3">
        <v>41</v>
      </c>
      <c r="AP1" s="1">
        <v>42</v>
      </c>
      <c r="AQ1" s="1">
        <v>43</v>
      </c>
      <c r="AR1" s="1">
        <v>44</v>
      </c>
      <c r="AS1" s="4">
        <v>45</v>
      </c>
      <c r="AT1" s="3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3">
        <v>59</v>
      </c>
      <c r="BH1" s="3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P1" s="5"/>
      <c r="BQ1" s="5"/>
      <c r="BR1" s="5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</row>
    <row r="2" spans="1:87" ht="16.5" customHeight="1" x14ac:dyDescent="0.4">
      <c r="A2" s="6"/>
      <c r="B2" s="7" t="s">
        <v>0</v>
      </c>
      <c r="Q2" s="11" t="s">
        <v>1</v>
      </c>
      <c r="W2" s="13"/>
      <c r="BM2" s="15"/>
      <c r="BN2" s="15"/>
    </row>
    <row r="3" spans="1:87" x14ac:dyDescent="0.4">
      <c r="A3" s="6"/>
      <c r="B3" s="16"/>
      <c r="Q3" s="11" t="s">
        <v>1</v>
      </c>
      <c r="R3" s="11" t="s">
        <v>1</v>
      </c>
      <c r="S3" s="11" t="s">
        <v>1</v>
      </c>
      <c r="AC3" s="5" t="s">
        <v>2</v>
      </c>
      <c r="AE3" s="5" t="s">
        <v>2</v>
      </c>
      <c r="AG3" s="5" t="s">
        <v>2</v>
      </c>
      <c r="AZ3" s="16"/>
      <c r="BM3" s="15"/>
      <c r="BN3" s="15"/>
    </row>
    <row r="4" spans="1:87" ht="18.75" x14ac:dyDescent="0.4">
      <c r="B4" s="16" t="s">
        <v>3</v>
      </c>
      <c r="C4" s="205" t="s">
        <v>4</v>
      </c>
      <c r="D4" s="205"/>
      <c r="E4" s="205"/>
      <c r="F4" s="17"/>
      <c r="I4" s="16"/>
      <c r="J4" s="18" t="s">
        <v>5</v>
      </c>
      <c r="K4" s="19" t="s">
        <v>6</v>
      </c>
      <c r="N4" s="8" t="s">
        <v>7</v>
      </c>
      <c r="Q4" s="11" t="s">
        <v>1</v>
      </c>
      <c r="V4" s="20"/>
      <c r="W4" s="20"/>
      <c r="X4" s="20"/>
      <c r="AB4" s="91"/>
      <c r="AH4" s="5" t="s">
        <v>8</v>
      </c>
      <c r="AI4" s="5"/>
      <c r="AJ4" s="5"/>
      <c r="AK4" s="5"/>
      <c r="AM4" s="5"/>
      <c r="AN4" s="5"/>
      <c r="AO4" s="20"/>
      <c r="AP4" s="5"/>
      <c r="AQ4" s="5"/>
      <c r="AR4" s="5"/>
      <c r="AS4" s="91"/>
      <c r="AT4" s="5"/>
      <c r="AY4" s="5"/>
      <c r="AZ4" s="5"/>
      <c r="BM4" s="21"/>
      <c r="BN4" s="21"/>
      <c r="BT4" s="49"/>
      <c r="BU4" s="49"/>
      <c r="BV4" s="49"/>
      <c r="BW4" s="49"/>
      <c r="BX4" s="49"/>
      <c r="BY4" s="49"/>
      <c r="BZ4" s="49"/>
      <c r="CA4" s="206" t="s">
        <v>84</v>
      </c>
      <c r="CB4" s="206"/>
      <c r="CC4" s="206"/>
      <c r="CD4" s="204" t="s">
        <v>85</v>
      </c>
      <c r="CE4" s="204"/>
      <c r="CF4" s="204"/>
      <c r="CG4" s="204"/>
      <c r="CH4" s="63"/>
      <c r="CI4" s="50"/>
    </row>
    <row r="5" spans="1:87" ht="57" x14ac:dyDescent="0.4">
      <c r="A5" s="22" t="s">
        <v>9</v>
      </c>
      <c r="B5" s="23" t="s">
        <v>10</v>
      </c>
      <c r="C5" s="23" t="s">
        <v>11</v>
      </c>
      <c r="D5" s="23" t="s">
        <v>12</v>
      </c>
      <c r="E5" s="24" t="s">
        <v>13</v>
      </c>
      <c r="F5" s="25" t="s">
        <v>14</v>
      </c>
      <c r="G5" s="26" t="s">
        <v>15</v>
      </c>
      <c r="H5" s="26" t="s">
        <v>16</v>
      </c>
      <c r="I5" s="27" t="s">
        <v>17</v>
      </c>
      <c r="J5" s="26" t="s">
        <v>18</v>
      </c>
      <c r="K5" s="28" t="s">
        <v>19</v>
      </c>
      <c r="L5" s="29" t="s">
        <v>20</v>
      </c>
      <c r="M5" s="22" t="s">
        <v>21</v>
      </c>
      <c r="N5" s="23" t="s">
        <v>22</v>
      </c>
      <c r="O5" s="30" t="s">
        <v>23</v>
      </c>
      <c r="P5" s="30" t="s">
        <v>24</v>
      </c>
      <c r="Q5" s="31" t="s">
        <v>25</v>
      </c>
      <c r="R5" s="27" t="s">
        <v>26</v>
      </c>
      <c r="S5" s="27" t="s">
        <v>27</v>
      </c>
      <c r="T5" s="24" t="s">
        <v>28</v>
      </c>
      <c r="U5" s="32" t="s">
        <v>29</v>
      </c>
      <c r="V5" s="33" t="s">
        <v>30</v>
      </c>
      <c r="W5" s="33" t="s">
        <v>31</v>
      </c>
      <c r="X5" s="33" t="s">
        <v>32</v>
      </c>
      <c r="Y5" s="34" t="s">
        <v>33</v>
      </c>
      <c r="Z5" s="35" t="s">
        <v>34</v>
      </c>
      <c r="AA5" s="30" t="s">
        <v>35</v>
      </c>
      <c r="AB5" s="22" t="s">
        <v>36</v>
      </c>
      <c r="AC5" s="29" t="s">
        <v>37</v>
      </c>
      <c r="AD5" s="36" t="s">
        <v>38</v>
      </c>
      <c r="AE5" s="36" t="s">
        <v>39</v>
      </c>
      <c r="AF5" s="36" t="s">
        <v>40</v>
      </c>
      <c r="AG5" s="36" t="s">
        <v>41</v>
      </c>
      <c r="AH5" s="26" t="s">
        <v>22</v>
      </c>
      <c r="AI5" s="26" t="s">
        <v>42</v>
      </c>
      <c r="AJ5" s="26" t="s">
        <v>24</v>
      </c>
      <c r="AK5" s="26" t="s">
        <v>43</v>
      </c>
      <c r="AL5" s="29" t="s">
        <v>44</v>
      </c>
      <c r="AM5" s="26" t="s">
        <v>29</v>
      </c>
      <c r="AN5" s="37" t="s">
        <v>45</v>
      </c>
      <c r="AO5" s="37" t="s">
        <v>46</v>
      </c>
      <c r="AP5" s="35" t="s">
        <v>47</v>
      </c>
      <c r="AQ5" s="38" t="s">
        <v>48</v>
      </c>
      <c r="AR5" s="26" t="s">
        <v>49</v>
      </c>
      <c r="AS5" s="39" t="s">
        <v>50</v>
      </c>
      <c r="AT5" s="40" t="s">
        <v>37</v>
      </c>
      <c r="AU5" s="28" t="s">
        <v>51</v>
      </c>
      <c r="AV5" s="28" t="s">
        <v>52</v>
      </c>
      <c r="AW5" s="29" t="s">
        <v>53</v>
      </c>
      <c r="AX5" s="29" t="s">
        <v>54</v>
      </c>
      <c r="AY5" s="27" t="s">
        <v>55</v>
      </c>
      <c r="AZ5" s="27" t="s">
        <v>56</v>
      </c>
      <c r="BA5" s="36" t="s">
        <v>57</v>
      </c>
      <c r="BB5" s="36" t="s">
        <v>58</v>
      </c>
      <c r="BC5" s="36" t="s">
        <v>59</v>
      </c>
      <c r="BD5" s="35" t="s">
        <v>60</v>
      </c>
      <c r="BE5" s="41" t="s">
        <v>61</v>
      </c>
      <c r="BF5" s="32" t="s">
        <v>62</v>
      </c>
      <c r="BG5" s="42" t="s">
        <v>63</v>
      </c>
      <c r="BH5" s="43" t="s">
        <v>64</v>
      </c>
      <c r="BI5" s="35" t="s">
        <v>65</v>
      </c>
      <c r="BJ5" s="44" t="s">
        <v>66</v>
      </c>
      <c r="BK5" s="45" t="s">
        <v>67</v>
      </c>
      <c r="BL5" s="45" t="s">
        <v>68</v>
      </c>
      <c r="BM5" s="30" t="s">
        <v>69</v>
      </c>
      <c r="BN5" s="30" t="s">
        <v>70</v>
      </c>
      <c r="BP5" s="46" t="s">
        <v>71</v>
      </c>
      <c r="BQ5" s="46" t="s">
        <v>72</v>
      </c>
      <c r="BR5" s="46" t="s">
        <v>73</v>
      </c>
      <c r="BT5" s="58" t="s">
        <v>109</v>
      </c>
      <c r="BU5" s="52" t="s">
        <v>86</v>
      </c>
      <c r="BV5" s="53" t="s">
        <v>87</v>
      </c>
      <c r="BW5" s="54" t="s">
        <v>88</v>
      </c>
      <c r="BX5" s="55" t="s">
        <v>89</v>
      </c>
      <c r="BY5" s="51" t="s">
        <v>90</v>
      </c>
      <c r="BZ5" s="56" t="s">
        <v>91</v>
      </c>
      <c r="CA5" s="57" t="s">
        <v>92</v>
      </c>
      <c r="CB5" s="57" t="s">
        <v>93</v>
      </c>
      <c r="CC5" s="57" t="s">
        <v>94</v>
      </c>
      <c r="CD5" s="57" t="s">
        <v>95</v>
      </c>
      <c r="CE5" s="57" t="s">
        <v>96</v>
      </c>
      <c r="CF5" s="58" t="s">
        <v>97</v>
      </c>
      <c r="CG5" s="50" t="s">
        <v>98</v>
      </c>
      <c r="CH5" s="59" t="s">
        <v>99</v>
      </c>
      <c r="CI5" s="50" t="s">
        <v>100</v>
      </c>
    </row>
    <row r="6" spans="1:87" s="139" customFormat="1" ht="27" customHeight="1" x14ac:dyDescent="0.4">
      <c r="A6" s="127">
        <v>0</v>
      </c>
      <c r="B6" s="128" t="s">
        <v>180</v>
      </c>
      <c r="C6" s="129" t="str">
        <f>VLOOKUP(K6,'[1]ＴＡＦ-東レ部署変換マスタ'!G:H,2,0)</f>
        <v xml:space="preserve">272 </v>
      </c>
      <c r="D6" s="128" t="s">
        <v>74</v>
      </c>
      <c r="E6" s="130">
        <v>20260530</v>
      </c>
      <c r="F6" s="131" t="s">
        <v>108</v>
      </c>
      <c r="G6" s="132"/>
      <c r="H6" s="133">
        <v>36882</v>
      </c>
      <c r="I6" s="127" t="s">
        <v>116</v>
      </c>
      <c r="J6" s="127" t="s">
        <v>120</v>
      </c>
      <c r="K6" s="127" t="s">
        <v>117</v>
      </c>
      <c r="L6" s="127" t="s">
        <v>140</v>
      </c>
      <c r="M6" s="127">
        <v>0</v>
      </c>
      <c r="N6" s="127">
        <v>1</v>
      </c>
      <c r="O6" s="129" t="s">
        <v>118</v>
      </c>
      <c r="P6" s="129" t="s">
        <v>144</v>
      </c>
      <c r="Q6" s="134" t="s">
        <v>154</v>
      </c>
      <c r="R6" s="127" t="s">
        <v>155</v>
      </c>
      <c r="S6" s="135" t="str">
        <f>VLOOKUP(Q6,'[1]製品タイプ－表示製品名'!B:E,4,0)</f>
        <v>Ｍｅｔａｌｕｍｙ　ＣＲ</v>
      </c>
      <c r="T6" s="127">
        <v>25</v>
      </c>
      <c r="U6" s="127"/>
      <c r="V6" s="177">
        <v>1040</v>
      </c>
      <c r="W6" s="177">
        <v>1040</v>
      </c>
      <c r="X6" s="136">
        <v>6000</v>
      </c>
      <c r="Y6" s="136">
        <v>2</v>
      </c>
      <c r="Z6" s="134"/>
      <c r="AA6" s="127">
        <v>3</v>
      </c>
      <c r="AB6" s="143">
        <v>60</v>
      </c>
      <c r="AC6" s="136">
        <f>+$W6*$X6*AB6/1000</f>
        <v>374400</v>
      </c>
      <c r="AD6" s="127"/>
      <c r="AE6" s="136">
        <f>+$W6*$X6*AD6/1000</f>
        <v>0</v>
      </c>
      <c r="AF6" s="127"/>
      <c r="AG6" s="136">
        <f>+$W6*$X6*AF6/1000</f>
        <v>0</v>
      </c>
      <c r="AH6" s="127"/>
      <c r="AI6" s="127"/>
      <c r="AJ6" s="127"/>
      <c r="AK6" s="127" t="s">
        <v>121</v>
      </c>
      <c r="AL6" s="127">
        <f t="shared" ref="AL6:AL20" si="0">+T6</f>
        <v>25</v>
      </c>
      <c r="AM6" s="127"/>
      <c r="AN6" s="136">
        <v>1110</v>
      </c>
      <c r="AO6" s="136">
        <v>12100</v>
      </c>
      <c r="AP6" s="127"/>
      <c r="AQ6" s="129">
        <v>0</v>
      </c>
      <c r="AR6" s="127"/>
      <c r="AS6" s="137">
        <f t="shared" ref="AS6:AS31" si="1">AB6/+BR6</f>
        <v>30</v>
      </c>
      <c r="AT6" s="136">
        <f t="shared" ref="AT6:AT21" si="2">+AN6*AO6*AS6/1000</f>
        <v>402930</v>
      </c>
      <c r="AU6" s="136"/>
      <c r="AV6" s="136"/>
      <c r="AW6" s="127"/>
      <c r="AX6" s="130">
        <v>20260501</v>
      </c>
      <c r="AY6" s="133"/>
      <c r="AZ6" s="133"/>
      <c r="BA6" s="127"/>
      <c r="BB6" s="127"/>
      <c r="BC6" s="127"/>
      <c r="BD6" s="138"/>
      <c r="BE6" s="28">
        <v>3897139</v>
      </c>
      <c r="BF6" s="134"/>
      <c r="BG6" s="144">
        <f>BH6/500</f>
        <v>748.8</v>
      </c>
      <c r="BH6" s="145">
        <f>V6*X6/1000*AB6</f>
        <v>374400</v>
      </c>
      <c r="BI6" s="127" t="s">
        <v>181</v>
      </c>
      <c r="BJ6" s="127"/>
      <c r="BK6" s="134"/>
      <c r="BL6" s="134"/>
      <c r="BM6" s="146" t="s">
        <v>75</v>
      </c>
      <c r="BN6" s="146" t="s">
        <v>75</v>
      </c>
      <c r="BP6" s="127">
        <f t="shared" ref="BP6:BQ30" si="3">ROUNDDOWN(AN6/W6,0)</f>
        <v>1</v>
      </c>
      <c r="BQ6" s="127">
        <f t="shared" si="3"/>
        <v>2</v>
      </c>
      <c r="BR6" s="127">
        <f t="shared" ref="BR6:BR35" si="4">BP6*BQ6</f>
        <v>2</v>
      </c>
      <c r="BT6" s="92">
        <v>30</v>
      </c>
      <c r="BU6" s="89"/>
      <c r="BV6" s="65"/>
      <c r="BW6" s="54"/>
      <c r="BX6" s="64">
        <v>30</v>
      </c>
      <c r="BY6" s="66" t="s">
        <v>231</v>
      </c>
      <c r="BZ6" s="86"/>
      <c r="CA6" s="87"/>
      <c r="CB6" s="88"/>
      <c r="CC6" s="57"/>
      <c r="CD6" s="57"/>
      <c r="CE6" s="57"/>
      <c r="CF6" s="57"/>
      <c r="CG6" s="50"/>
      <c r="CH6" s="50"/>
      <c r="CI6" s="50"/>
    </row>
    <row r="7" spans="1:87" ht="27" customHeight="1" x14ac:dyDescent="0.4">
      <c r="A7" s="28">
        <v>0</v>
      </c>
      <c r="B7" s="93" t="s">
        <v>182</v>
      </c>
      <c r="C7" s="46" t="str">
        <f>VLOOKUP(K7,'[2]ＴＡＦ-東レ部署変換マスタ'!G:H,2,0)</f>
        <v xml:space="preserve">275 </v>
      </c>
      <c r="D7" s="93" t="s">
        <v>74</v>
      </c>
      <c r="E7" s="46">
        <v>20260526</v>
      </c>
      <c r="F7" s="102" t="s">
        <v>108</v>
      </c>
      <c r="G7" s="147" t="s">
        <v>215</v>
      </c>
      <c r="H7" s="94">
        <v>5174</v>
      </c>
      <c r="I7" s="28" t="s">
        <v>76</v>
      </c>
      <c r="J7" s="28" t="s">
        <v>191</v>
      </c>
      <c r="K7" s="101" t="s">
        <v>77</v>
      </c>
      <c r="L7" s="35"/>
      <c r="M7" s="28">
        <v>0</v>
      </c>
      <c r="N7" s="28">
        <v>1</v>
      </c>
      <c r="O7" s="46" t="s">
        <v>177</v>
      </c>
      <c r="P7" s="46" t="s">
        <v>73</v>
      </c>
      <c r="Q7" s="28" t="s">
        <v>156</v>
      </c>
      <c r="R7" s="28" t="s">
        <v>79</v>
      </c>
      <c r="S7" s="28" t="str">
        <f>VLOOKUP(Q7,'[1]製品タイプ－表示製品名'!B:E,4,0)</f>
        <v>ＱＲ６６蒸着品</v>
      </c>
      <c r="T7" s="28">
        <v>25</v>
      </c>
      <c r="U7" s="28"/>
      <c r="V7" s="107">
        <v>1100</v>
      </c>
      <c r="W7" s="107">
        <v>1100</v>
      </c>
      <c r="X7" s="107">
        <v>6000</v>
      </c>
      <c r="Y7" s="107">
        <v>2</v>
      </c>
      <c r="Z7" s="35"/>
      <c r="AA7" s="28">
        <v>3</v>
      </c>
      <c r="AB7" s="142">
        <v>10</v>
      </c>
      <c r="AC7" s="107">
        <f t="shared" ref="AC7:AC18" si="5">+$W7*$X7*AB7/1000</f>
        <v>66000</v>
      </c>
      <c r="AD7" s="28"/>
      <c r="AE7" s="107">
        <f t="shared" ref="AE7:AE18" si="6">+$W7*$X7*AD7/1000</f>
        <v>0</v>
      </c>
      <c r="AF7" s="28"/>
      <c r="AG7" s="107">
        <f t="shared" ref="AG7:AG18" si="7">+$W7*$X7*AF7/1000</f>
        <v>0</v>
      </c>
      <c r="AH7" s="28"/>
      <c r="AI7" s="28"/>
      <c r="AJ7" s="28"/>
      <c r="AK7" s="28" t="s">
        <v>157</v>
      </c>
      <c r="AL7" s="28">
        <v>25</v>
      </c>
      <c r="AM7" s="28"/>
      <c r="AN7" s="107">
        <v>1100</v>
      </c>
      <c r="AO7" s="107">
        <v>6000</v>
      </c>
      <c r="AP7" s="28"/>
      <c r="AQ7" s="46">
        <v>0</v>
      </c>
      <c r="AR7" s="28"/>
      <c r="AS7" s="120">
        <f t="shared" ref="AS7:AS18" si="8">AB7/+BR7</f>
        <v>10</v>
      </c>
      <c r="AT7" s="107">
        <f t="shared" si="2"/>
        <v>66000</v>
      </c>
      <c r="AU7" s="107"/>
      <c r="AV7" s="107"/>
      <c r="AW7" s="28"/>
      <c r="AX7" s="106">
        <v>20260501</v>
      </c>
      <c r="AY7" s="94"/>
      <c r="AZ7" s="94"/>
      <c r="BA7" s="28"/>
      <c r="BB7" s="28"/>
      <c r="BC7" s="28"/>
      <c r="BD7" s="28" t="s">
        <v>204</v>
      </c>
      <c r="BE7" s="28">
        <v>3894356</v>
      </c>
      <c r="BF7" s="35"/>
      <c r="BG7" s="105">
        <f t="shared" ref="BG7:BG17" si="9">BH7/500</f>
        <v>132</v>
      </c>
      <c r="BH7" s="103">
        <f t="shared" ref="BH7:BH17" si="10">V7*X7/1000*AB7</f>
        <v>66000</v>
      </c>
      <c r="BI7" s="28" t="s">
        <v>111</v>
      </c>
      <c r="BJ7" s="28"/>
      <c r="BK7" s="35"/>
      <c r="BL7" s="35"/>
      <c r="BM7" s="95" t="s">
        <v>75</v>
      </c>
      <c r="BN7" s="95" t="s">
        <v>75</v>
      </c>
      <c r="BP7" s="100">
        <f t="shared" si="3"/>
        <v>1</v>
      </c>
      <c r="BQ7" s="100">
        <f t="shared" si="3"/>
        <v>1</v>
      </c>
      <c r="BR7" s="100">
        <f t="shared" ref="BR7:BR18" si="11">BP7*BQ7</f>
        <v>1</v>
      </c>
      <c r="BT7" s="92">
        <v>4</v>
      </c>
      <c r="BU7" s="52"/>
      <c r="BV7" s="65"/>
      <c r="BW7" s="54"/>
      <c r="BX7" s="64">
        <v>4</v>
      </c>
      <c r="BY7" s="66" t="s">
        <v>234</v>
      </c>
      <c r="BZ7" s="86"/>
      <c r="CA7" s="87"/>
      <c r="CB7" s="88"/>
      <c r="CC7" s="57"/>
      <c r="CD7" s="57"/>
      <c r="CE7" s="57"/>
      <c r="CF7" s="57"/>
      <c r="CG7" s="50"/>
      <c r="CH7" s="50"/>
      <c r="CI7" s="50"/>
    </row>
    <row r="8" spans="1:87" ht="27" customHeight="1" x14ac:dyDescent="0.4">
      <c r="A8" s="28">
        <v>0</v>
      </c>
      <c r="B8" s="93" t="s">
        <v>182</v>
      </c>
      <c r="C8" s="46" t="str">
        <f>VLOOKUP(K8,'[2]ＴＡＦ-東レ部署変換マスタ'!G:H,2,0)</f>
        <v xml:space="preserve">275 </v>
      </c>
      <c r="D8" s="93" t="s">
        <v>74</v>
      </c>
      <c r="E8" s="46">
        <v>20260526</v>
      </c>
      <c r="F8" s="102" t="s">
        <v>108</v>
      </c>
      <c r="G8" s="147" t="s">
        <v>200</v>
      </c>
      <c r="H8" s="94">
        <v>5174</v>
      </c>
      <c r="I8" s="28" t="s">
        <v>76</v>
      </c>
      <c r="J8" s="28" t="s">
        <v>191</v>
      </c>
      <c r="K8" s="101" t="s">
        <v>77</v>
      </c>
      <c r="L8" s="35"/>
      <c r="M8" s="28">
        <v>0</v>
      </c>
      <c r="N8" s="28">
        <v>1</v>
      </c>
      <c r="O8" s="46" t="s">
        <v>177</v>
      </c>
      <c r="P8" s="46" t="s">
        <v>73</v>
      </c>
      <c r="Q8" s="28" t="s">
        <v>110</v>
      </c>
      <c r="R8" s="28" t="s">
        <v>79</v>
      </c>
      <c r="S8" s="28" t="str">
        <f>VLOOKUP(Q8,'[1]製品タイプ－表示製品名'!B:E,4,0)</f>
        <v>メタルミー　ネーマー銀消　Ｂ　Ｇコート用</v>
      </c>
      <c r="T8" s="28">
        <v>50</v>
      </c>
      <c r="U8" s="28"/>
      <c r="V8" s="107">
        <v>1050</v>
      </c>
      <c r="W8" s="107">
        <v>1050</v>
      </c>
      <c r="X8" s="107">
        <v>4100</v>
      </c>
      <c r="Y8" s="107">
        <v>2</v>
      </c>
      <c r="Z8" s="35"/>
      <c r="AA8" s="28">
        <v>3</v>
      </c>
      <c r="AB8" s="142">
        <v>3</v>
      </c>
      <c r="AC8" s="107">
        <f t="shared" si="5"/>
        <v>12915</v>
      </c>
      <c r="AD8" s="28"/>
      <c r="AE8" s="107">
        <f>+$W8*$X8*AD8/1000</f>
        <v>0</v>
      </c>
      <c r="AF8" s="28"/>
      <c r="AG8" s="107">
        <f>+$W8*$X8*AF8/1000</f>
        <v>0</v>
      </c>
      <c r="AH8" s="28"/>
      <c r="AI8" s="28"/>
      <c r="AJ8" s="28"/>
      <c r="AK8" s="28" t="s">
        <v>115</v>
      </c>
      <c r="AL8" s="28">
        <v>50</v>
      </c>
      <c r="AM8" s="28"/>
      <c r="AN8" s="107">
        <v>1050</v>
      </c>
      <c r="AO8" s="107">
        <v>4100</v>
      </c>
      <c r="AP8" s="28"/>
      <c r="AQ8" s="46">
        <v>2</v>
      </c>
      <c r="AR8" s="28"/>
      <c r="AS8" s="120">
        <f t="shared" si="8"/>
        <v>3</v>
      </c>
      <c r="AT8" s="107">
        <f t="shared" si="2"/>
        <v>12915</v>
      </c>
      <c r="AU8" s="107"/>
      <c r="AV8" s="107"/>
      <c r="AW8" s="28"/>
      <c r="AX8" s="106">
        <v>20260428</v>
      </c>
      <c r="AY8" s="94"/>
      <c r="AZ8" s="94"/>
      <c r="BA8" s="28"/>
      <c r="BB8" s="28"/>
      <c r="BC8" s="28"/>
      <c r="BD8" s="28"/>
      <c r="BE8" s="28">
        <v>3894348</v>
      </c>
      <c r="BF8" s="35"/>
      <c r="BG8" s="105">
        <f t="shared" si="9"/>
        <v>25.83</v>
      </c>
      <c r="BH8" s="103">
        <f t="shared" si="10"/>
        <v>12915</v>
      </c>
      <c r="BI8" s="28" t="s">
        <v>111</v>
      </c>
      <c r="BJ8" s="28"/>
      <c r="BK8" s="35"/>
      <c r="BL8" s="35"/>
      <c r="BM8" s="95" t="s">
        <v>75</v>
      </c>
      <c r="BN8" s="95" t="s">
        <v>75</v>
      </c>
      <c r="BP8" s="100">
        <f t="shared" ref="BP8:BP17" si="12">ROUNDDOWN(AN8/W8,0)</f>
        <v>1</v>
      </c>
      <c r="BQ8" s="100">
        <f t="shared" ref="BQ8:BQ17" si="13">ROUNDDOWN(AO8/X8,0)</f>
        <v>1</v>
      </c>
      <c r="BR8" s="100">
        <f t="shared" si="11"/>
        <v>1</v>
      </c>
      <c r="BT8" s="92">
        <v>1</v>
      </c>
      <c r="BU8" s="52"/>
      <c r="BV8" s="65"/>
      <c r="BW8" s="54"/>
      <c r="BX8" s="64">
        <v>1</v>
      </c>
      <c r="BY8" s="66" t="s">
        <v>133</v>
      </c>
      <c r="BZ8" s="86"/>
      <c r="CA8" s="87"/>
      <c r="CB8" s="88"/>
      <c r="CC8" s="57"/>
      <c r="CD8" s="57"/>
      <c r="CE8" s="57"/>
      <c r="CF8" s="57"/>
      <c r="CG8" s="50"/>
      <c r="CH8" s="50"/>
      <c r="CI8" s="50"/>
    </row>
    <row r="9" spans="1:87" ht="27" customHeight="1" x14ac:dyDescent="0.4">
      <c r="A9" s="28">
        <v>0</v>
      </c>
      <c r="B9" s="93" t="s">
        <v>179</v>
      </c>
      <c r="C9" s="46" t="str">
        <f>VLOOKUP(K9,'[3]ＴＡＦ-東レ部署変換マスタ'!G:H,2,0)</f>
        <v xml:space="preserve">272 </v>
      </c>
      <c r="D9" s="93" t="s">
        <v>74</v>
      </c>
      <c r="E9" s="101">
        <v>20260530</v>
      </c>
      <c r="F9" s="102" t="s">
        <v>176</v>
      </c>
      <c r="G9" s="119"/>
      <c r="H9" s="94">
        <v>2220</v>
      </c>
      <c r="I9" s="28" t="s">
        <v>137</v>
      </c>
      <c r="J9" s="28" t="s">
        <v>112</v>
      </c>
      <c r="K9" s="101" t="s">
        <v>119</v>
      </c>
      <c r="L9" s="28" t="s">
        <v>78</v>
      </c>
      <c r="M9" s="28">
        <v>0</v>
      </c>
      <c r="N9" s="28">
        <v>1</v>
      </c>
      <c r="O9" s="46" t="s">
        <v>177</v>
      </c>
      <c r="P9" s="46" t="s">
        <v>73</v>
      </c>
      <c r="Q9" s="28" t="s">
        <v>113</v>
      </c>
      <c r="R9" s="28" t="s">
        <v>81</v>
      </c>
      <c r="S9" s="28" t="str">
        <f>VLOOKUP(Q9,'[3]製品タイプ－表示製品名'!B:E,4,0)</f>
        <v>ＭＳＮ　ＥＹＫ</v>
      </c>
      <c r="T9" s="28">
        <v>50</v>
      </c>
      <c r="U9" s="28"/>
      <c r="V9" s="103">
        <v>1200</v>
      </c>
      <c r="W9" s="103">
        <v>1190</v>
      </c>
      <c r="X9" s="103">
        <v>6000</v>
      </c>
      <c r="Y9" s="107">
        <v>2</v>
      </c>
      <c r="Z9" s="35"/>
      <c r="AA9" s="28"/>
      <c r="AB9" s="140">
        <v>6</v>
      </c>
      <c r="AC9" s="107">
        <f t="shared" si="5"/>
        <v>42840</v>
      </c>
      <c r="AD9" s="28"/>
      <c r="AE9" s="107">
        <f t="shared" ref="AE9:AE17" si="14">+$W9*$X9*AD9/1000</f>
        <v>0</v>
      </c>
      <c r="AF9" s="28"/>
      <c r="AG9" s="107">
        <f t="shared" ref="AG9:AG17" si="15">+$W9*$X9*AF9/1000</f>
        <v>0</v>
      </c>
      <c r="AH9" s="28"/>
      <c r="AI9" s="28"/>
      <c r="AJ9" s="28"/>
      <c r="AK9" s="28" t="s">
        <v>138</v>
      </c>
      <c r="AL9" s="28">
        <f t="shared" ref="AL9:AL10" si="16">+T9</f>
        <v>50</v>
      </c>
      <c r="AM9" s="28"/>
      <c r="AN9" s="107">
        <v>1200</v>
      </c>
      <c r="AO9" s="107">
        <v>6000</v>
      </c>
      <c r="AP9" s="28"/>
      <c r="AQ9" s="46">
        <v>0</v>
      </c>
      <c r="AR9" s="28"/>
      <c r="AS9" s="120">
        <f t="shared" si="8"/>
        <v>6</v>
      </c>
      <c r="AT9" s="107">
        <f t="shared" si="2"/>
        <v>43200</v>
      </c>
      <c r="AU9" s="107"/>
      <c r="AV9" s="107"/>
      <c r="AW9" s="28"/>
      <c r="AX9" s="141">
        <v>20260425</v>
      </c>
      <c r="AY9" s="94"/>
      <c r="AZ9" s="94"/>
      <c r="BA9" s="28"/>
      <c r="BB9" s="28"/>
      <c r="BC9" s="28"/>
      <c r="BD9" s="104" t="s">
        <v>163</v>
      </c>
      <c r="BE9" s="28">
        <v>3888616</v>
      </c>
      <c r="BF9" s="35"/>
      <c r="BG9" s="105">
        <f t="shared" si="9"/>
        <v>86.4</v>
      </c>
      <c r="BH9" s="103">
        <f t="shared" si="10"/>
        <v>43200</v>
      </c>
      <c r="BI9" s="28" t="s">
        <v>139</v>
      </c>
      <c r="BJ9" s="28"/>
      <c r="BK9" s="35"/>
      <c r="BL9" s="35"/>
      <c r="BM9" s="95" t="s">
        <v>75</v>
      </c>
      <c r="BN9" s="95" t="s">
        <v>75</v>
      </c>
      <c r="BP9" s="100">
        <f t="shared" si="12"/>
        <v>1</v>
      </c>
      <c r="BQ9" s="100">
        <f t="shared" si="13"/>
        <v>1</v>
      </c>
      <c r="BR9" s="100">
        <f t="shared" si="11"/>
        <v>1</v>
      </c>
      <c r="BT9" s="92">
        <v>3</v>
      </c>
      <c r="BU9" s="52"/>
      <c r="BV9" s="65"/>
      <c r="BW9" s="54"/>
      <c r="BX9" s="64">
        <v>3</v>
      </c>
      <c r="BY9" s="66" t="s">
        <v>178</v>
      </c>
      <c r="BZ9" s="86"/>
      <c r="CA9" s="87"/>
      <c r="CB9" s="88"/>
      <c r="CC9" s="57"/>
      <c r="CD9" s="57"/>
      <c r="CE9" s="57"/>
      <c r="CF9" s="57"/>
      <c r="CG9" s="50"/>
      <c r="CH9" s="50"/>
      <c r="CI9" s="50"/>
    </row>
    <row r="10" spans="1:87" ht="27" customHeight="1" x14ac:dyDescent="0.4">
      <c r="A10" s="28">
        <v>0</v>
      </c>
      <c r="B10" s="93" t="s">
        <v>179</v>
      </c>
      <c r="C10" s="46" t="str">
        <f>VLOOKUP(K10,'[3]ＴＡＦ-東レ部署変換マスタ'!G:H,2,0)</f>
        <v xml:space="preserve">272 </v>
      </c>
      <c r="D10" s="93" t="s">
        <v>74</v>
      </c>
      <c r="E10" s="106">
        <v>20260530</v>
      </c>
      <c r="F10" s="102" t="s">
        <v>176</v>
      </c>
      <c r="G10" s="119"/>
      <c r="H10" s="94">
        <v>33042</v>
      </c>
      <c r="I10" s="28" t="s">
        <v>164</v>
      </c>
      <c r="J10" s="28" t="s">
        <v>112</v>
      </c>
      <c r="K10" s="101" t="s">
        <v>119</v>
      </c>
      <c r="L10" s="28" t="s">
        <v>78</v>
      </c>
      <c r="M10" s="28">
        <v>0</v>
      </c>
      <c r="N10" s="28">
        <v>1</v>
      </c>
      <c r="O10" s="46" t="s">
        <v>177</v>
      </c>
      <c r="P10" s="46" t="s">
        <v>73</v>
      </c>
      <c r="Q10" s="28" t="s">
        <v>113</v>
      </c>
      <c r="R10" s="28" t="s">
        <v>81</v>
      </c>
      <c r="S10" s="28" t="str">
        <f>VLOOKUP(Q10,'[3]製品タイプ－表示製品名'!B:E,4,0)</f>
        <v>ＭＳＮ　ＥＹＫ</v>
      </c>
      <c r="T10" s="28">
        <v>50</v>
      </c>
      <c r="U10" s="28"/>
      <c r="V10" s="103">
        <v>1120</v>
      </c>
      <c r="W10" s="103">
        <v>1120</v>
      </c>
      <c r="X10" s="103">
        <v>4000</v>
      </c>
      <c r="Y10" s="107">
        <v>2</v>
      </c>
      <c r="Z10" s="35"/>
      <c r="AA10" s="28"/>
      <c r="AB10" s="140">
        <v>4</v>
      </c>
      <c r="AC10" s="107">
        <f t="shared" si="5"/>
        <v>17920</v>
      </c>
      <c r="AD10" s="28"/>
      <c r="AE10" s="107">
        <f t="shared" si="14"/>
        <v>0</v>
      </c>
      <c r="AF10" s="28"/>
      <c r="AG10" s="107">
        <f t="shared" si="15"/>
        <v>0</v>
      </c>
      <c r="AH10" s="28"/>
      <c r="AI10" s="28"/>
      <c r="AJ10" s="28"/>
      <c r="AK10" s="28" t="s">
        <v>114</v>
      </c>
      <c r="AL10" s="28">
        <f t="shared" si="16"/>
        <v>50</v>
      </c>
      <c r="AM10" s="28"/>
      <c r="AN10" s="107">
        <v>1120</v>
      </c>
      <c r="AO10" s="107">
        <v>4000</v>
      </c>
      <c r="AP10" s="28"/>
      <c r="AQ10" s="46">
        <v>0</v>
      </c>
      <c r="AR10" s="28"/>
      <c r="AS10" s="120">
        <f t="shared" si="8"/>
        <v>4</v>
      </c>
      <c r="AT10" s="107">
        <f t="shared" si="2"/>
        <v>17920</v>
      </c>
      <c r="AU10" s="107"/>
      <c r="AV10" s="107"/>
      <c r="AW10" s="28"/>
      <c r="AX10" s="141">
        <v>20260427</v>
      </c>
      <c r="AY10" s="94"/>
      <c r="AZ10" s="94"/>
      <c r="BA10" s="28"/>
      <c r="BB10" s="28"/>
      <c r="BC10" s="28"/>
      <c r="BD10" s="104" t="s">
        <v>165</v>
      </c>
      <c r="BE10" s="28">
        <v>3888617</v>
      </c>
      <c r="BF10" s="35"/>
      <c r="BG10" s="105">
        <f t="shared" si="9"/>
        <v>35.840000000000003</v>
      </c>
      <c r="BH10" s="103">
        <f t="shared" si="10"/>
        <v>17920</v>
      </c>
      <c r="BI10" s="28" t="s">
        <v>166</v>
      </c>
      <c r="BJ10" s="28"/>
      <c r="BK10" s="35"/>
      <c r="BL10" s="35"/>
      <c r="BM10" s="95" t="s">
        <v>75</v>
      </c>
      <c r="BN10" s="95" t="s">
        <v>75</v>
      </c>
      <c r="BP10" s="100">
        <f t="shared" si="12"/>
        <v>1</v>
      </c>
      <c r="BQ10" s="100">
        <f t="shared" si="13"/>
        <v>1</v>
      </c>
      <c r="BR10" s="100">
        <f t="shared" si="11"/>
        <v>1</v>
      </c>
      <c r="BT10" s="92">
        <v>2</v>
      </c>
      <c r="BU10" s="52"/>
      <c r="BV10" s="65"/>
      <c r="BW10" s="54"/>
      <c r="BX10" s="64">
        <v>2</v>
      </c>
      <c r="BY10" s="66" t="s">
        <v>143</v>
      </c>
      <c r="BZ10" s="86"/>
      <c r="CA10" s="87"/>
      <c r="CB10" s="88"/>
      <c r="CC10" s="57"/>
      <c r="CD10" s="57"/>
      <c r="CE10" s="57"/>
      <c r="CF10" s="57"/>
      <c r="CG10" s="50"/>
      <c r="CH10" s="50"/>
      <c r="CI10" s="50"/>
    </row>
    <row r="11" spans="1:87" ht="27" customHeight="1" x14ac:dyDescent="0.4">
      <c r="A11" s="28">
        <v>0</v>
      </c>
      <c r="B11" s="93" t="s">
        <v>126</v>
      </c>
      <c r="C11" s="46" t="str">
        <f>VLOOKUP(K11,'[4]ＴＡＦ-東レ部署変換マスタ'!G:H,2,0)</f>
        <v xml:space="preserve">275 </v>
      </c>
      <c r="D11" s="93" t="s">
        <v>74</v>
      </c>
      <c r="E11" s="122"/>
      <c r="F11" s="102" t="s">
        <v>141</v>
      </c>
      <c r="G11" s="123"/>
      <c r="H11" s="94">
        <v>5174</v>
      </c>
      <c r="I11" s="28" t="s">
        <v>76</v>
      </c>
      <c r="J11" s="28" t="s">
        <v>191</v>
      </c>
      <c r="K11" s="101" t="s">
        <v>77</v>
      </c>
      <c r="L11" s="35"/>
      <c r="M11" s="28">
        <v>0</v>
      </c>
      <c r="N11" s="28">
        <v>1</v>
      </c>
      <c r="O11" s="46" t="s">
        <v>125</v>
      </c>
      <c r="P11" s="46" t="s">
        <v>73</v>
      </c>
      <c r="Q11" s="28" t="s">
        <v>160</v>
      </c>
      <c r="R11" s="28" t="s">
        <v>239</v>
      </c>
      <c r="S11" s="28" t="s">
        <v>238</v>
      </c>
      <c r="T11" s="28">
        <v>50</v>
      </c>
      <c r="U11" s="28"/>
      <c r="V11" s="107">
        <v>1000</v>
      </c>
      <c r="W11" s="107">
        <v>1000</v>
      </c>
      <c r="X11" s="107">
        <v>3000</v>
      </c>
      <c r="Y11" s="107">
        <v>2</v>
      </c>
      <c r="Z11" s="35"/>
      <c r="AA11" s="28">
        <v>3</v>
      </c>
      <c r="AB11" s="124">
        <v>2</v>
      </c>
      <c r="AC11" s="107">
        <f t="shared" ref="AC11" si="17">+$W11*$X11*AB11/1000</f>
        <v>6000</v>
      </c>
      <c r="AD11" s="28"/>
      <c r="AE11" s="107">
        <f t="shared" ref="AE11" si="18">+$W11*$X11*AD11/1000</f>
        <v>0</v>
      </c>
      <c r="AF11" s="28"/>
      <c r="AG11" s="107">
        <f t="shared" ref="AG11" si="19">+$W11*$X11*AF11/1000</f>
        <v>0</v>
      </c>
      <c r="AH11" s="28"/>
      <c r="AI11" s="28"/>
      <c r="AJ11" s="28"/>
      <c r="AK11" s="104" t="s">
        <v>175</v>
      </c>
      <c r="AL11" s="28">
        <v>50</v>
      </c>
      <c r="AM11" s="28"/>
      <c r="AN11" s="107">
        <v>1040</v>
      </c>
      <c r="AO11" s="107">
        <v>6000</v>
      </c>
      <c r="AP11" s="28"/>
      <c r="AQ11" s="46">
        <v>2</v>
      </c>
      <c r="AR11" s="28"/>
      <c r="AS11" s="120">
        <f t="shared" ref="AS11" si="20">AB11/+BR11</f>
        <v>1</v>
      </c>
      <c r="AT11" s="107">
        <f>+AN11*AO11*AS11/1000</f>
        <v>6240</v>
      </c>
      <c r="AU11" s="107"/>
      <c r="AV11" s="107"/>
      <c r="AW11" s="28"/>
      <c r="AX11" s="121"/>
      <c r="AY11" s="94"/>
      <c r="AZ11" s="94"/>
      <c r="BA11" s="28"/>
      <c r="BB11" s="28"/>
      <c r="BC11" s="28"/>
      <c r="BD11" s="104" t="s">
        <v>159</v>
      </c>
      <c r="BE11" s="96"/>
      <c r="BF11" s="35"/>
      <c r="BG11" s="105">
        <f t="shared" ref="BG11" si="21">BH11/500</f>
        <v>12</v>
      </c>
      <c r="BH11" s="103">
        <f t="shared" ref="BH11" si="22">V11*X11/1000*AB11</f>
        <v>6000</v>
      </c>
      <c r="BI11" s="28" t="s">
        <v>111</v>
      </c>
      <c r="BJ11" s="28"/>
      <c r="BK11" s="35"/>
      <c r="BL11" s="35"/>
      <c r="BM11" s="95" t="s">
        <v>75</v>
      </c>
      <c r="BN11" s="95" t="s">
        <v>75</v>
      </c>
      <c r="BP11" s="100">
        <f t="shared" ref="BP11" si="23">ROUNDDOWN(AN11/W11,0)</f>
        <v>1</v>
      </c>
      <c r="BQ11" s="100">
        <f t="shared" ref="BQ11" si="24">ROUNDDOWN(AO11/X11,0)</f>
        <v>2</v>
      </c>
      <c r="BR11" s="100">
        <f t="shared" ref="BR11" si="25">BP11*BQ11</f>
        <v>2</v>
      </c>
      <c r="BT11" s="92">
        <v>1</v>
      </c>
      <c r="BU11" s="52"/>
      <c r="BV11" s="65"/>
      <c r="BW11" s="54"/>
      <c r="BX11" s="64">
        <v>1</v>
      </c>
      <c r="BY11" s="66" t="s">
        <v>237</v>
      </c>
      <c r="BZ11" s="86"/>
      <c r="CA11" s="87"/>
      <c r="CB11" s="88"/>
      <c r="CC11" s="57"/>
      <c r="CD11" s="57"/>
      <c r="CE11" s="57"/>
      <c r="CF11" s="57"/>
      <c r="CG11" s="50"/>
      <c r="CH11" s="50"/>
      <c r="CI11" s="50"/>
    </row>
    <row r="12" spans="1:87" s="116" customFormat="1" ht="27" customHeight="1" x14ac:dyDescent="0.4">
      <c r="A12" s="99">
        <v>0</v>
      </c>
      <c r="B12" s="108" t="s">
        <v>182</v>
      </c>
      <c r="C12" s="112" t="str">
        <f>VLOOKUP(K12,'[2]ＴＡＦ-東レ部署変換マスタ'!G:H,2,0)</f>
        <v xml:space="preserve">275 </v>
      </c>
      <c r="D12" s="108" t="s">
        <v>74</v>
      </c>
      <c r="E12" s="46">
        <v>20260526</v>
      </c>
      <c r="F12" s="125" t="s">
        <v>108</v>
      </c>
      <c r="G12" s="150" t="s">
        <v>206</v>
      </c>
      <c r="H12" s="109">
        <v>5174</v>
      </c>
      <c r="I12" s="99" t="s">
        <v>76</v>
      </c>
      <c r="J12" s="99" t="s">
        <v>191</v>
      </c>
      <c r="K12" s="110" t="s">
        <v>77</v>
      </c>
      <c r="L12" s="111"/>
      <c r="M12" s="99">
        <v>0</v>
      </c>
      <c r="N12" s="99">
        <v>1</v>
      </c>
      <c r="O12" s="112" t="s">
        <v>177</v>
      </c>
      <c r="P12" s="112" t="s">
        <v>73</v>
      </c>
      <c r="Q12" s="99" t="s">
        <v>131</v>
      </c>
      <c r="R12" s="99" t="s">
        <v>81</v>
      </c>
      <c r="S12" s="28" t="str">
        <f>VLOOKUP(Q12,'[1]製品タイプ－表示製品名'!B:E,4,0)</f>
        <v>メタルミー　ＴＥＳ消開封　Ｖ</v>
      </c>
      <c r="T12" s="99">
        <v>50</v>
      </c>
      <c r="U12" s="99"/>
      <c r="V12" s="113">
        <v>1005</v>
      </c>
      <c r="W12" s="113">
        <v>1000</v>
      </c>
      <c r="X12" s="151">
        <v>4000</v>
      </c>
      <c r="Y12" s="97">
        <v>2</v>
      </c>
      <c r="Z12" s="152"/>
      <c r="AA12" s="96" t="s">
        <v>207</v>
      </c>
      <c r="AB12" s="142">
        <v>3</v>
      </c>
      <c r="AC12" s="107">
        <f t="shared" si="5"/>
        <v>12000</v>
      </c>
      <c r="AD12" s="99"/>
      <c r="AE12" s="114">
        <f t="shared" si="14"/>
        <v>0</v>
      </c>
      <c r="AF12" s="99"/>
      <c r="AG12" s="114">
        <f t="shared" si="15"/>
        <v>0</v>
      </c>
      <c r="AH12" s="99"/>
      <c r="AI12" s="99"/>
      <c r="AJ12" s="99"/>
      <c r="AK12" s="99" t="s">
        <v>124</v>
      </c>
      <c r="AL12" s="99">
        <v>50</v>
      </c>
      <c r="AM12" s="99"/>
      <c r="AN12" s="114">
        <v>1005</v>
      </c>
      <c r="AO12" s="97">
        <v>4000</v>
      </c>
      <c r="AP12" s="99"/>
      <c r="AQ12" s="112">
        <v>0</v>
      </c>
      <c r="AR12" s="99"/>
      <c r="AS12" s="126">
        <f t="shared" si="8"/>
        <v>3</v>
      </c>
      <c r="AT12" s="114">
        <f t="shared" si="2"/>
        <v>12060</v>
      </c>
      <c r="AU12" s="114"/>
      <c r="AV12" s="114"/>
      <c r="AW12" s="99"/>
      <c r="AX12" s="153">
        <v>20260430</v>
      </c>
      <c r="AY12" s="109"/>
      <c r="AZ12" s="109"/>
      <c r="BA12" s="99"/>
      <c r="BB12" s="99"/>
      <c r="BC12" s="99"/>
      <c r="BD12" s="99"/>
      <c r="BE12" s="28">
        <v>3894352</v>
      </c>
      <c r="BF12" s="111"/>
      <c r="BG12" s="117">
        <f t="shared" si="9"/>
        <v>24.12</v>
      </c>
      <c r="BH12" s="113">
        <f t="shared" si="10"/>
        <v>12060</v>
      </c>
      <c r="BI12" s="99" t="s">
        <v>111</v>
      </c>
      <c r="BJ12" s="99"/>
      <c r="BK12" s="111"/>
      <c r="BL12" s="111"/>
      <c r="BM12" s="115" t="s">
        <v>75</v>
      </c>
      <c r="BN12" s="115" t="s">
        <v>75</v>
      </c>
      <c r="BP12" s="118">
        <f t="shared" si="12"/>
        <v>1</v>
      </c>
      <c r="BQ12" s="118">
        <f t="shared" si="13"/>
        <v>1</v>
      </c>
      <c r="BR12" s="118">
        <f t="shared" si="11"/>
        <v>1</v>
      </c>
      <c r="BS12" s="72"/>
      <c r="BT12" s="92">
        <v>1</v>
      </c>
      <c r="BU12" s="52"/>
      <c r="BV12" s="65"/>
      <c r="BW12" s="54"/>
      <c r="BX12" s="64">
        <v>1</v>
      </c>
      <c r="BY12" s="66" t="s">
        <v>107</v>
      </c>
      <c r="BZ12" s="86"/>
      <c r="CA12" s="87"/>
      <c r="CB12" s="88"/>
      <c r="CC12" s="57"/>
      <c r="CD12" s="57"/>
      <c r="CE12" s="57"/>
      <c r="CF12" s="57"/>
      <c r="CG12" s="50"/>
      <c r="CH12" s="50"/>
      <c r="CI12" s="50"/>
    </row>
    <row r="13" spans="1:87" s="116" customFormat="1" ht="27" customHeight="1" x14ac:dyDescent="0.4">
      <c r="A13" s="99">
        <v>0</v>
      </c>
      <c r="B13" s="108" t="s">
        <v>182</v>
      </c>
      <c r="C13" s="112" t="str">
        <f>VLOOKUP(K13,'[2]ＴＡＦ-東レ部署変換マスタ'!G:H,2,0)</f>
        <v xml:space="preserve">275 </v>
      </c>
      <c r="D13" s="108" t="s">
        <v>74</v>
      </c>
      <c r="E13" s="46">
        <v>20260526</v>
      </c>
      <c r="F13" s="125" t="s">
        <v>108</v>
      </c>
      <c r="G13" s="150" t="s">
        <v>208</v>
      </c>
      <c r="H13" s="109">
        <v>5174</v>
      </c>
      <c r="I13" s="99" t="s">
        <v>76</v>
      </c>
      <c r="J13" s="99" t="s">
        <v>191</v>
      </c>
      <c r="K13" s="110" t="s">
        <v>77</v>
      </c>
      <c r="L13" s="111"/>
      <c r="M13" s="99">
        <v>0</v>
      </c>
      <c r="N13" s="99">
        <v>1</v>
      </c>
      <c r="O13" s="112" t="s">
        <v>177</v>
      </c>
      <c r="P13" s="112" t="s">
        <v>73</v>
      </c>
      <c r="Q13" s="99" t="s">
        <v>145</v>
      </c>
      <c r="R13" s="99" t="s">
        <v>81</v>
      </c>
      <c r="S13" s="28" t="str">
        <f>VLOOKUP(Q13,'[1]製品タイプ－表示製品名'!B:E,4,0)</f>
        <v>メタルミー　ＴＥＳ艶開封　Ｖ</v>
      </c>
      <c r="T13" s="99">
        <v>50</v>
      </c>
      <c r="U13" s="99"/>
      <c r="V13" s="113">
        <v>1005</v>
      </c>
      <c r="W13" s="113">
        <v>1000</v>
      </c>
      <c r="X13" s="151">
        <v>4100</v>
      </c>
      <c r="Y13" s="97">
        <v>2</v>
      </c>
      <c r="Z13" s="152"/>
      <c r="AA13" s="96" t="s">
        <v>207</v>
      </c>
      <c r="AB13" s="142">
        <v>2</v>
      </c>
      <c r="AC13" s="107">
        <f t="shared" si="5"/>
        <v>8200</v>
      </c>
      <c r="AD13" s="99"/>
      <c r="AE13" s="114">
        <f t="shared" si="14"/>
        <v>0</v>
      </c>
      <c r="AF13" s="99"/>
      <c r="AG13" s="114">
        <f t="shared" si="15"/>
        <v>0</v>
      </c>
      <c r="AH13" s="99"/>
      <c r="AI13" s="99"/>
      <c r="AJ13" s="99"/>
      <c r="AK13" s="99" t="s">
        <v>135</v>
      </c>
      <c r="AL13" s="99">
        <v>50</v>
      </c>
      <c r="AM13" s="99"/>
      <c r="AN13" s="114">
        <v>1005</v>
      </c>
      <c r="AO13" s="114">
        <v>4100</v>
      </c>
      <c r="AP13" s="99"/>
      <c r="AQ13" s="112">
        <v>2</v>
      </c>
      <c r="AR13" s="99"/>
      <c r="AS13" s="126">
        <f t="shared" si="8"/>
        <v>2</v>
      </c>
      <c r="AT13" s="114">
        <f t="shared" si="2"/>
        <v>8241</v>
      </c>
      <c r="AU13" s="114"/>
      <c r="AV13" s="114"/>
      <c r="AW13" s="99"/>
      <c r="AX13" s="153">
        <v>20260430</v>
      </c>
      <c r="AY13" s="109"/>
      <c r="AZ13" s="109"/>
      <c r="BA13" s="99"/>
      <c r="BB13" s="99"/>
      <c r="BC13" s="99"/>
      <c r="BD13" s="99"/>
      <c r="BE13" s="28">
        <v>3894353</v>
      </c>
      <c r="BF13" s="111"/>
      <c r="BG13" s="117">
        <f t="shared" si="9"/>
        <v>16.481999999999999</v>
      </c>
      <c r="BH13" s="113">
        <f t="shared" si="10"/>
        <v>8241</v>
      </c>
      <c r="BI13" s="99" t="s">
        <v>111</v>
      </c>
      <c r="BJ13" s="99"/>
      <c r="BK13" s="111"/>
      <c r="BL13" s="111"/>
      <c r="BM13" s="115" t="s">
        <v>75</v>
      </c>
      <c r="BN13" s="115" t="s">
        <v>75</v>
      </c>
      <c r="BP13" s="118">
        <f t="shared" si="12"/>
        <v>1</v>
      </c>
      <c r="BQ13" s="118">
        <f t="shared" si="13"/>
        <v>1</v>
      </c>
      <c r="BR13" s="118">
        <f t="shared" si="11"/>
        <v>1</v>
      </c>
      <c r="BS13" s="72"/>
      <c r="BT13" s="92">
        <v>1</v>
      </c>
      <c r="BU13" s="52"/>
      <c r="BV13" s="65"/>
      <c r="BW13" s="54"/>
      <c r="BX13" s="64">
        <v>1</v>
      </c>
      <c r="BY13" s="66" t="s">
        <v>133</v>
      </c>
      <c r="BZ13" s="86"/>
      <c r="CA13" s="87"/>
      <c r="CB13" s="88"/>
      <c r="CC13" s="57"/>
      <c r="CD13" s="57"/>
      <c r="CE13" s="57"/>
      <c r="CF13" s="57"/>
      <c r="CG13" s="50"/>
      <c r="CH13" s="50"/>
      <c r="CI13" s="50"/>
    </row>
    <row r="14" spans="1:87" ht="27" customHeight="1" x14ac:dyDescent="0.4">
      <c r="A14" s="28">
        <v>0</v>
      </c>
      <c r="B14" s="93" t="s">
        <v>182</v>
      </c>
      <c r="C14" s="46" t="str">
        <f>VLOOKUP(K14,'[2]ＴＡＦ-東レ部署変換マスタ'!G:H,2,0)</f>
        <v xml:space="preserve">275 </v>
      </c>
      <c r="D14" s="93" t="s">
        <v>74</v>
      </c>
      <c r="E14" s="46">
        <v>20260526</v>
      </c>
      <c r="F14" s="102" t="s">
        <v>108</v>
      </c>
      <c r="G14" s="147" t="s">
        <v>209</v>
      </c>
      <c r="H14" s="94">
        <v>5174</v>
      </c>
      <c r="I14" s="28" t="s">
        <v>76</v>
      </c>
      <c r="J14" s="28" t="s">
        <v>191</v>
      </c>
      <c r="K14" s="101" t="s">
        <v>77</v>
      </c>
      <c r="L14" s="35"/>
      <c r="M14" s="28">
        <v>0</v>
      </c>
      <c r="N14" s="28">
        <v>1</v>
      </c>
      <c r="O14" s="46" t="s">
        <v>177</v>
      </c>
      <c r="P14" s="46" t="s">
        <v>73</v>
      </c>
      <c r="Q14" s="28" t="s">
        <v>210</v>
      </c>
      <c r="R14" s="28" t="s">
        <v>81</v>
      </c>
      <c r="S14" s="28" t="str">
        <f>VLOOKUP(Q14,'[1]製品タイプ－表示製品名'!B:E,4,0)</f>
        <v>メタルミー　ＴＥＳ艶ＶＯＩＤＶ</v>
      </c>
      <c r="T14" s="28">
        <v>50</v>
      </c>
      <c r="U14" s="28"/>
      <c r="V14" s="103">
        <v>1005</v>
      </c>
      <c r="W14" s="103">
        <v>1000</v>
      </c>
      <c r="X14" s="103">
        <v>4100</v>
      </c>
      <c r="Y14" s="107">
        <v>2</v>
      </c>
      <c r="Z14" s="35"/>
      <c r="AA14" s="28">
        <v>3</v>
      </c>
      <c r="AB14" s="142">
        <v>1</v>
      </c>
      <c r="AC14" s="107">
        <f t="shared" si="5"/>
        <v>4100</v>
      </c>
      <c r="AD14" s="28"/>
      <c r="AE14" s="107">
        <f t="shared" si="14"/>
        <v>0</v>
      </c>
      <c r="AF14" s="28"/>
      <c r="AG14" s="107">
        <f t="shared" si="15"/>
        <v>0</v>
      </c>
      <c r="AH14" s="28"/>
      <c r="AI14" s="28"/>
      <c r="AJ14" s="28"/>
      <c r="AK14" s="28" t="s">
        <v>135</v>
      </c>
      <c r="AL14" s="28">
        <v>50</v>
      </c>
      <c r="AM14" s="28"/>
      <c r="AN14" s="107">
        <v>1005</v>
      </c>
      <c r="AO14" s="107">
        <v>4100</v>
      </c>
      <c r="AP14" s="28"/>
      <c r="AQ14" s="46">
        <v>2</v>
      </c>
      <c r="AR14" s="28"/>
      <c r="AS14" s="120">
        <f t="shared" si="8"/>
        <v>1</v>
      </c>
      <c r="AT14" s="107">
        <f t="shared" si="2"/>
        <v>4120.5</v>
      </c>
      <c r="AU14" s="107"/>
      <c r="AV14" s="107"/>
      <c r="AW14" s="28"/>
      <c r="AX14" s="106">
        <v>20260430</v>
      </c>
      <c r="AY14" s="94"/>
      <c r="AZ14" s="94"/>
      <c r="BA14" s="28"/>
      <c r="BB14" s="28"/>
      <c r="BC14" s="28"/>
      <c r="BD14" s="28"/>
      <c r="BE14" s="28">
        <v>3894354</v>
      </c>
      <c r="BF14" s="35"/>
      <c r="BG14" s="105">
        <f t="shared" si="9"/>
        <v>8.2409999999999997</v>
      </c>
      <c r="BH14" s="103">
        <f t="shared" si="10"/>
        <v>4120.5</v>
      </c>
      <c r="BI14" s="28" t="s">
        <v>111</v>
      </c>
      <c r="BJ14" s="28"/>
      <c r="BK14" s="35"/>
      <c r="BL14" s="35"/>
      <c r="BM14" s="95" t="s">
        <v>75</v>
      </c>
      <c r="BN14" s="95" t="s">
        <v>75</v>
      </c>
      <c r="BP14" s="100">
        <f t="shared" si="12"/>
        <v>1</v>
      </c>
      <c r="BQ14" s="100">
        <f t="shared" si="13"/>
        <v>1</v>
      </c>
      <c r="BR14" s="100">
        <f t="shared" si="11"/>
        <v>1</v>
      </c>
      <c r="BT14" s="160"/>
      <c r="BU14" s="89"/>
      <c r="BV14" s="161"/>
      <c r="BW14" s="162"/>
      <c r="BX14" s="163"/>
      <c r="BY14" s="164"/>
      <c r="BZ14" s="86"/>
      <c r="CA14" s="87"/>
      <c r="CB14" s="88"/>
      <c r="CC14" s="57"/>
      <c r="CD14" s="57"/>
      <c r="CE14" s="57"/>
      <c r="CF14" s="57"/>
      <c r="CG14" s="50"/>
      <c r="CH14" s="50"/>
      <c r="CI14" s="50"/>
    </row>
    <row r="15" spans="1:87" ht="27" customHeight="1" x14ac:dyDescent="0.4">
      <c r="A15" s="28">
        <v>0</v>
      </c>
      <c r="B15" s="93" t="s">
        <v>182</v>
      </c>
      <c r="C15" s="46" t="str">
        <f>VLOOKUP(K15,'[2]ＴＡＦ-東レ部署変換マスタ'!G:H,2,0)</f>
        <v xml:space="preserve">275 </v>
      </c>
      <c r="D15" s="93" t="s">
        <v>74</v>
      </c>
      <c r="E15" s="46">
        <v>20260622</v>
      </c>
      <c r="F15" s="102" t="s">
        <v>108</v>
      </c>
      <c r="G15" s="147" t="s">
        <v>211</v>
      </c>
      <c r="H15" s="94">
        <v>5174</v>
      </c>
      <c r="I15" s="28" t="s">
        <v>76</v>
      </c>
      <c r="J15" s="28" t="s">
        <v>191</v>
      </c>
      <c r="K15" s="101" t="s">
        <v>77</v>
      </c>
      <c r="L15" s="35"/>
      <c r="M15" s="28">
        <v>0</v>
      </c>
      <c r="N15" s="28">
        <v>1</v>
      </c>
      <c r="O15" s="46" t="s">
        <v>177</v>
      </c>
      <c r="P15" s="46" t="s">
        <v>73</v>
      </c>
      <c r="Q15" s="28" t="s">
        <v>212</v>
      </c>
      <c r="R15" s="28" t="s">
        <v>213</v>
      </c>
      <c r="S15" s="28" t="str">
        <f>VLOOKUP(Q15,'[1]製品タイプ－表示製品名'!B:E,4,0)</f>
        <v>ＤＭＳ　Ｖ</v>
      </c>
      <c r="T15" s="28">
        <v>50</v>
      </c>
      <c r="U15" s="28"/>
      <c r="V15" s="107">
        <v>1005</v>
      </c>
      <c r="W15" s="107">
        <v>1000</v>
      </c>
      <c r="X15" s="107">
        <v>2000</v>
      </c>
      <c r="Y15" s="107">
        <v>2</v>
      </c>
      <c r="Z15" s="35"/>
      <c r="AA15" s="28">
        <v>3</v>
      </c>
      <c r="AB15" s="142">
        <v>2</v>
      </c>
      <c r="AC15" s="107">
        <f t="shared" si="5"/>
        <v>4000</v>
      </c>
      <c r="AD15" s="28"/>
      <c r="AE15" s="107">
        <f t="shared" si="14"/>
        <v>0</v>
      </c>
      <c r="AF15" s="28"/>
      <c r="AG15" s="107">
        <f t="shared" si="15"/>
        <v>0</v>
      </c>
      <c r="AH15" s="28"/>
      <c r="AI15" s="28"/>
      <c r="AJ15" s="28"/>
      <c r="AK15" s="28" t="s">
        <v>214</v>
      </c>
      <c r="AL15" s="28">
        <v>50</v>
      </c>
      <c r="AM15" s="28"/>
      <c r="AN15" s="107">
        <v>1005</v>
      </c>
      <c r="AO15" s="107">
        <v>4000</v>
      </c>
      <c r="AP15" s="28"/>
      <c r="AQ15" s="46">
        <v>0</v>
      </c>
      <c r="AR15" s="28"/>
      <c r="AS15" s="120">
        <f t="shared" si="8"/>
        <v>1</v>
      </c>
      <c r="AT15" s="107">
        <f t="shared" si="2"/>
        <v>4020</v>
      </c>
      <c r="AU15" s="107"/>
      <c r="AV15" s="107"/>
      <c r="AW15" s="28"/>
      <c r="AX15" s="106">
        <v>20260501</v>
      </c>
      <c r="AY15" s="94"/>
      <c r="AZ15" s="94"/>
      <c r="BA15" s="28"/>
      <c r="BB15" s="28"/>
      <c r="BC15" s="28"/>
      <c r="BD15" s="28" t="s">
        <v>204</v>
      </c>
      <c r="BE15" s="28">
        <v>3894355</v>
      </c>
      <c r="BF15" s="35"/>
      <c r="BG15" s="105">
        <f t="shared" si="9"/>
        <v>8.0399999999999991</v>
      </c>
      <c r="BH15" s="103">
        <f t="shared" si="10"/>
        <v>4020</v>
      </c>
      <c r="BI15" s="28" t="s">
        <v>111</v>
      </c>
      <c r="BJ15" s="28"/>
      <c r="BK15" s="35"/>
      <c r="BL15" s="35"/>
      <c r="BM15" s="95" t="s">
        <v>75</v>
      </c>
      <c r="BN15" s="95" t="s">
        <v>75</v>
      </c>
      <c r="BP15" s="100">
        <f t="shared" si="12"/>
        <v>1</v>
      </c>
      <c r="BQ15" s="100">
        <f t="shared" si="13"/>
        <v>2</v>
      </c>
      <c r="BR15" s="100">
        <f t="shared" si="11"/>
        <v>2</v>
      </c>
      <c r="BT15" s="92">
        <v>1</v>
      </c>
      <c r="BU15" s="52"/>
      <c r="BV15" s="65"/>
      <c r="BW15" s="54"/>
      <c r="BX15" s="64">
        <v>1</v>
      </c>
      <c r="BY15" s="66" t="s">
        <v>162</v>
      </c>
      <c r="BZ15" s="86"/>
      <c r="CA15" s="87"/>
      <c r="CB15" s="88"/>
      <c r="CC15" s="57"/>
      <c r="CD15" s="57"/>
      <c r="CE15" s="57"/>
      <c r="CF15" s="57"/>
      <c r="CG15" s="50"/>
      <c r="CH15" s="50"/>
      <c r="CI15" s="50"/>
    </row>
    <row r="16" spans="1:87" ht="27" customHeight="1" x14ac:dyDescent="0.4">
      <c r="A16" s="28">
        <v>0</v>
      </c>
      <c r="B16" s="93" t="s">
        <v>130</v>
      </c>
      <c r="C16" s="46" t="str">
        <f>VLOOKUP(K16,'[2]ＴＡＦ-東レ部署変換マスタ'!G:H,2,0)</f>
        <v xml:space="preserve">275 </v>
      </c>
      <c r="D16" s="93" t="s">
        <v>74</v>
      </c>
      <c r="E16" s="46">
        <v>20260526</v>
      </c>
      <c r="F16" s="102" t="s">
        <v>108</v>
      </c>
      <c r="G16" s="147" t="s">
        <v>216</v>
      </c>
      <c r="H16" s="94">
        <v>5174</v>
      </c>
      <c r="I16" s="28" t="s">
        <v>76</v>
      </c>
      <c r="J16" s="28" t="s">
        <v>191</v>
      </c>
      <c r="K16" s="101" t="s">
        <v>77</v>
      </c>
      <c r="L16" s="35"/>
      <c r="M16" s="28">
        <v>0</v>
      </c>
      <c r="N16" s="28">
        <v>1</v>
      </c>
      <c r="O16" s="46" t="s">
        <v>118</v>
      </c>
      <c r="P16" s="46" t="s">
        <v>73</v>
      </c>
      <c r="Q16" s="28" t="s">
        <v>217</v>
      </c>
      <c r="R16" s="28" t="s">
        <v>81</v>
      </c>
      <c r="S16" s="28" t="str">
        <f>VLOOKUP(Q16,'[1]製品タイプ－表示製品名'!B:E,4,0)</f>
        <v>メタルミー　ヘヤライン　銀消Ｖ</v>
      </c>
      <c r="T16" s="28">
        <v>50</v>
      </c>
      <c r="U16" s="28"/>
      <c r="V16" s="107">
        <v>1005</v>
      </c>
      <c r="W16" s="107">
        <v>1000</v>
      </c>
      <c r="X16" s="107">
        <v>4000</v>
      </c>
      <c r="Y16" s="107">
        <v>2</v>
      </c>
      <c r="Z16" s="35"/>
      <c r="AA16" s="28">
        <v>3</v>
      </c>
      <c r="AB16" s="142">
        <v>2</v>
      </c>
      <c r="AC16" s="107">
        <f t="shared" si="5"/>
        <v>8000</v>
      </c>
      <c r="AD16" s="28"/>
      <c r="AE16" s="107">
        <f t="shared" si="14"/>
        <v>0</v>
      </c>
      <c r="AF16" s="28"/>
      <c r="AG16" s="107">
        <f t="shared" si="15"/>
        <v>0</v>
      </c>
      <c r="AH16" s="28"/>
      <c r="AI16" s="28"/>
      <c r="AJ16" s="28"/>
      <c r="AK16" s="28" t="s">
        <v>218</v>
      </c>
      <c r="AL16" s="28">
        <v>50</v>
      </c>
      <c r="AM16" s="28"/>
      <c r="AN16" s="107">
        <v>1005</v>
      </c>
      <c r="AO16" s="107">
        <v>4000</v>
      </c>
      <c r="AP16" s="28"/>
      <c r="AQ16" s="46">
        <v>2</v>
      </c>
      <c r="AR16" s="28"/>
      <c r="AS16" s="120">
        <f t="shared" si="8"/>
        <v>2</v>
      </c>
      <c r="AT16" s="107">
        <f t="shared" si="2"/>
        <v>8040</v>
      </c>
      <c r="AU16" s="107"/>
      <c r="AV16" s="28"/>
      <c r="AW16" s="28"/>
      <c r="AX16" s="106">
        <v>20260511</v>
      </c>
      <c r="AY16" s="94"/>
      <c r="AZ16" s="94"/>
      <c r="BA16" s="28"/>
      <c r="BB16" s="28"/>
      <c r="BC16" s="28"/>
      <c r="BD16" s="28"/>
      <c r="BE16" s="28">
        <v>3894357</v>
      </c>
      <c r="BF16" s="35"/>
      <c r="BG16" s="105">
        <f t="shared" si="9"/>
        <v>16.079999999999998</v>
      </c>
      <c r="BH16" s="103">
        <f t="shared" si="10"/>
        <v>8040</v>
      </c>
      <c r="BI16" s="28" t="s">
        <v>111</v>
      </c>
      <c r="BJ16" s="28"/>
      <c r="BK16" s="35"/>
      <c r="BL16" s="35"/>
      <c r="BM16" s="95" t="s">
        <v>75</v>
      </c>
      <c r="BN16" s="95" t="s">
        <v>75</v>
      </c>
      <c r="BP16" s="100">
        <f t="shared" si="12"/>
        <v>1</v>
      </c>
      <c r="BQ16" s="100">
        <f t="shared" si="13"/>
        <v>1</v>
      </c>
      <c r="BR16" s="100">
        <f t="shared" si="11"/>
        <v>1</v>
      </c>
      <c r="BT16" s="92">
        <v>1</v>
      </c>
      <c r="BU16" s="52"/>
      <c r="BV16" s="65"/>
      <c r="BW16" s="54"/>
      <c r="BX16" s="64">
        <v>1</v>
      </c>
      <c r="BY16" s="66" t="s">
        <v>136</v>
      </c>
      <c r="BZ16" s="86"/>
      <c r="CA16" s="87"/>
      <c r="CB16" s="88"/>
      <c r="CC16" s="57"/>
      <c r="CD16" s="57"/>
      <c r="CE16" s="57"/>
      <c r="CF16" s="57"/>
      <c r="CG16" s="50"/>
      <c r="CH16" s="50"/>
      <c r="CI16" s="50"/>
    </row>
    <row r="17" spans="1:87" ht="27" customHeight="1" x14ac:dyDescent="0.4">
      <c r="A17" s="165">
        <v>0</v>
      </c>
      <c r="B17" s="171" t="s">
        <v>130</v>
      </c>
      <c r="C17" s="167" t="str">
        <f>VLOOKUP(K17,'[5]ＴＡＦ-東レ部署変換マスタ'!G:H,2,0)</f>
        <v xml:space="preserve">275 </v>
      </c>
      <c r="D17" s="171" t="s">
        <v>74</v>
      </c>
      <c r="E17" s="167">
        <v>20260521</v>
      </c>
      <c r="F17" s="173" t="s">
        <v>108</v>
      </c>
      <c r="G17" s="175" t="s">
        <v>219</v>
      </c>
      <c r="H17" s="174">
        <v>5174</v>
      </c>
      <c r="I17" s="165" t="s">
        <v>76</v>
      </c>
      <c r="J17" s="165" t="s">
        <v>191</v>
      </c>
      <c r="K17" s="166" t="s">
        <v>77</v>
      </c>
      <c r="L17" s="175"/>
      <c r="M17" s="165">
        <v>0</v>
      </c>
      <c r="N17" s="165">
        <v>1</v>
      </c>
      <c r="O17" s="167" t="s">
        <v>118</v>
      </c>
      <c r="P17" s="167" t="s">
        <v>73</v>
      </c>
      <c r="Q17" s="165" t="s">
        <v>127</v>
      </c>
      <c r="R17" s="165" t="s">
        <v>81</v>
      </c>
      <c r="S17" s="165" t="str">
        <f>VLOOKUP(Q17,'[1]製品タイプ－表示製品名'!B:E,4,0)</f>
        <v>メタルミー　ヘヤライン　銀艶Ｖ</v>
      </c>
      <c r="T17" s="165">
        <v>50</v>
      </c>
      <c r="U17" s="165"/>
      <c r="V17" s="168">
        <v>1002</v>
      </c>
      <c r="W17" s="168">
        <v>1000</v>
      </c>
      <c r="X17" s="168">
        <v>4100</v>
      </c>
      <c r="Y17" s="168">
        <v>2</v>
      </c>
      <c r="Z17" s="175"/>
      <c r="AA17" s="165">
        <v>3</v>
      </c>
      <c r="AB17" s="169">
        <v>6</v>
      </c>
      <c r="AC17" s="168">
        <f t="shared" si="5"/>
        <v>24600</v>
      </c>
      <c r="AD17" s="165"/>
      <c r="AE17" s="168">
        <f t="shared" si="14"/>
        <v>0</v>
      </c>
      <c r="AF17" s="165"/>
      <c r="AG17" s="168">
        <f t="shared" si="15"/>
        <v>0</v>
      </c>
      <c r="AH17" s="165"/>
      <c r="AI17" s="165"/>
      <c r="AJ17" s="165"/>
      <c r="AK17" s="165" t="s">
        <v>128</v>
      </c>
      <c r="AL17" s="165">
        <v>50</v>
      </c>
      <c r="AM17" s="165"/>
      <c r="AN17" s="168">
        <v>1002</v>
      </c>
      <c r="AO17" s="168">
        <v>4100</v>
      </c>
      <c r="AP17" s="165"/>
      <c r="AQ17" s="167">
        <v>2</v>
      </c>
      <c r="AR17" s="165"/>
      <c r="AS17" s="170">
        <f t="shared" si="8"/>
        <v>6</v>
      </c>
      <c r="AT17" s="168">
        <f t="shared" si="2"/>
        <v>24649.200000000001</v>
      </c>
      <c r="AU17" s="168"/>
      <c r="AV17" s="168"/>
      <c r="AW17" s="165"/>
      <c r="AX17" s="201">
        <v>20260511</v>
      </c>
      <c r="AY17" s="174"/>
      <c r="AZ17" s="174"/>
      <c r="BA17" s="165"/>
      <c r="BB17" s="165"/>
      <c r="BC17" s="165"/>
      <c r="BD17" s="165"/>
      <c r="BE17" s="202">
        <v>3898205</v>
      </c>
      <c r="BF17" s="35"/>
      <c r="BG17" s="105">
        <f t="shared" si="9"/>
        <v>49.298399999999994</v>
      </c>
      <c r="BH17" s="103">
        <f t="shared" si="10"/>
        <v>24649.199999999997</v>
      </c>
      <c r="BI17" s="28" t="s">
        <v>111</v>
      </c>
      <c r="BJ17" s="28"/>
      <c r="BK17" s="35"/>
      <c r="BL17" s="35"/>
      <c r="BM17" s="95" t="s">
        <v>75</v>
      </c>
      <c r="BN17" s="95" t="s">
        <v>75</v>
      </c>
      <c r="BP17" s="100">
        <f t="shared" si="12"/>
        <v>1</v>
      </c>
      <c r="BQ17" s="100">
        <f t="shared" si="13"/>
        <v>1</v>
      </c>
      <c r="BR17" s="100">
        <f t="shared" si="11"/>
        <v>1</v>
      </c>
      <c r="BT17" s="92">
        <v>2</v>
      </c>
      <c r="BU17" s="52"/>
      <c r="BV17" s="65"/>
      <c r="BW17" s="54"/>
      <c r="BX17" s="64">
        <v>2</v>
      </c>
      <c r="BY17" s="66" t="s">
        <v>235</v>
      </c>
      <c r="BZ17" s="86"/>
      <c r="CA17" s="87"/>
      <c r="CB17" s="88"/>
      <c r="CC17" s="57"/>
      <c r="CD17" s="57"/>
      <c r="CE17" s="57"/>
      <c r="CF17" s="57"/>
      <c r="CG17" s="50"/>
      <c r="CH17" s="50"/>
      <c r="CI17" s="50"/>
    </row>
    <row r="18" spans="1:87" ht="27" customHeight="1" x14ac:dyDescent="0.4">
      <c r="A18" s="28">
        <v>0</v>
      </c>
      <c r="B18" s="93" t="s">
        <v>130</v>
      </c>
      <c r="C18" s="46" t="str">
        <f>VLOOKUP(K18,'[1]ＴＡＦ-東レ部署変換マスタ'!G:H,2,0)</f>
        <v xml:space="preserve">272 </v>
      </c>
      <c r="D18" s="93" t="s">
        <v>74</v>
      </c>
      <c r="E18" s="106">
        <v>20260530</v>
      </c>
      <c r="F18" s="102" t="s">
        <v>108</v>
      </c>
      <c r="G18" s="119"/>
      <c r="H18" s="94">
        <v>36882</v>
      </c>
      <c r="I18" s="28" t="s">
        <v>116</v>
      </c>
      <c r="J18" s="28" t="s">
        <v>189</v>
      </c>
      <c r="K18" s="28" t="s">
        <v>117</v>
      </c>
      <c r="L18" s="28" t="s">
        <v>78</v>
      </c>
      <c r="M18" s="28">
        <v>0</v>
      </c>
      <c r="N18" s="28">
        <v>1</v>
      </c>
      <c r="O18" s="46" t="s">
        <v>118</v>
      </c>
      <c r="P18" s="46" t="s">
        <v>73</v>
      </c>
      <c r="Q18" s="28" t="s">
        <v>190</v>
      </c>
      <c r="R18" s="28" t="s">
        <v>79</v>
      </c>
      <c r="S18" s="28" t="str">
        <f>VLOOKUP(Q18,'[1]製品タイプ－表示製品名'!B:E,4,0)</f>
        <v>メタルミー　ＴＳ</v>
      </c>
      <c r="T18" s="28">
        <v>50</v>
      </c>
      <c r="U18" s="28"/>
      <c r="V18" s="107">
        <v>1255</v>
      </c>
      <c r="W18" s="107">
        <v>1250</v>
      </c>
      <c r="X18" s="107">
        <v>3000</v>
      </c>
      <c r="Y18" s="107">
        <v>2</v>
      </c>
      <c r="Z18" s="35"/>
      <c r="AA18" s="28">
        <v>3</v>
      </c>
      <c r="AB18" s="142">
        <v>4</v>
      </c>
      <c r="AC18" s="107">
        <f t="shared" si="5"/>
        <v>15000</v>
      </c>
      <c r="AD18" s="28"/>
      <c r="AE18" s="107">
        <f t="shared" si="6"/>
        <v>0</v>
      </c>
      <c r="AF18" s="28"/>
      <c r="AG18" s="107">
        <f t="shared" si="7"/>
        <v>0</v>
      </c>
      <c r="AH18" s="28"/>
      <c r="AI18" s="28"/>
      <c r="AJ18" s="28"/>
      <c r="AK18" s="28" t="s">
        <v>80</v>
      </c>
      <c r="AL18" s="28">
        <f t="shared" ref="AL18" si="26">+T18</f>
        <v>50</v>
      </c>
      <c r="AM18" s="28"/>
      <c r="AN18" s="107">
        <v>1255</v>
      </c>
      <c r="AO18" s="107">
        <v>6100</v>
      </c>
      <c r="AP18" s="28"/>
      <c r="AQ18" s="46">
        <v>2</v>
      </c>
      <c r="AR18" s="28"/>
      <c r="AS18" s="120">
        <f t="shared" si="8"/>
        <v>2</v>
      </c>
      <c r="AT18" s="107">
        <f t="shared" ref="AT18" si="27">+AN18*AO18*AS18/1000</f>
        <v>15311</v>
      </c>
      <c r="AU18" s="107"/>
      <c r="AV18" s="107"/>
      <c r="AW18" s="28"/>
      <c r="AX18" s="106">
        <v>20260501</v>
      </c>
      <c r="AY18" s="94"/>
      <c r="AZ18" s="94"/>
      <c r="BA18" s="28"/>
      <c r="BB18" s="28"/>
      <c r="BC18" s="28"/>
      <c r="BD18" s="29"/>
      <c r="BE18" s="96">
        <v>3894584</v>
      </c>
      <c r="BF18" s="35"/>
      <c r="BG18" s="105">
        <f>BH18/500</f>
        <v>30.12</v>
      </c>
      <c r="BH18" s="103">
        <f>V18*X18/1000*AB18</f>
        <v>15060</v>
      </c>
      <c r="BI18" s="28" t="s">
        <v>181</v>
      </c>
      <c r="BJ18" s="28"/>
      <c r="BK18" s="35"/>
      <c r="BL18" s="35"/>
      <c r="BM18" s="95" t="s">
        <v>75</v>
      </c>
      <c r="BN18" s="95" t="s">
        <v>75</v>
      </c>
      <c r="BP18" s="100">
        <f t="shared" ref="BP18" si="28">ROUNDDOWN(AN18/W18,0)</f>
        <v>1</v>
      </c>
      <c r="BQ18" s="100">
        <f t="shared" ref="BQ18" si="29">ROUNDDOWN(AO18/X18,0)</f>
        <v>2</v>
      </c>
      <c r="BR18" s="100">
        <f t="shared" si="11"/>
        <v>2</v>
      </c>
      <c r="BT18" s="92">
        <v>1</v>
      </c>
      <c r="BU18" s="52"/>
      <c r="BV18" s="65"/>
      <c r="BW18" s="54"/>
      <c r="BX18" s="64">
        <v>1</v>
      </c>
      <c r="BY18" s="66" t="s">
        <v>232</v>
      </c>
      <c r="BZ18" s="86"/>
      <c r="CA18" s="87"/>
      <c r="CB18" s="88"/>
      <c r="CC18" s="57"/>
      <c r="CD18" s="57"/>
      <c r="CE18" s="57"/>
      <c r="CF18" s="57"/>
      <c r="CG18" s="50"/>
      <c r="CH18" s="50"/>
      <c r="CI18" s="50"/>
    </row>
    <row r="19" spans="1:87" s="189" customFormat="1" ht="27" customHeight="1" x14ac:dyDescent="0.4">
      <c r="A19" s="178">
        <v>0</v>
      </c>
      <c r="B19" s="179" t="s">
        <v>182</v>
      </c>
      <c r="C19" s="180" t="s">
        <v>241</v>
      </c>
      <c r="D19" s="179" t="s">
        <v>74</v>
      </c>
      <c r="E19" s="181">
        <v>20260530</v>
      </c>
      <c r="F19" s="182" t="s">
        <v>176</v>
      </c>
      <c r="G19" s="183"/>
      <c r="H19" s="184">
        <v>3671</v>
      </c>
      <c r="I19" s="178" t="s">
        <v>242</v>
      </c>
      <c r="J19" s="185" t="s">
        <v>243</v>
      </c>
      <c r="K19" s="186" t="s">
        <v>244</v>
      </c>
      <c r="L19" s="178" t="s">
        <v>78</v>
      </c>
      <c r="M19" s="178">
        <v>0</v>
      </c>
      <c r="N19" s="178">
        <v>1</v>
      </c>
      <c r="O19" s="180" t="s">
        <v>177</v>
      </c>
      <c r="P19" s="180" t="s">
        <v>73</v>
      </c>
      <c r="Q19" s="178" t="s">
        <v>187</v>
      </c>
      <c r="R19" s="178" t="s">
        <v>79</v>
      </c>
      <c r="S19" s="178" t="s">
        <v>245</v>
      </c>
      <c r="T19" s="178">
        <v>25</v>
      </c>
      <c r="U19" s="178"/>
      <c r="V19" s="107">
        <v>1240</v>
      </c>
      <c r="W19" s="107">
        <v>1240</v>
      </c>
      <c r="X19" s="107">
        <v>2000</v>
      </c>
      <c r="Y19" s="107">
        <v>1</v>
      </c>
      <c r="Z19" s="187"/>
      <c r="AA19" s="178">
        <v>3</v>
      </c>
      <c r="AB19" s="188">
        <v>6</v>
      </c>
      <c r="AC19" s="107">
        <v>14880</v>
      </c>
      <c r="AD19" s="107"/>
      <c r="AE19" s="107"/>
      <c r="AF19" s="107"/>
      <c r="AG19" s="107"/>
      <c r="AH19" s="107"/>
      <c r="AI19" s="107"/>
      <c r="AJ19" s="107"/>
      <c r="AK19" s="178" t="s">
        <v>80</v>
      </c>
      <c r="AL19" s="178">
        <v>25</v>
      </c>
      <c r="AM19" s="178"/>
      <c r="AN19" s="107">
        <v>1240</v>
      </c>
      <c r="AO19" s="107">
        <v>12200</v>
      </c>
      <c r="AP19" s="107"/>
      <c r="AQ19" s="107"/>
      <c r="AR19" s="107"/>
      <c r="AS19" s="120">
        <v>1</v>
      </c>
      <c r="AT19" s="107">
        <v>15128</v>
      </c>
      <c r="AU19" s="107"/>
      <c r="AV19" s="107"/>
      <c r="AW19" s="107"/>
      <c r="AX19" s="181">
        <v>20260430</v>
      </c>
      <c r="AY19" s="178"/>
      <c r="AZ19" s="178"/>
      <c r="BB19" s="190"/>
      <c r="BE19" s="191">
        <v>3897068</v>
      </c>
      <c r="BF19" s="187"/>
      <c r="BG19" s="105">
        <f>BH19/500</f>
        <v>29.76</v>
      </c>
      <c r="BH19" s="103">
        <f>V19*X19/1000*AB19</f>
        <v>14880</v>
      </c>
      <c r="BI19" s="178" t="s">
        <v>246</v>
      </c>
      <c r="BJ19" s="178"/>
      <c r="BK19" s="187"/>
      <c r="BL19" s="187"/>
      <c r="BM19" s="192" t="s">
        <v>75</v>
      </c>
      <c r="BN19" s="192" t="s">
        <v>75</v>
      </c>
      <c r="BP19" s="193">
        <f t="shared" ref="BP19" si="30">ROUNDDOWN(AN19/W19,0)</f>
        <v>1</v>
      </c>
      <c r="BQ19" s="193">
        <f t="shared" ref="BQ19" si="31">ROUNDDOWN(AO19/X19,0)</f>
        <v>6</v>
      </c>
      <c r="BR19" s="193">
        <f t="shared" ref="BR19" si="32">BP19*BQ19</f>
        <v>6</v>
      </c>
      <c r="BT19" s="194">
        <v>1</v>
      </c>
      <c r="BU19" s="52"/>
      <c r="BV19" s="65"/>
      <c r="BW19" s="54"/>
      <c r="BX19" s="64">
        <v>1</v>
      </c>
      <c r="BY19" s="196" t="s">
        <v>232</v>
      </c>
      <c r="BZ19" s="197"/>
      <c r="CA19" s="198"/>
      <c r="CB19" s="199"/>
      <c r="CC19" s="195"/>
      <c r="CD19" s="195"/>
      <c r="CE19" s="195"/>
      <c r="CF19" s="195"/>
      <c r="CG19" s="50"/>
      <c r="CH19" s="50"/>
      <c r="CI19" s="50"/>
    </row>
    <row r="20" spans="1:87" ht="27" customHeight="1" x14ac:dyDescent="0.4">
      <c r="A20" s="28">
        <v>0</v>
      </c>
      <c r="B20" s="93" t="s">
        <v>182</v>
      </c>
      <c r="C20" s="46" t="str">
        <f>VLOOKUP(K20,'[1]ＴＡＦ-東レ部署変換マスタ'!G:H,2,0)</f>
        <v xml:space="preserve">271 </v>
      </c>
      <c r="D20" s="93" t="s">
        <v>74</v>
      </c>
      <c r="E20" s="106">
        <v>20260530</v>
      </c>
      <c r="F20" s="102" t="s">
        <v>108</v>
      </c>
      <c r="G20" s="119"/>
      <c r="H20" s="94">
        <v>34101</v>
      </c>
      <c r="I20" s="28" t="s">
        <v>183</v>
      </c>
      <c r="J20" s="28" t="s">
        <v>184</v>
      </c>
      <c r="K20" s="28" t="s">
        <v>185</v>
      </c>
      <c r="L20" s="28" t="s">
        <v>140</v>
      </c>
      <c r="M20" s="28">
        <v>0</v>
      </c>
      <c r="N20" s="28">
        <v>1</v>
      </c>
      <c r="O20" s="46" t="s">
        <v>177</v>
      </c>
      <c r="P20" s="46" t="s">
        <v>186</v>
      </c>
      <c r="Q20" s="28" t="s">
        <v>187</v>
      </c>
      <c r="R20" s="28" t="s">
        <v>79</v>
      </c>
      <c r="S20" s="28" t="str">
        <f>VLOOKUP(Q20,'[1]製品タイプ－表示製品名'!B:E,4,0)</f>
        <v>メタルミー　Ｓ</v>
      </c>
      <c r="T20" s="28">
        <v>25</v>
      </c>
      <c r="U20" s="28"/>
      <c r="V20" s="103">
        <v>1000</v>
      </c>
      <c r="W20" s="103">
        <v>1000</v>
      </c>
      <c r="X20" s="103">
        <v>2000</v>
      </c>
      <c r="Y20" s="107">
        <v>2</v>
      </c>
      <c r="Z20" s="35"/>
      <c r="AA20" s="28">
        <v>3</v>
      </c>
      <c r="AB20" s="142">
        <v>6</v>
      </c>
      <c r="AC20" s="107">
        <f t="shared" ref="AC20:AC35" si="33">+$W20*$X20*AB20/1000</f>
        <v>12000</v>
      </c>
      <c r="AD20" s="28"/>
      <c r="AE20" s="107">
        <f t="shared" ref="AE20" si="34">+$W20*$X20*AD20/1000</f>
        <v>0</v>
      </c>
      <c r="AF20" s="28"/>
      <c r="AG20" s="107">
        <f t="shared" ref="AG20" si="35">+$W20*$X20*AF20/1000</f>
        <v>0</v>
      </c>
      <c r="AH20" s="28"/>
      <c r="AI20" s="28"/>
      <c r="AJ20" s="28"/>
      <c r="AK20" s="28" t="s">
        <v>80</v>
      </c>
      <c r="AL20" s="28">
        <f t="shared" si="0"/>
        <v>25</v>
      </c>
      <c r="AM20" s="28"/>
      <c r="AN20" s="159">
        <v>1020</v>
      </c>
      <c r="AO20" s="159">
        <v>12100</v>
      </c>
      <c r="AP20" s="28"/>
      <c r="AQ20" s="46">
        <v>0</v>
      </c>
      <c r="AR20" s="28"/>
      <c r="AS20" s="120">
        <f t="shared" si="1"/>
        <v>1</v>
      </c>
      <c r="AT20" s="107">
        <f t="shared" si="2"/>
        <v>12342</v>
      </c>
      <c r="AU20" s="107"/>
      <c r="AV20" s="107"/>
      <c r="AW20" s="28"/>
      <c r="AX20" s="106">
        <v>20260501</v>
      </c>
      <c r="AY20" s="94"/>
      <c r="AZ20" s="94"/>
      <c r="BA20" s="28"/>
      <c r="BB20" s="28"/>
      <c r="BC20" s="28"/>
      <c r="BD20" s="28"/>
      <c r="BE20" s="28">
        <v>3894340</v>
      </c>
      <c r="BF20" s="35"/>
      <c r="BG20" s="105">
        <f>BH20/500</f>
        <v>24</v>
      </c>
      <c r="BH20" s="103">
        <f>V20*X20/1000*AB20</f>
        <v>12000</v>
      </c>
      <c r="BI20" s="28" t="s">
        <v>188</v>
      </c>
      <c r="BJ20" s="28"/>
      <c r="BK20" s="35"/>
      <c r="BL20" s="35"/>
      <c r="BM20" s="95" t="s">
        <v>75</v>
      </c>
      <c r="BN20" s="95" t="s">
        <v>75</v>
      </c>
      <c r="BP20" s="100">
        <f t="shared" si="3"/>
        <v>1</v>
      </c>
      <c r="BQ20" s="100">
        <f t="shared" si="3"/>
        <v>6</v>
      </c>
      <c r="BR20" s="100">
        <f t="shared" si="4"/>
        <v>6</v>
      </c>
      <c r="BT20" s="92">
        <v>1</v>
      </c>
      <c r="BU20" s="89"/>
      <c r="BV20" s="65"/>
      <c r="BW20" s="54"/>
      <c r="BX20" s="64">
        <v>1</v>
      </c>
      <c r="BY20" s="66" t="s">
        <v>170</v>
      </c>
      <c r="BZ20" s="86"/>
      <c r="CA20" s="87"/>
      <c r="CB20" s="88"/>
      <c r="CC20" s="57"/>
      <c r="CD20" s="57"/>
      <c r="CE20" s="57"/>
      <c r="CF20" s="57"/>
      <c r="CG20" s="50"/>
      <c r="CH20" s="50"/>
      <c r="CI20" s="50"/>
    </row>
    <row r="21" spans="1:87" ht="27" customHeight="1" x14ac:dyDescent="0.4">
      <c r="A21" s="28">
        <v>0</v>
      </c>
      <c r="B21" s="93" t="s">
        <v>182</v>
      </c>
      <c r="C21" s="46" t="str">
        <f>VLOOKUP(K21,'[2]ＴＡＦ-東レ部署変換マスタ'!G:H,2,0)</f>
        <v xml:space="preserve">275 </v>
      </c>
      <c r="D21" s="93" t="s">
        <v>74</v>
      </c>
      <c r="E21" s="46">
        <v>20260526</v>
      </c>
      <c r="F21" s="102" t="s">
        <v>108</v>
      </c>
      <c r="G21" s="147" t="s">
        <v>201</v>
      </c>
      <c r="H21" s="94">
        <v>5174</v>
      </c>
      <c r="I21" s="28" t="s">
        <v>76</v>
      </c>
      <c r="J21" s="28" t="s">
        <v>191</v>
      </c>
      <c r="K21" s="101" t="s">
        <v>77</v>
      </c>
      <c r="L21" s="35"/>
      <c r="M21" s="28">
        <v>0</v>
      </c>
      <c r="N21" s="28">
        <v>1</v>
      </c>
      <c r="O21" s="46" t="s">
        <v>177</v>
      </c>
      <c r="P21" s="46" t="s">
        <v>73</v>
      </c>
      <c r="Q21" s="28" t="s">
        <v>129</v>
      </c>
      <c r="R21" s="28" t="s">
        <v>79</v>
      </c>
      <c r="S21" s="28" t="str">
        <f>VLOOKUP(Q21,'[1]製品タイプ－表示製品名'!B:E,4,0)</f>
        <v>メタルミー　ネーマー　銀艶　Ｂ</v>
      </c>
      <c r="T21" s="28">
        <v>25</v>
      </c>
      <c r="U21" s="28"/>
      <c r="V21" s="103">
        <v>1002</v>
      </c>
      <c r="W21" s="103">
        <v>1000</v>
      </c>
      <c r="X21" s="103">
        <v>4000</v>
      </c>
      <c r="Y21" s="107">
        <v>2</v>
      </c>
      <c r="Z21" s="35"/>
      <c r="AA21" s="28">
        <v>3</v>
      </c>
      <c r="AB21" s="142">
        <v>12</v>
      </c>
      <c r="AC21" s="107">
        <f t="shared" ref="AC21" si="36">+$W21*$X21*AB21/1000</f>
        <v>48000</v>
      </c>
      <c r="AD21" s="28"/>
      <c r="AE21" s="107">
        <f>+$W21*$X21*AD21/1000</f>
        <v>0</v>
      </c>
      <c r="AF21" s="28"/>
      <c r="AG21" s="107">
        <f>+$W21*$X21*AF21/1000</f>
        <v>0</v>
      </c>
      <c r="AH21" s="28"/>
      <c r="AI21" s="28"/>
      <c r="AJ21" s="28"/>
      <c r="AK21" s="28" t="s">
        <v>80</v>
      </c>
      <c r="AL21" s="28">
        <v>25</v>
      </c>
      <c r="AM21" s="28"/>
      <c r="AN21" s="107">
        <v>1002</v>
      </c>
      <c r="AO21" s="107">
        <v>12100</v>
      </c>
      <c r="AP21" s="28"/>
      <c r="AQ21" s="46">
        <v>0</v>
      </c>
      <c r="AR21" s="28"/>
      <c r="AS21" s="120">
        <f t="shared" ref="AS21" si="37">AB21/+BR21</f>
        <v>4</v>
      </c>
      <c r="AT21" s="107">
        <f t="shared" si="2"/>
        <v>48496.800000000003</v>
      </c>
      <c r="AU21" s="107"/>
      <c r="AV21" s="107"/>
      <c r="AW21" s="28"/>
      <c r="AX21" s="106">
        <v>20260501</v>
      </c>
      <c r="AY21" s="94"/>
      <c r="AZ21" s="94"/>
      <c r="BA21" s="28"/>
      <c r="BB21" s="28"/>
      <c r="BC21" s="28"/>
      <c r="BD21" s="28" t="s">
        <v>202</v>
      </c>
      <c r="BE21" s="28">
        <v>3894349</v>
      </c>
      <c r="BF21" s="35"/>
      <c r="BG21" s="105">
        <f t="shared" ref="BG21" si="38">BH21/500</f>
        <v>96.191999999999993</v>
      </c>
      <c r="BH21" s="103">
        <f t="shared" ref="BH21" si="39">V21*X21/1000*AB21</f>
        <v>48096</v>
      </c>
      <c r="BI21" s="28" t="s">
        <v>111</v>
      </c>
      <c r="BJ21" s="28"/>
      <c r="BK21" s="35"/>
      <c r="BL21" s="35"/>
      <c r="BM21" s="95" t="s">
        <v>75</v>
      </c>
      <c r="BN21" s="95" t="s">
        <v>75</v>
      </c>
      <c r="BP21" s="100">
        <f t="shared" ref="BP21" si="40">ROUNDDOWN(AN21/W21,0)</f>
        <v>1</v>
      </c>
      <c r="BQ21" s="100">
        <f t="shared" ref="BQ21" si="41">ROUNDDOWN(AO21/X21,0)</f>
        <v>3</v>
      </c>
      <c r="BR21" s="100">
        <f t="shared" ref="BR21" si="42">BP21*BQ21</f>
        <v>3</v>
      </c>
      <c r="BT21" s="92">
        <v>4</v>
      </c>
      <c r="BU21" s="89"/>
      <c r="BV21" s="65"/>
      <c r="BW21" s="54"/>
      <c r="BX21" s="64">
        <v>4</v>
      </c>
      <c r="BY21" s="66" t="s">
        <v>230</v>
      </c>
      <c r="BZ21" s="86"/>
      <c r="CA21" s="87"/>
      <c r="CB21" s="88"/>
      <c r="CC21" s="57"/>
      <c r="CD21" s="57"/>
      <c r="CE21" s="57"/>
      <c r="CF21" s="57"/>
      <c r="CG21" s="50"/>
      <c r="CH21" s="50"/>
      <c r="CI21" s="50"/>
    </row>
    <row r="22" spans="1:87" ht="27" customHeight="1" x14ac:dyDescent="0.4">
      <c r="A22" s="28">
        <v>0</v>
      </c>
      <c r="B22" s="93" t="s">
        <v>182</v>
      </c>
      <c r="C22" s="46" t="str">
        <f>VLOOKUP(K22,'[2]ＴＡＦ-東レ部署変換マスタ'!G:H,2,0)</f>
        <v xml:space="preserve">275 </v>
      </c>
      <c r="D22" s="93" t="s">
        <v>74</v>
      </c>
      <c r="E22" s="46">
        <v>20260521</v>
      </c>
      <c r="F22" s="102" t="s">
        <v>108</v>
      </c>
      <c r="G22" s="147" t="s">
        <v>192</v>
      </c>
      <c r="H22" s="94">
        <v>5174</v>
      </c>
      <c r="I22" s="28" t="s">
        <v>76</v>
      </c>
      <c r="J22" s="28" t="s">
        <v>191</v>
      </c>
      <c r="K22" s="101" t="s">
        <v>77</v>
      </c>
      <c r="L22" s="35"/>
      <c r="M22" s="28">
        <v>0</v>
      </c>
      <c r="N22" s="28">
        <v>1</v>
      </c>
      <c r="O22" s="46" t="s">
        <v>177</v>
      </c>
      <c r="P22" s="46" t="s">
        <v>73</v>
      </c>
      <c r="Q22" s="28" t="s">
        <v>82</v>
      </c>
      <c r="R22" s="28" t="s">
        <v>79</v>
      </c>
      <c r="S22" s="28" t="str">
        <f>VLOOKUP(Q22,'[1]製品タイプ－表示製品名'!B:E,4,0)</f>
        <v>メタルミー　ネーマー銀消改　Ｂ</v>
      </c>
      <c r="T22" s="28">
        <v>25</v>
      </c>
      <c r="U22" s="28"/>
      <c r="V22" s="103">
        <v>1120</v>
      </c>
      <c r="W22" s="103">
        <v>1120</v>
      </c>
      <c r="X22" s="103">
        <v>4000</v>
      </c>
      <c r="Y22" s="107">
        <v>2</v>
      </c>
      <c r="Z22" s="35"/>
      <c r="AA22" s="28">
        <v>3</v>
      </c>
      <c r="AB22" s="142">
        <v>6</v>
      </c>
      <c r="AC22" s="107">
        <f t="shared" si="33"/>
        <v>26880</v>
      </c>
      <c r="AD22" s="28"/>
      <c r="AE22" s="107">
        <f>+$W22*$X22*AD22/1000</f>
        <v>0</v>
      </c>
      <c r="AF22" s="28"/>
      <c r="AG22" s="107">
        <f>+$W22*$X22*AF22/1000</f>
        <v>0</v>
      </c>
      <c r="AH22" s="28"/>
      <c r="AI22" s="28"/>
      <c r="AJ22" s="28"/>
      <c r="AK22" s="28" t="s">
        <v>132</v>
      </c>
      <c r="AL22" s="28">
        <v>25</v>
      </c>
      <c r="AM22" s="28"/>
      <c r="AN22" s="107">
        <v>1120</v>
      </c>
      <c r="AO22" s="107">
        <v>4000</v>
      </c>
      <c r="AP22" s="28"/>
      <c r="AQ22" s="46">
        <v>0</v>
      </c>
      <c r="AR22" s="28"/>
      <c r="AS22" s="120">
        <f t="shared" si="1"/>
        <v>6</v>
      </c>
      <c r="AT22" s="107">
        <f>+AN22*AO22*AS22/1000</f>
        <v>26880</v>
      </c>
      <c r="AU22" s="107"/>
      <c r="AV22" s="107"/>
      <c r="AW22" s="28"/>
      <c r="AX22" s="106">
        <v>20260511</v>
      </c>
      <c r="AY22" s="94"/>
      <c r="AZ22" s="94"/>
      <c r="BA22" s="28"/>
      <c r="BB22" s="28"/>
      <c r="BC22" s="28"/>
      <c r="BD22" s="28"/>
      <c r="BE22" s="28">
        <v>3894344</v>
      </c>
      <c r="BF22" s="35"/>
      <c r="BG22" s="105">
        <f>BH22/500</f>
        <v>53.76</v>
      </c>
      <c r="BH22" s="103">
        <f>V22*X22/1000*AB22</f>
        <v>26880</v>
      </c>
      <c r="BI22" s="28" t="s">
        <v>111</v>
      </c>
      <c r="BJ22" s="28"/>
      <c r="BK22" s="35"/>
      <c r="BL22" s="35"/>
      <c r="BM22" s="95" t="s">
        <v>75</v>
      </c>
      <c r="BN22" s="95" t="s">
        <v>75</v>
      </c>
      <c r="BP22" s="100">
        <f t="shared" si="3"/>
        <v>1</v>
      </c>
      <c r="BQ22" s="100">
        <f t="shared" si="3"/>
        <v>1</v>
      </c>
      <c r="BR22" s="100">
        <f t="shared" si="4"/>
        <v>1</v>
      </c>
      <c r="BT22" s="92">
        <v>2</v>
      </c>
      <c r="BU22" s="52"/>
      <c r="BV22" s="65"/>
      <c r="BW22" s="54"/>
      <c r="BX22" s="64">
        <v>2</v>
      </c>
      <c r="BY22" s="66" t="s">
        <v>134</v>
      </c>
      <c r="BZ22" s="86"/>
      <c r="CA22" s="87"/>
      <c r="CB22" s="88"/>
      <c r="CC22" s="57"/>
      <c r="CD22" s="57"/>
      <c r="CE22" s="57"/>
      <c r="CF22" s="57"/>
      <c r="CG22" s="50"/>
      <c r="CH22" s="50"/>
      <c r="CI22" s="50"/>
    </row>
    <row r="23" spans="1:87" ht="27" customHeight="1" x14ac:dyDescent="0.4">
      <c r="A23" s="28">
        <v>0</v>
      </c>
      <c r="B23" s="93" t="s">
        <v>182</v>
      </c>
      <c r="C23" s="46" t="str">
        <f>VLOOKUP(K23,'[2]ＴＡＦ-東レ部署変換マスタ'!G:H,2,0)</f>
        <v xml:space="preserve">275 </v>
      </c>
      <c r="D23" s="93" t="s">
        <v>74</v>
      </c>
      <c r="E23" s="46">
        <v>20260526</v>
      </c>
      <c r="F23" s="102" t="s">
        <v>108</v>
      </c>
      <c r="G23" s="147" t="s">
        <v>193</v>
      </c>
      <c r="H23" s="94">
        <v>5174</v>
      </c>
      <c r="I23" s="28" t="s">
        <v>76</v>
      </c>
      <c r="J23" s="28" t="s">
        <v>191</v>
      </c>
      <c r="K23" s="101" t="s">
        <v>77</v>
      </c>
      <c r="L23" s="35"/>
      <c r="M23" s="28">
        <v>0</v>
      </c>
      <c r="N23" s="28">
        <v>1</v>
      </c>
      <c r="O23" s="46" t="s">
        <v>177</v>
      </c>
      <c r="P23" s="46" t="s">
        <v>73</v>
      </c>
      <c r="Q23" s="28" t="s">
        <v>82</v>
      </c>
      <c r="R23" s="28" t="s">
        <v>79</v>
      </c>
      <c r="S23" s="28" t="str">
        <f>VLOOKUP(Q23,'[1]製品タイプ－表示製品名'!B:E,4,0)</f>
        <v>メタルミー　ネーマー銀消改　Ｂ</v>
      </c>
      <c r="T23" s="28">
        <v>50</v>
      </c>
      <c r="U23" s="28"/>
      <c r="V23" s="107">
        <v>1120</v>
      </c>
      <c r="W23" s="107">
        <v>1120</v>
      </c>
      <c r="X23" s="107">
        <v>4000</v>
      </c>
      <c r="Y23" s="107">
        <v>2</v>
      </c>
      <c r="Z23" s="35"/>
      <c r="AA23" s="28">
        <v>3</v>
      </c>
      <c r="AB23" s="142">
        <v>26</v>
      </c>
      <c r="AC23" s="107">
        <f t="shared" si="33"/>
        <v>116480</v>
      </c>
      <c r="AD23" s="28"/>
      <c r="AE23" s="107">
        <f>+$W23*$X23*AD23/1000</f>
        <v>0</v>
      </c>
      <c r="AF23" s="28"/>
      <c r="AG23" s="107">
        <f>+$W23*$X23*AF23/1000</f>
        <v>0</v>
      </c>
      <c r="AH23" s="28"/>
      <c r="AI23" s="28"/>
      <c r="AJ23" s="28"/>
      <c r="AK23" s="28" t="s">
        <v>104</v>
      </c>
      <c r="AL23" s="107">
        <v>50</v>
      </c>
      <c r="AM23" s="28"/>
      <c r="AN23" s="107">
        <v>1120</v>
      </c>
      <c r="AO23" s="107">
        <v>4000</v>
      </c>
      <c r="AP23" s="28"/>
      <c r="AQ23" s="46">
        <v>0</v>
      </c>
      <c r="AR23" s="28"/>
      <c r="AS23" s="120">
        <f t="shared" si="1"/>
        <v>26</v>
      </c>
      <c r="AT23" s="107">
        <f>+AN23*AO23*AS23/1000</f>
        <v>116480</v>
      </c>
      <c r="AU23" s="107"/>
      <c r="AV23" s="107"/>
      <c r="AW23" s="28"/>
      <c r="AX23" s="106">
        <v>20260508</v>
      </c>
      <c r="AY23" s="94"/>
      <c r="AZ23" s="94"/>
      <c r="BA23" s="28"/>
      <c r="BB23" s="28"/>
      <c r="BC23" s="28"/>
      <c r="BD23" s="28" t="s">
        <v>194</v>
      </c>
      <c r="BE23" s="28">
        <v>3894345</v>
      </c>
      <c r="BF23" s="35"/>
      <c r="BG23" s="105">
        <f>BH23/500</f>
        <v>232.96</v>
      </c>
      <c r="BH23" s="103">
        <f>V23*X23/1000*AB23</f>
        <v>116480</v>
      </c>
      <c r="BI23" s="28" t="s">
        <v>111</v>
      </c>
      <c r="BJ23" s="28"/>
      <c r="BK23" s="35"/>
      <c r="BL23" s="35"/>
      <c r="BM23" s="95" t="s">
        <v>75</v>
      </c>
      <c r="BN23" s="95" t="s">
        <v>75</v>
      </c>
      <c r="BP23" s="100">
        <f t="shared" si="3"/>
        <v>1</v>
      </c>
      <c r="BQ23" s="100">
        <f t="shared" si="3"/>
        <v>1</v>
      </c>
      <c r="BR23" s="100">
        <f t="shared" si="4"/>
        <v>1</v>
      </c>
      <c r="BT23" s="92">
        <v>9</v>
      </c>
      <c r="BU23" s="52"/>
      <c r="BV23" s="65"/>
      <c r="BW23" s="54"/>
      <c r="BX23" s="64">
        <v>9</v>
      </c>
      <c r="BY23" s="66" t="s">
        <v>233</v>
      </c>
      <c r="BZ23" s="86"/>
      <c r="CA23" s="87"/>
      <c r="CB23" s="88"/>
      <c r="CC23" s="57"/>
      <c r="CD23" s="57"/>
      <c r="CE23" s="57"/>
      <c r="CF23" s="57"/>
      <c r="CG23" s="50"/>
      <c r="CH23" s="50"/>
      <c r="CI23" s="50"/>
    </row>
    <row r="24" spans="1:87" ht="27" customHeight="1" x14ac:dyDescent="0.4">
      <c r="A24" s="28">
        <v>0</v>
      </c>
      <c r="B24" s="93" t="s">
        <v>182</v>
      </c>
      <c r="C24" s="46" t="str">
        <f>VLOOKUP(K24,'[2]ＴＡＦ-東レ部署変換マスタ'!G:H,2,0)</f>
        <v xml:space="preserve">275 </v>
      </c>
      <c r="D24" s="93" t="s">
        <v>74</v>
      </c>
      <c r="E24" s="46">
        <v>20260526</v>
      </c>
      <c r="F24" s="102" t="s">
        <v>108</v>
      </c>
      <c r="G24" s="155" t="s">
        <v>222</v>
      </c>
      <c r="H24" s="94">
        <v>5174</v>
      </c>
      <c r="I24" s="28" t="s">
        <v>76</v>
      </c>
      <c r="J24" s="28" t="s">
        <v>191</v>
      </c>
      <c r="K24" s="101" t="s">
        <v>77</v>
      </c>
      <c r="L24" s="35"/>
      <c r="M24" s="28">
        <v>0</v>
      </c>
      <c r="N24" s="28">
        <v>1</v>
      </c>
      <c r="O24" s="46" t="s">
        <v>177</v>
      </c>
      <c r="P24" s="46" t="s">
        <v>105</v>
      </c>
      <c r="Q24" s="28" t="s">
        <v>167</v>
      </c>
      <c r="R24" s="28" t="s">
        <v>79</v>
      </c>
      <c r="S24" s="28" t="str">
        <f>VLOOKUP(Q24,'[1]製品タイプ－表示製品名'!B:E,4,0)</f>
        <v>ＭＥＴＡＬＵＭＹ　ＳＩＬＶＥＲ　Ｎ－ＭＡＴＴＥ　Ｘ４４Ｍ　Ｂ</v>
      </c>
      <c r="T24" s="28">
        <v>50</v>
      </c>
      <c r="U24" s="28"/>
      <c r="V24" s="103">
        <v>1120</v>
      </c>
      <c r="W24" s="103">
        <v>1120</v>
      </c>
      <c r="X24" s="103">
        <v>4000</v>
      </c>
      <c r="Y24" s="107">
        <v>2</v>
      </c>
      <c r="Z24" s="35"/>
      <c r="AA24" s="28">
        <v>3</v>
      </c>
      <c r="AB24" s="142">
        <v>10</v>
      </c>
      <c r="AC24" s="107">
        <f t="shared" ref="AC24:AC26" si="43">+$W24*$X24*AB24/1000</f>
        <v>44800</v>
      </c>
      <c r="AD24" s="28"/>
      <c r="AE24" s="107">
        <f t="shared" ref="AE24:AE26" si="44">+$W24*$X24*AD24/1000</f>
        <v>0</v>
      </c>
      <c r="AF24" s="28"/>
      <c r="AG24" s="107">
        <f t="shared" ref="AG24:AG26" si="45">+$W24*$X24*AF24/1000</f>
        <v>0</v>
      </c>
      <c r="AH24" s="28"/>
      <c r="AI24" s="28"/>
      <c r="AJ24" s="28"/>
      <c r="AK24" s="28" t="s">
        <v>83</v>
      </c>
      <c r="AL24" s="28">
        <v>50</v>
      </c>
      <c r="AM24" s="28"/>
      <c r="AN24" s="107">
        <v>1120</v>
      </c>
      <c r="AO24" s="107">
        <v>4000</v>
      </c>
      <c r="AP24" s="28"/>
      <c r="AQ24" s="46">
        <v>0</v>
      </c>
      <c r="AR24" s="28"/>
      <c r="AS24" s="120">
        <f t="shared" ref="AS24:AS26" si="46">AB24/+BR24</f>
        <v>10</v>
      </c>
      <c r="AT24" s="107">
        <f t="shared" ref="AT24:AT26" si="47">+AN24*AO24*AS24/1000</f>
        <v>44800</v>
      </c>
      <c r="AU24" s="107"/>
      <c r="AV24" s="107"/>
      <c r="AW24" s="28"/>
      <c r="AX24" s="106">
        <v>20260501</v>
      </c>
      <c r="AY24" s="94"/>
      <c r="AZ24" s="94"/>
      <c r="BA24" s="28"/>
      <c r="BB24" s="28"/>
      <c r="BC24" s="28"/>
      <c r="BD24" s="28" t="s">
        <v>223</v>
      </c>
      <c r="BE24" s="28">
        <v>3894360</v>
      </c>
      <c r="BF24" s="35"/>
      <c r="BG24" s="105">
        <f t="shared" ref="BG24:BG26" si="48">BH24/500</f>
        <v>89.6</v>
      </c>
      <c r="BH24" s="103">
        <f t="shared" ref="BH24:BH26" si="49">V24*X24/1000*AB24</f>
        <v>44800</v>
      </c>
      <c r="BI24" s="28" t="s">
        <v>158</v>
      </c>
      <c r="BJ24" s="28"/>
      <c r="BK24" s="35"/>
      <c r="BL24" s="35"/>
      <c r="BM24" s="95" t="s">
        <v>75</v>
      </c>
      <c r="BN24" s="95" t="s">
        <v>75</v>
      </c>
      <c r="BP24" s="100">
        <f t="shared" si="3"/>
        <v>1</v>
      </c>
      <c r="BQ24" s="100">
        <f t="shared" si="3"/>
        <v>1</v>
      </c>
      <c r="BR24" s="100">
        <f t="shared" ref="BR24:BR26" si="50">BP24*BQ24</f>
        <v>1</v>
      </c>
      <c r="BT24" s="92">
        <v>4</v>
      </c>
      <c r="BU24" s="52"/>
      <c r="BV24" s="65"/>
      <c r="BW24" s="54"/>
      <c r="BX24" s="64">
        <v>4</v>
      </c>
      <c r="BY24" s="66" t="s">
        <v>240</v>
      </c>
      <c r="BZ24" s="86"/>
      <c r="CA24" s="87"/>
      <c r="CB24" s="88"/>
      <c r="CC24" s="57"/>
      <c r="CD24" s="57"/>
      <c r="CE24" s="57"/>
      <c r="CF24" s="57"/>
      <c r="CG24" s="50"/>
      <c r="CH24" s="50"/>
      <c r="CI24" s="50"/>
    </row>
    <row r="25" spans="1:87" ht="27" customHeight="1" x14ac:dyDescent="0.4">
      <c r="A25" s="28">
        <v>0</v>
      </c>
      <c r="B25" s="93" t="s">
        <v>182</v>
      </c>
      <c r="C25" s="46" t="str">
        <f>VLOOKUP(K25,'[2]ＴＡＦ-東レ部署変換マスタ'!G:H,2,0)</f>
        <v xml:space="preserve">275 </v>
      </c>
      <c r="D25" s="93" t="s">
        <v>74</v>
      </c>
      <c r="E25" s="46">
        <v>20260526</v>
      </c>
      <c r="F25" s="102" t="s">
        <v>108</v>
      </c>
      <c r="G25" s="155" t="s">
        <v>224</v>
      </c>
      <c r="H25" s="94">
        <v>5174</v>
      </c>
      <c r="I25" s="28" t="s">
        <v>76</v>
      </c>
      <c r="J25" s="28" t="s">
        <v>191</v>
      </c>
      <c r="K25" s="101" t="s">
        <v>77</v>
      </c>
      <c r="L25" s="35"/>
      <c r="M25" s="28">
        <v>0</v>
      </c>
      <c r="N25" s="28">
        <v>1</v>
      </c>
      <c r="O25" s="46" t="s">
        <v>177</v>
      </c>
      <c r="P25" s="46" t="s">
        <v>105</v>
      </c>
      <c r="Q25" s="28" t="s">
        <v>169</v>
      </c>
      <c r="R25" s="28" t="s">
        <v>79</v>
      </c>
      <c r="S25" s="28" t="str">
        <f>VLOOKUP(Q25,'[1]製品タイプ－表示製品名'!B:E,4,0)</f>
        <v>ＭＥＴＡＬＵＭＹ　ＳＩＬＶＥＲ　Ｎ－ＭＡＴＴＥ　Ｂ</v>
      </c>
      <c r="T25" s="28">
        <v>50</v>
      </c>
      <c r="U25" s="28"/>
      <c r="V25" s="103">
        <v>1120</v>
      </c>
      <c r="W25" s="103">
        <v>1120</v>
      </c>
      <c r="X25" s="103">
        <v>4000</v>
      </c>
      <c r="Y25" s="107">
        <v>2</v>
      </c>
      <c r="Z25" s="35"/>
      <c r="AA25" s="28">
        <v>3</v>
      </c>
      <c r="AB25" s="142">
        <v>6</v>
      </c>
      <c r="AC25" s="107">
        <f t="shared" si="43"/>
        <v>26880</v>
      </c>
      <c r="AD25" s="28"/>
      <c r="AE25" s="107">
        <f t="shared" si="44"/>
        <v>0</v>
      </c>
      <c r="AF25" s="28"/>
      <c r="AG25" s="107">
        <f t="shared" si="45"/>
        <v>0</v>
      </c>
      <c r="AH25" s="28"/>
      <c r="AI25" s="28"/>
      <c r="AJ25" s="28"/>
      <c r="AK25" s="28" t="s">
        <v>83</v>
      </c>
      <c r="AL25" s="28">
        <v>50</v>
      </c>
      <c r="AM25" s="28"/>
      <c r="AN25" s="107">
        <v>1120</v>
      </c>
      <c r="AO25" s="107">
        <v>4000</v>
      </c>
      <c r="AP25" s="28"/>
      <c r="AQ25" s="46">
        <v>0</v>
      </c>
      <c r="AR25" s="28"/>
      <c r="AS25" s="120">
        <f t="shared" si="46"/>
        <v>6</v>
      </c>
      <c r="AT25" s="107">
        <f t="shared" si="47"/>
        <v>26880</v>
      </c>
      <c r="AU25" s="107"/>
      <c r="AV25" s="107"/>
      <c r="AW25" s="28"/>
      <c r="AX25" s="106">
        <v>20260501</v>
      </c>
      <c r="AY25" s="94"/>
      <c r="AZ25" s="94"/>
      <c r="BA25" s="28"/>
      <c r="BB25" s="28"/>
      <c r="BC25" s="28"/>
      <c r="BD25" s="28" t="s">
        <v>225</v>
      </c>
      <c r="BE25" s="28">
        <v>3894361</v>
      </c>
      <c r="BF25" s="35"/>
      <c r="BG25" s="105">
        <f t="shared" si="48"/>
        <v>53.76</v>
      </c>
      <c r="BH25" s="103">
        <f t="shared" si="49"/>
        <v>26880</v>
      </c>
      <c r="BI25" s="28" t="s">
        <v>146</v>
      </c>
      <c r="BJ25" s="28"/>
      <c r="BK25" s="35"/>
      <c r="BL25" s="35"/>
      <c r="BM25" s="95" t="s">
        <v>75</v>
      </c>
      <c r="BN25" s="95" t="s">
        <v>75</v>
      </c>
      <c r="BP25" s="100">
        <f t="shared" si="3"/>
        <v>1</v>
      </c>
      <c r="BQ25" s="100">
        <f t="shared" si="3"/>
        <v>1</v>
      </c>
      <c r="BR25" s="100">
        <f t="shared" si="50"/>
        <v>1</v>
      </c>
      <c r="BT25" s="92">
        <v>2</v>
      </c>
      <c r="BU25" s="52"/>
      <c r="BV25" s="65"/>
      <c r="BW25" s="54"/>
      <c r="BX25" s="64">
        <v>2</v>
      </c>
      <c r="BY25" s="66" t="s">
        <v>134</v>
      </c>
      <c r="BZ25" s="86"/>
      <c r="CA25" s="87"/>
      <c r="CB25" s="88"/>
      <c r="CC25" s="57"/>
      <c r="CD25" s="57"/>
      <c r="CE25" s="57"/>
      <c r="CF25" s="57"/>
      <c r="CG25" s="50"/>
      <c r="CH25" s="50"/>
      <c r="CI25" s="50"/>
    </row>
    <row r="26" spans="1:87" ht="27" customHeight="1" x14ac:dyDescent="0.4">
      <c r="A26" s="165">
        <v>0</v>
      </c>
      <c r="B26" s="171" t="s">
        <v>182</v>
      </c>
      <c r="C26" s="167" t="str">
        <f>VLOOKUP(K26,'[2]ＴＡＦ-東レ部署変換マスタ'!G:H,2,0)</f>
        <v xml:space="preserve">275 </v>
      </c>
      <c r="D26" s="171" t="s">
        <v>74</v>
      </c>
      <c r="E26" s="167">
        <v>20260526</v>
      </c>
      <c r="F26" s="173" t="s">
        <v>108</v>
      </c>
      <c r="G26" s="203" t="s">
        <v>226</v>
      </c>
      <c r="H26" s="174">
        <v>5174</v>
      </c>
      <c r="I26" s="165" t="s">
        <v>76</v>
      </c>
      <c r="J26" s="165" t="s">
        <v>191</v>
      </c>
      <c r="K26" s="166" t="s">
        <v>77</v>
      </c>
      <c r="L26" s="175"/>
      <c r="M26" s="165">
        <v>0</v>
      </c>
      <c r="N26" s="165">
        <v>1</v>
      </c>
      <c r="O26" s="167" t="s">
        <v>177</v>
      </c>
      <c r="P26" s="167" t="s">
        <v>105</v>
      </c>
      <c r="Q26" s="165" t="s">
        <v>169</v>
      </c>
      <c r="R26" s="165" t="s">
        <v>79</v>
      </c>
      <c r="S26" s="165" t="str">
        <f>VLOOKUP(Q26,'[1]製品タイプ－表示製品名'!B:E,4,0)</f>
        <v>ＭＥＴＡＬＵＭＹ　ＳＩＬＶＥＲ　Ｎ－ＭＡＴＴＥ　Ｂ</v>
      </c>
      <c r="T26" s="165">
        <v>50</v>
      </c>
      <c r="U26" s="165"/>
      <c r="V26" s="176">
        <v>1120</v>
      </c>
      <c r="W26" s="176">
        <v>1120</v>
      </c>
      <c r="X26" s="176">
        <v>4000</v>
      </c>
      <c r="Y26" s="168">
        <v>2</v>
      </c>
      <c r="Z26" s="175"/>
      <c r="AA26" s="165">
        <v>3</v>
      </c>
      <c r="AB26" s="169">
        <v>4</v>
      </c>
      <c r="AC26" s="168">
        <f t="shared" si="43"/>
        <v>17920</v>
      </c>
      <c r="AD26" s="165"/>
      <c r="AE26" s="168">
        <f t="shared" si="44"/>
        <v>0</v>
      </c>
      <c r="AF26" s="165"/>
      <c r="AG26" s="168">
        <f t="shared" si="45"/>
        <v>0</v>
      </c>
      <c r="AH26" s="165"/>
      <c r="AI26" s="165"/>
      <c r="AJ26" s="165"/>
      <c r="AK26" s="165" t="s">
        <v>83</v>
      </c>
      <c r="AL26" s="165">
        <v>50</v>
      </c>
      <c r="AM26" s="165"/>
      <c r="AN26" s="168">
        <v>1120</v>
      </c>
      <c r="AO26" s="168">
        <v>4000</v>
      </c>
      <c r="AP26" s="165"/>
      <c r="AQ26" s="167">
        <v>0</v>
      </c>
      <c r="AR26" s="165"/>
      <c r="AS26" s="170">
        <f t="shared" si="46"/>
        <v>4</v>
      </c>
      <c r="AT26" s="168">
        <f t="shared" si="47"/>
        <v>17920</v>
      </c>
      <c r="AU26" s="168"/>
      <c r="AV26" s="168"/>
      <c r="AW26" s="165"/>
      <c r="AX26" s="172">
        <v>20260501</v>
      </c>
      <c r="AY26" s="174"/>
      <c r="AZ26" s="174"/>
      <c r="BA26" s="165"/>
      <c r="BB26" s="165"/>
      <c r="BC26" s="165"/>
      <c r="BD26" s="165" t="s">
        <v>225</v>
      </c>
      <c r="BE26" s="165">
        <v>3894362</v>
      </c>
      <c r="BF26" s="35"/>
      <c r="BG26" s="105">
        <f t="shared" si="48"/>
        <v>35.840000000000003</v>
      </c>
      <c r="BH26" s="103">
        <f t="shared" si="49"/>
        <v>17920</v>
      </c>
      <c r="BI26" s="28" t="s">
        <v>146</v>
      </c>
      <c r="BJ26" s="28"/>
      <c r="BK26" s="35"/>
      <c r="BL26" s="35"/>
      <c r="BM26" s="95" t="s">
        <v>75</v>
      </c>
      <c r="BN26" s="95" t="s">
        <v>75</v>
      </c>
      <c r="BP26" s="100">
        <f t="shared" si="3"/>
        <v>1</v>
      </c>
      <c r="BQ26" s="100">
        <f t="shared" si="3"/>
        <v>1</v>
      </c>
      <c r="BR26" s="100">
        <f t="shared" si="50"/>
        <v>1</v>
      </c>
      <c r="BT26" s="92">
        <v>2</v>
      </c>
      <c r="BU26" s="52"/>
      <c r="BV26" s="65"/>
      <c r="BW26" s="54"/>
      <c r="BX26" s="64">
        <v>2</v>
      </c>
      <c r="BY26" s="200" t="s">
        <v>143</v>
      </c>
      <c r="BZ26" s="86"/>
      <c r="CA26" s="87"/>
      <c r="CB26" s="88"/>
      <c r="CC26" s="57"/>
      <c r="CD26" s="57"/>
      <c r="CE26" s="57"/>
      <c r="CF26" s="57"/>
      <c r="CG26" s="50"/>
      <c r="CH26" s="50"/>
      <c r="CI26" s="50"/>
    </row>
    <row r="27" spans="1:87" ht="27" customHeight="1" x14ac:dyDescent="0.4">
      <c r="A27" s="28"/>
      <c r="B27" s="93" t="s">
        <v>182</v>
      </c>
      <c r="C27" s="46" t="str">
        <f>VLOOKUP(K27,'[2]ＴＡＦ-東レ部署変換マスタ'!G:H,2,0)</f>
        <v xml:space="preserve">275 </v>
      </c>
      <c r="D27" s="93" t="s">
        <v>74</v>
      </c>
      <c r="E27" s="46">
        <v>20260526</v>
      </c>
      <c r="F27" s="102" t="s">
        <v>108</v>
      </c>
      <c r="G27" s="149" t="s">
        <v>198</v>
      </c>
      <c r="H27" s="94">
        <v>5174</v>
      </c>
      <c r="I27" s="28" t="s">
        <v>76</v>
      </c>
      <c r="J27" s="28" t="s">
        <v>191</v>
      </c>
      <c r="K27" s="101" t="s">
        <v>77</v>
      </c>
      <c r="L27" s="35"/>
      <c r="M27" s="28">
        <v>0</v>
      </c>
      <c r="N27" s="28">
        <v>1</v>
      </c>
      <c r="O27" s="46" t="s">
        <v>177</v>
      </c>
      <c r="P27" s="46" t="s">
        <v>73</v>
      </c>
      <c r="Q27" s="28" t="s">
        <v>196</v>
      </c>
      <c r="R27" s="28" t="s">
        <v>79</v>
      </c>
      <c r="S27" s="28" t="str">
        <f>VLOOKUP(Q27,'[1]製品タイプ－表示製品名'!B:E,4,0)</f>
        <v>メタルミー　ネーマー銀消　Ｂ　Ｇコート用</v>
      </c>
      <c r="T27" s="28">
        <v>25</v>
      </c>
      <c r="U27" s="28"/>
      <c r="V27" s="107">
        <v>1050</v>
      </c>
      <c r="W27" s="107">
        <v>1050</v>
      </c>
      <c r="X27" s="107">
        <v>4000</v>
      </c>
      <c r="Y27" s="107"/>
      <c r="Z27" s="35"/>
      <c r="AA27" s="28">
        <v>3</v>
      </c>
      <c r="AB27" s="142">
        <v>2</v>
      </c>
      <c r="AC27" s="107">
        <f t="shared" ref="AC27" si="51">+$W27*$X27*AB27/1000</f>
        <v>8400</v>
      </c>
      <c r="AD27" s="28"/>
      <c r="AE27" s="107"/>
      <c r="AF27" s="28"/>
      <c r="AG27" s="107"/>
      <c r="AH27" s="28"/>
      <c r="AI27" s="28"/>
      <c r="AJ27" s="28"/>
      <c r="AK27" s="28" t="s">
        <v>197</v>
      </c>
      <c r="AL27" s="28">
        <v>25</v>
      </c>
      <c r="AM27" s="28"/>
      <c r="AN27" s="107">
        <v>1050</v>
      </c>
      <c r="AO27" s="107">
        <v>4000</v>
      </c>
      <c r="AP27" s="28"/>
      <c r="AQ27" s="46"/>
      <c r="AR27" s="28"/>
      <c r="AS27" s="120">
        <f t="shared" ref="AS27" si="52">AB27/+BR27</f>
        <v>2</v>
      </c>
      <c r="AT27" s="107">
        <f t="shared" ref="AT27" si="53">+AN27*AO27*AS27/1000</f>
        <v>8400</v>
      </c>
      <c r="AU27" s="107"/>
      <c r="AV27" s="107"/>
      <c r="AW27" s="28"/>
      <c r="AX27" s="106">
        <v>20260511</v>
      </c>
      <c r="AY27" s="94"/>
      <c r="AZ27" s="94"/>
      <c r="BA27" s="28"/>
      <c r="BB27" s="28"/>
      <c r="BC27" s="28"/>
      <c r="BD27" s="104" t="s">
        <v>199</v>
      </c>
      <c r="BE27" s="104">
        <v>3894583</v>
      </c>
      <c r="BF27" s="35"/>
      <c r="BG27" s="105">
        <f>BH27/500</f>
        <v>16.8</v>
      </c>
      <c r="BH27" s="103">
        <f>V27*X27/1000*AB27</f>
        <v>8400</v>
      </c>
      <c r="BI27" s="28" t="s">
        <v>111</v>
      </c>
      <c r="BJ27" s="28"/>
      <c r="BK27" s="35"/>
      <c r="BL27" s="35"/>
      <c r="BM27" s="95" t="s">
        <v>75</v>
      </c>
      <c r="BN27" s="95" t="s">
        <v>75</v>
      </c>
      <c r="BP27" s="100">
        <f t="shared" ref="BP27" si="54">ROUNDDOWN(AN27/W27,0)</f>
        <v>1</v>
      </c>
      <c r="BQ27" s="100">
        <f t="shared" ref="BQ27" si="55">ROUNDDOWN(AO27/X27,0)</f>
        <v>1</v>
      </c>
      <c r="BR27" s="100">
        <f t="shared" ref="BR27" si="56">BP27*BQ27</f>
        <v>1</v>
      </c>
      <c r="BT27" s="92">
        <v>1</v>
      </c>
      <c r="BU27" s="52"/>
      <c r="BV27" s="65"/>
      <c r="BW27" s="54"/>
      <c r="BX27" s="64">
        <v>1</v>
      </c>
      <c r="BY27" s="66" t="s">
        <v>136</v>
      </c>
      <c r="BZ27" s="86"/>
      <c r="CA27" s="87"/>
      <c r="CB27" s="88"/>
      <c r="CC27" s="57"/>
      <c r="CD27" s="57"/>
      <c r="CE27" s="57"/>
      <c r="CF27" s="57"/>
      <c r="CG27" s="50"/>
      <c r="CH27" s="50"/>
      <c r="CI27" s="50"/>
    </row>
    <row r="28" spans="1:87" ht="27" customHeight="1" x14ac:dyDescent="0.4">
      <c r="A28" s="28">
        <v>0</v>
      </c>
      <c r="B28" s="93" t="s">
        <v>182</v>
      </c>
      <c r="C28" s="46" t="str">
        <f>VLOOKUP(K28,'[2]ＴＡＦ-東レ部署変換マスタ'!G:H,2,0)</f>
        <v xml:space="preserve">275 </v>
      </c>
      <c r="D28" s="93" t="s">
        <v>74</v>
      </c>
      <c r="E28" s="46">
        <v>20260526</v>
      </c>
      <c r="F28" s="102" t="s">
        <v>108</v>
      </c>
      <c r="G28" s="148" t="s">
        <v>195</v>
      </c>
      <c r="H28" s="94">
        <v>5174</v>
      </c>
      <c r="I28" s="28" t="s">
        <v>76</v>
      </c>
      <c r="J28" s="28" t="s">
        <v>191</v>
      </c>
      <c r="K28" s="101" t="s">
        <v>77</v>
      </c>
      <c r="L28" s="35"/>
      <c r="M28" s="28">
        <v>0</v>
      </c>
      <c r="N28" s="28">
        <v>1</v>
      </c>
      <c r="O28" s="46" t="s">
        <v>177</v>
      </c>
      <c r="P28" s="46" t="s">
        <v>73</v>
      </c>
      <c r="Q28" s="28" t="s">
        <v>196</v>
      </c>
      <c r="R28" s="28" t="s">
        <v>79</v>
      </c>
      <c r="S28" s="28" t="str">
        <f>VLOOKUP(Q28,'[1]製品タイプ－表示製品名'!B:E,4,0)</f>
        <v>メタルミー　ネーマー銀消　Ｂ　Ｇコート用</v>
      </c>
      <c r="T28" s="28">
        <v>38</v>
      </c>
      <c r="U28" s="28"/>
      <c r="V28" s="107">
        <v>1005</v>
      </c>
      <c r="W28" s="107">
        <v>1000</v>
      </c>
      <c r="X28" s="107">
        <v>4100</v>
      </c>
      <c r="Y28" s="107">
        <v>2</v>
      </c>
      <c r="Z28" s="35"/>
      <c r="AA28" s="28">
        <v>3</v>
      </c>
      <c r="AB28" s="142">
        <v>2</v>
      </c>
      <c r="AC28" s="107">
        <f t="shared" si="33"/>
        <v>8200</v>
      </c>
      <c r="AD28" s="28"/>
      <c r="AE28" s="107">
        <f>+$W28*$X28*AD28/1000</f>
        <v>0</v>
      </c>
      <c r="AF28" s="28"/>
      <c r="AG28" s="107">
        <f>+$W28*$X28*AF28/1000</f>
        <v>0</v>
      </c>
      <c r="AH28" s="28"/>
      <c r="AI28" s="28"/>
      <c r="AJ28" s="28"/>
      <c r="AK28" s="28" t="s">
        <v>197</v>
      </c>
      <c r="AL28" s="28">
        <v>38</v>
      </c>
      <c r="AM28" s="28"/>
      <c r="AN28" s="107">
        <v>1005</v>
      </c>
      <c r="AO28" s="107">
        <v>4100</v>
      </c>
      <c r="AP28" s="28"/>
      <c r="AQ28" s="46">
        <v>0</v>
      </c>
      <c r="AR28" s="28"/>
      <c r="AS28" s="120">
        <f t="shared" si="1"/>
        <v>2</v>
      </c>
      <c r="AT28" s="107">
        <f>+AN28*AO28*AS28/1000</f>
        <v>8241</v>
      </c>
      <c r="AU28" s="107"/>
      <c r="AV28" s="107"/>
      <c r="AW28" s="28"/>
      <c r="AX28" s="106">
        <v>20260511</v>
      </c>
      <c r="AY28" s="94"/>
      <c r="AZ28" s="94"/>
      <c r="BA28" s="28"/>
      <c r="BB28" s="28"/>
      <c r="BC28" s="28"/>
      <c r="BD28" s="28"/>
      <c r="BE28" s="28">
        <v>3894346</v>
      </c>
      <c r="BF28" s="35"/>
      <c r="BG28" s="105">
        <f>BH28/500</f>
        <v>16.481999999999999</v>
      </c>
      <c r="BH28" s="103">
        <f>V28*X28/1000*AB28</f>
        <v>8241</v>
      </c>
      <c r="BI28" s="28" t="s">
        <v>111</v>
      </c>
      <c r="BJ28" s="28"/>
      <c r="BK28" s="35"/>
      <c r="BL28" s="35"/>
      <c r="BM28" s="95" t="s">
        <v>75</v>
      </c>
      <c r="BN28" s="95" t="s">
        <v>75</v>
      </c>
      <c r="BP28" s="100">
        <f t="shared" si="3"/>
        <v>1</v>
      </c>
      <c r="BQ28" s="100">
        <f t="shared" si="3"/>
        <v>1</v>
      </c>
      <c r="BR28" s="100">
        <f t="shared" si="4"/>
        <v>1</v>
      </c>
      <c r="BT28" s="92">
        <v>1</v>
      </c>
      <c r="BU28" s="52"/>
      <c r="BV28" s="65"/>
      <c r="BW28" s="54"/>
      <c r="BX28" s="64">
        <v>1</v>
      </c>
      <c r="BY28" s="66" t="s">
        <v>153</v>
      </c>
      <c r="BZ28" s="86"/>
      <c r="CA28" s="87"/>
      <c r="CB28" s="88"/>
      <c r="CC28" s="57"/>
      <c r="CD28" s="57"/>
      <c r="CE28" s="57"/>
      <c r="CF28" s="57"/>
      <c r="CG28" s="50"/>
      <c r="CH28" s="50"/>
      <c r="CI28" s="50"/>
    </row>
    <row r="29" spans="1:87" ht="27" customHeight="1" x14ac:dyDescent="0.4">
      <c r="A29" s="28">
        <v>0</v>
      </c>
      <c r="B29" s="93" t="s">
        <v>182</v>
      </c>
      <c r="C29" s="46" t="str">
        <f>VLOOKUP(K29,'[2]ＴＡＦ-東レ部署変換マスタ'!G:H,2,0)</f>
        <v xml:space="preserve">275 </v>
      </c>
      <c r="D29" s="93" t="s">
        <v>74</v>
      </c>
      <c r="E29" s="46">
        <v>20260526</v>
      </c>
      <c r="F29" s="102" t="s">
        <v>108</v>
      </c>
      <c r="G29" s="147" t="s">
        <v>203</v>
      </c>
      <c r="H29" s="94">
        <v>5174</v>
      </c>
      <c r="I29" s="28" t="s">
        <v>76</v>
      </c>
      <c r="J29" s="28" t="s">
        <v>191</v>
      </c>
      <c r="K29" s="101" t="s">
        <v>77</v>
      </c>
      <c r="L29" s="35"/>
      <c r="M29" s="28">
        <v>0</v>
      </c>
      <c r="N29" s="28">
        <v>1</v>
      </c>
      <c r="O29" s="46" t="s">
        <v>177</v>
      </c>
      <c r="P29" s="46" t="s">
        <v>73</v>
      </c>
      <c r="Q29" s="28" t="s">
        <v>123</v>
      </c>
      <c r="R29" s="28" t="s">
        <v>79</v>
      </c>
      <c r="S29" s="28" t="str">
        <f>VLOOKUP(Q29,'[1]製品タイプ－表示製品名'!B:E,4,0)</f>
        <v>メタルミー　ニューネーマー銀消　Ｂ</v>
      </c>
      <c r="T29" s="28">
        <v>50</v>
      </c>
      <c r="U29" s="28"/>
      <c r="V29" s="103">
        <v>1000</v>
      </c>
      <c r="W29" s="103">
        <v>1000</v>
      </c>
      <c r="X29" s="103">
        <v>4000</v>
      </c>
      <c r="Y29" s="107">
        <v>2</v>
      </c>
      <c r="Z29" s="35"/>
      <c r="AA29" s="28">
        <v>3</v>
      </c>
      <c r="AB29" s="142">
        <v>2</v>
      </c>
      <c r="AC29" s="107">
        <f t="shared" si="33"/>
        <v>8000</v>
      </c>
      <c r="AD29" s="28"/>
      <c r="AE29" s="107">
        <f>+$W29*$X29*AD29/1000</f>
        <v>0</v>
      </c>
      <c r="AF29" s="28"/>
      <c r="AG29" s="107">
        <f>+$W29*$X29*AF29/1000</f>
        <v>0</v>
      </c>
      <c r="AH29" s="28"/>
      <c r="AI29" s="28"/>
      <c r="AJ29" s="28"/>
      <c r="AK29" s="28" t="s">
        <v>83</v>
      </c>
      <c r="AL29" s="28">
        <v>50</v>
      </c>
      <c r="AM29" s="28"/>
      <c r="AN29" s="107">
        <v>1000</v>
      </c>
      <c r="AO29" s="107">
        <v>4000</v>
      </c>
      <c r="AP29" s="28"/>
      <c r="AQ29" s="46">
        <v>0</v>
      </c>
      <c r="AR29" s="28"/>
      <c r="AS29" s="120">
        <f t="shared" si="1"/>
        <v>2</v>
      </c>
      <c r="AT29" s="107">
        <f t="shared" ref="AT29:AT32" si="57">+AN29*AO29*AS29/1000</f>
        <v>8000</v>
      </c>
      <c r="AU29" s="107"/>
      <c r="AV29" s="107"/>
      <c r="AW29" s="28"/>
      <c r="AX29" s="106">
        <v>20260501</v>
      </c>
      <c r="AY29" s="94"/>
      <c r="AZ29" s="94"/>
      <c r="BA29" s="28"/>
      <c r="BB29" s="28"/>
      <c r="BC29" s="28"/>
      <c r="BD29" s="28" t="s">
        <v>204</v>
      </c>
      <c r="BE29" s="28">
        <v>3894350</v>
      </c>
      <c r="BF29" s="35"/>
      <c r="BG29" s="105">
        <f t="shared" ref="BG29:BG35" si="58">BH29/500</f>
        <v>16</v>
      </c>
      <c r="BH29" s="103">
        <f t="shared" ref="BH29:BH35" si="59">V29*X29/1000*AB29</f>
        <v>8000</v>
      </c>
      <c r="BI29" s="28" t="s">
        <v>111</v>
      </c>
      <c r="BJ29" s="28"/>
      <c r="BK29" s="35"/>
      <c r="BL29" s="35"/>
      <c r="BM29" s="95" t="s">
        <v>75</v>
      </c>
      <c r="BN29" s="95" t="s">
        <v>75</v>
      </c>
      <c r="BP29" s="100">
        <f t="shared" si="3"/>
        <v>1</v>
      </c>
      <c r="BQ29" s="100">
        <f t="shared" si="3"/>
        <v>1</v>
      </c>
      <c r="BR29" s="100">
        <f t="shared" si="4"/>
        <v>1</v>
      </c>
      <c r="BT29" s="92">
        <v>1</v>
      </c>
      <c r="BU29" s="52"/>
      <c r="BV29" s="65"/>
      <c r="BW29" s="54"/>
      <c r="BX29" s="64">
        <v>1</v>
      </c>
      <c r="BY29" s="66" t="s">
        <v>107</v>
      </c>
      <c r="BZ29" s="86"/>
      <c r="CA29" s="87"/>
      <c r="CB29" s="88"/>
      <c r="CC29" s="57"/>
      <c r="CD29" s="57"/>
      <c r="CE29" s="57"/>
      <c r="CF29" s="57"/>
      <c r="CG29" s="50"/>
      <c r="CH29" s="50"/>
      <c r="CI29" s="50"/>
    </row>
    <row r="30" spans="1:87" ht="27" customHeight="1" x14ac:dyDescent="0.4">
      <c r="A30" s="28"/>
      <c r="B30" s="93" t="s">
        <v>182</v>
      </c>
      <c r="C30" s="46" t="str">
        <f>VLOOKUP(K30,'[2]ＴＡＦ-東レ部署変換マスタ'!G:H,2,0)</f>
        <v xml:space="preserve">275 </v>
      </c>
      <c r="D30" s="93" t="s">
        <v>74</v>
      </c>
      <c r="E30" s="46">
        <v>20260526</v>
      </c>
      <c r="F30" s="102" t="s">
        <v>108</v>
      </c>
      <c r="G30" s="147" t="s">
        <v>203</v>
      </c>
      <c r="H30" s="94">
        <v>5174</v>
      </c>
      <c r="I30" s="28" t="s">
        <v>76</v>
      </c>
      <c r="J30" s="28" t="s">
        <v>191</v>
      </c>
      <c r="K30" s="101" t="s">
        <v>77</v>
      </c>
      <c r="L30" s="35"/>
      <c r="M30" s="28"/>
      <c r="N30" s="28">
        <v>1</v>
      </c>
      <c r="O30" s="46" t="s">
        <v>177</v>
      </c>
      <c r="P30" s="46" t="s">
        <v>73</v>
      </c>
      <c r="Q30" s="28" t="s">
        <v>123</v>
      </c>
      <c r="R30" s="28" t="s">
        <v>79</v>
      </c>
      <c r="S30" s="28" t="str">
        <f>VLOOKUP(Q30,'[1]製品タイプ－表示製品名'!B:E,4,0)</f>
        <v>メタルミー　ニューネーマー銀消　Ｂ</v>
      </c>
      <c r="T30" s="28">
        <v>50</v>
      </c>
      <c r="U30" s="28"/>
      <c r="V30" s="103">
        <v>1000</v>
      </c>
      <c r="W30" s="103">
        <v>1000</v>
      </c>
      <c r="X30" s="103">
        <v>4000</v>
      </c>
      <c r="Y30" s="107"/>
      <c r="Z30" s="35"/>
      <c r="AA30" s="28">
        <v>3</v>
      </c>
      <c r="AB30" s="142">
        <v>13</v>
      </c>
      <c r="AC30" s="107">
        <f t="shared" si="33"/>
        <v>52000</v>
      </c>
      <c r="AD30" s="28"/>
      <c r="AE30" s="107"/>
      <c r="AF30" s="28"/>
      <c r="AG30" s="107"/>
      <c r="AH30" s="28"/>
      <c r="AI30" s="28"/>
      <c r="AJ30" s="28"/>
      <c r="AK30" s="28" t="s">
        <v>83</v>
      </c>
      <c r="AL30" s="28">
        <v>50</v>
      </c>
      <c r="AM30" s="28"/>
      <c r="AN30" s="107">
        <v>1000</v>
      </c>
      <c r="AO30" s="107">
        <v>4000</v>
      </c>
      <c r="AP30" s="28"/>
      <c r="AQ30" s="46"/>
      <c r="AR30" s="28"/>
      <c r="AS30" s="120">
        <f t="shared" si="1"/>
        <v>13</v>
      </c>
      <c r="AT30" s="107">
        <f t="shared" si="57"/>
        <v>52000</v>
      </c>
      <c r="AU30" s="107"/>
      <c r="AV30" s="107"/>
      <c r="AW30" s="28"/>
      <c r="AX30" s="106">
        <v>20260513</v>
      </c>
      <c r="AY30" s="94"/>
      <c r="AZ30" s="94"/>
      <c r="BA30" s="28"/>
      <c r="BB30" s="28"/>
      <c r="BC30" s="28"/>
      <c r="BD30" s="28" t="s">
        <v>205</v>
      </c>
      <c r="BE30" s="28">
        <v>3894351</v>
      </c>
      <c r="BF30" s="35"/>
      <c r="BG30" s="105">
        <f t="shared" si="58"/>
        <v>104</v>
      </c>
      <c r="BH30" s="103">
        <f t="shared" si="59"/>
        <v>52000</v>
      </c>
      <c r="BI30" s="28" t="s">
        <v>111</v>
      </c>
      <c r="BJ30" s="28"/>
      <c r="BK30" s="35"/>
      <c r="BL30" s="35"/>
      <c r="BM30" s="95" t="s">
        <v>75</v>
      </c>
      <c r="BN30" s="95" t="s">
        <v>75</v>
      </c>
      <c r="BP30" s="100">
        <f t="shared" si="3"/>
        <v>1</v>
      </c>
      <c r="BQ30" s="100">
        <f t="shared" si="3"/>
        <v>1</v>
      </c>
      <c r="BR30" s="100">
        <f t="shared" si="4"/>
        <v>1</v>
      </c>
      <c r="BT30" s="92">
        <v>4</v>
      </c>
      <c r="BU30" s="52"/>
      <c r="BV30" s="65"/>
      <c r="BW30" s="54"/>
      <c r="BX30" s="64">
        <v>4</v>
      </c>
      <c r="BY30" s="66" t="s">
        <v>247</v>
      </c>
      <c r="BZ30" s="86"/>
      <c r="CA30" s="87"/>
      <c r="CB30" s="88"/>
      <c r="CC30" s="57"/>
      <c r="CD30" s="57"/>
      <c r="CE30" s="57"/>
      <c r="CF30" s="57"/>
      <c r="CG30" s="50"/>
      <c r="CH30" s="50"/>
      <c r="CI30" s="50"/>
    </row>
    <row r="31" spans="1:87" ht="27" customHeight="1" x14ac:dyDescent="0.4">
      <c r="A31" s="28">
        <v>0</v>
      </c>
      <c r="B31" s="93" t="s">
        <v>130</v>
      </c>
      <c r="C31" s="46" t="str">
        <f>VLOOKUP(K31,'[1]ＴＡＦ-東レ部署変換マスタ'!G:H,2,0)</f>
        <v xml:space="preserve">275 </v>
      </c>
      <c r="D31" s="93" t="s">
        <v>74</v>
      </c>
      <c r="E31" s="28">
        <v>20260530</v>
      </c>
      <c r="F31" s="102" t="s">
        <v>108</v>
      </c>
      <c r="G31" s="119" t="s">
        <v>227</v>
      </c>
      <c r="H31" s="156">
        <v>3540</v>
      </c>
      <c r="I31" s="157" t="s">
        <v>147</v>
      </c>
      <c r="J31" s="96" t="s">
        <v>122</v>
      </c>
      <c r="K31" s="101" t="s">
        <v>77</v>
      </c>
      <c r="L31" s="28" t="s">
        <v>78</v>
      </c>
      <c r="M31" s="28">
        <v>0</v>
      </c>
      <c r="N31" s="28">
        <v>1</v>
      </c>
      <c r="O31" s="46" t="s">
        <v>118</v>
      </c>
      <c r="P31" s="95" t="s">
        <v>73</v>
      </c>
      <c r="Q31" s="157" t="s">
        <v>148</v>
      </c>
      <c r="R31" s="157" t="s">
        <v>149</v>
      </c>
      <c r="S31" s="28" t="str">
        <f>VLOOKUP(Q31,'[1]製品タイプ－表示製品名'!B:E,4,0)</f>
        <v>ＫＦ－９Ｂ</v>
      </c>
      <c r="T31" s="157">
        <v>9</v>
      </c>
      <c r="U31" s="28"/>
      <c r="V31" s="105">
        <v>1360</v>
      </c>
      <c r="W31" s="105">
        <v>1360</v>
      </c>
      <c r="X31" s="105">
        <v>6300</v>
      </c>
      <c r="Y31" s="107">
        <v>2</v>
      </c>
      <c r="Z31" s="35"/>
      <c r="AA31" s="28">
        <v>3</v>
      </c>
      <c r="AB31" s="142">
        <v>5</v>
      </c>
      <c r="AC31" s="107">
        <f t="shared" si="33"/>
        <v>42840</v>
      </c>
      <c r="AD31" s="28"/>
      <c r="AE31" s="107">
        <f t="shared" ref="AE31:AE35" si="60">+$W31*$X31*AD31/1000</f>
        <v>0</v>
      </c>
      <c r="AF31" s="28"/>
      <c r="AG31" s="107">
        <f t="shared" ref="AG31:AG35" si="61">+$W31*$X31*AF31/1000</f>
        <v>0</v>
      </c>
      <c r="AH31" s="28"/>
      <c r="AI31" s="28"/>
      <c r="AJ31" s="28"/>
      <c r="AK31" s="157" t="s">
        <v>150</v>
      </c>
      <c r="AL31" s="28">
        <v>8</v>
      </c>
      <c r="AM31" s="28" t="s">
        <v>144</v>
      </c>
      <c r="AN31" s="105">
        <v>1400</v>
      </c>
      <c r="AO31" s="157">
        <v>12500</v>
      </c>
      <c r="AP31" s="28"/>
      <c r="AQ31" s="46">
        <v>0</v>
      </c>
      <c r="AR31" s="35"/>
      <c r="AS31" s="120">
        <f t="shared" si="1"/>
        <v>5</v>
      </c>
      <c r="AT31" s="107">
        <f t="shared" si="57"/>
        <v>87500</v>
      </c>
      <c r="AU31" s="107"/>
      <c r="AV31" s="107"/>
      <c r="AW31" s="28"/>
      <c r="AX31" s="154">
        <v>20260508</v>
      </c>
      <c r="AY31" s="94"/>
      <c r="AZ31" s="94"/>
      <c r="BA31" s="28"/>
      <c r="BB31" s="28"/>
      <c r="BC31" s="28"/>
      <c r="BD31" s="158" t="s">
        <v>151</v>
      </c>
      <c r="BE31" s="207">
        <v>3894363</v>
      </c>
      <c r="BF31" s="35"/>
      <c r="BG31" s="105">
        <f t="shared" si="58"/>
        <v>85.68</v>
      </c>
      <c r="BH31" s="103">
        <f t="shared" si="59"/>
        <v>42840</v>
      </c>
      <c r="BI31" s="28" t="s">
        <v>152</v>
      </c>
      <c r="BJ31" s="28"/>
      <c r="BK31" s="35"/>
      <c r="BL31" s="35"/>
      <c r="BM31" s="95" t="s">
        <v>75</v>
      </c>
      <c r="BN31" s="95" t="s">
        <v>75</v>
      </c>
      <c r="BP31" s="100">
        <f t="shared" ref="BP31:BQ35" si="62">ROUNDDOWN(AN31/W31,0)</f>
        <v>1</v>
      </c>
      <c r="BQ31" s="100">
        <f t="shared" si="62"/>
        <v>1</v>
      </c>
      <c r="BR31" s="100">
        <f t="shared" si="4"/>
        <v>1</v>
      </c>
      <c r="BT31" s="209">
        <v>10</v>
      </c>
      <c r="BU31" s="211"/>
      <c r="BV31" s="213"/>
      <c r="BW31" s="215"/>
      <c r="BX31" s="217">
        <v>10</v>
      </c>
      <c r="BY31" s="219" t="s">
        <v>236</v>
      </c>
      <c r="BZ31" s="86"/>
      <c r="CA31" s="87"/>
      <c r="CB31" s="88"/>
      <c r="CC31" s="57"/>
      <c r="CD31" s="57"/>
      <c r="CE31" s="57"/>
      <c r="CF31" s="57"/>
      <c r="CG31" s="50"/>
      <c r="CH31" s="50"/>
      <c r="CI31" s="50"/>
    </row>
    <row r="32" spans="1:87" ht="27" customHeight="1" x14ac:dyDescent="0.4">
      <c r="A32" s="28">
        <v>0</v>
      </c>
      <c r="B32" s="93" t="s">
        <v>130</v>
      </c>
      <c r="C32" s="46" t="str">
        <f>VLOOKUP(K32,'[1]ＴＡＦ-東レ部署変換マスタ'!G:H,2,0)</f>
        <v xml:space="preserve">275 </v>
      </c>
      <c r="D32" s="93" t="s">
        <v>74</v>
      </c>
      <c r="E32" s="28">
        <v>20260530</v>
      </c>
      <c r="F32" s="102" t="s">
        <v>108</v>
      </c>
      <c r="G32" s="119" t="s">
        <v>228</v>
      </c>
      <c r="H32" s="156">
        <v>3540</v>
      </c>
      <c r="I32" s="157" t="s">
        <v>147</v>
      </c>
      <c r="J32" s="96" t="s">
        <v>122</v>
      </c>
      <c r="K32" s="101" t="s">
        <v>77</v>
      </c>
      <c r="L32" s="28" t="s">
        <v>78</v>
      </c>
      <c r="M32" s="28">
        <v>1</v>
      </c>
      <c r="N32" s="28">
        <v>1</v>
      </c>
      <c r="O32" s="46" t="s">
        <v>118</v>
      </c>
      <c r="P32" s="95" t="s">
        <v>73</v>
      </c>
      <c r="Q32" s="157" t="s">
        <v>148</v>
      </c>
      <c r="R32" s="157" t="s">
        <v>149</v>
      </c>
      <c r="S32" s="28" t="str">
        <f>VLOOKUP(Q32,'[1]製品タイプ－表示製品名'!B:E,4,0)</f>
        <v>ＫＦ－９Ｂ</v>
      </c>
      <c r="T32" s="157">
        <v>9</v>
      </c>
      <c r="U32" s="28"/>
      <c r="V32" s="105">
        <v>1360</v>
      </c>
      <c r="W32" s="105">
        <v>1360</v>
      </c>
      <c r="X32" s="105">
        <v>4200</v>
      </c>
      <c r="Y32" s="107">
        <v>2</v>
      </c>
      <c r="Z32" s="35"/>
      <c r="AA32" s="28">
        <v>3</v>
      </c>
      <c r="AB32" s="142">
        <v>5</v>
      </c>
      <c r="AC32" s="107">
        <f t="shared" si="33"/>
        <v>28560</v>
      </c>
      <c r="AD32" s="28"/>
      <c r="AE32" s="107">
        <f t="shared" si="60"/>
        <v>0</v>
      </c>
      <c r="AF32" s="28"/>
      <c r="AG32" s="107">
        <f t="shared" si="61"/>
        <v>0</v>
      </c>
      <c r="AH32" s="28"/>
      <c r="AI32" s="28"/>
      <c r="AJ32" s="28"/>
      <c r="AK32" s="157"/>
      <c r="AL32" s="28"/>
      <c r="AM32" s="28"/>
      <c r="AN32" s="105"/>
      <c r="AO32" s="157"/>
      <c r="AP32" s="28"/>
      <c r="AQ32" s="46"/>
      <c r="AR32" s="35"/>
      <c r="AS32" s="120"/>
      <c r="AT32" s="107">
        <f t="shared" si="57"/>
        <v>0</v>
      </c>
      <c r="AU32" s="107"/>
      <c r="AV32" s="107"/>
      <c r="AW32" s="28"/>
      <c r="AX32" s="154"/>
      <c r="AY32" s="94"/>
      <c r="AZ32" s="94"/>
      <c r="BA32" s="28"/>
      <c r="BB32" s="28"/>
      <c r="BC32" s="28"/>
      <c r="BD32" s="158" t="s">
        <v>151</v>
      </c>
      <c r="BE32" s="208"/>
      <c r="BF32" s="35"/>
      <c r="BG32" s="105">
        <f t="shared" si="58"/>
        <v>57.12</v>
      </c>
      <c r="BH32" s="103">
        <f t="shared" si="59"/>
        <v>28560</v>
      </c>
      <c r="BI32" s="28" t="s">
        <v>152</v>
      </c>
      <c r="BJ32" s="28"/>
      <c r="BK32" s="35"/>
      <c r="BL32" s="35"/>
      <c r="BM32" s="95" t="s">
        <v>75</v>
      </c>
      <c r="BN32" s="95" t="s">
        <v>75</v>
      </c>
      <c r="BP32" s="100">
        <f t="shared" si="62"/>
        <v>0</v>
      </c>
      <c r="BQ32" s="100">
        <f t="shared" si="62"/>
        <v>0</v>
      </c>
      <c r="BR32" s="100">
        <f t="shared" si="4"/>
        <v>0</v>
      </c>
      <c r="BT32" s="210"/>
      <c r="BU32" s="212"/>
      <c r="BV32" s="214"/>
      <c r="BW32" s="216"/>
      <c r="BX32" s="218"/>
      <c r="BY32" s="220"/>
      <c r="BZ32" s="86"/>
      <c r="CA32" s="87"/>
      <c r="CB32" s="88"/>
      <c r="CC32" s="57"/>
      <c r="CD32" s="57"/>
      <c r="CE32" s="57"/>
      <c r="CF32" s="57"/>
      <c r="CG32" s="50"/>
      <c r="CH32" s="50"/>
      <c r="CI32" s="50"/>
    </row>
    <row r="33" spans="1:87" ht="27" customHeight="1" x14ac:dyDescent="0.4">
      <c r="A33" s="28">
        <v>0</v>
      </c>
      <c r="B33" s="93" t="s">
        <v>126</v>
      </c>
      <c r="C33" s="46" t="str">
        <f>VLOOKUP(K33,'[4]ＴＡＦ-東レ部署変換マスタ'!G:H,2,0)</f>
        <v xml:space="preserve">275 </v>
      </c>
      <c r="D33" s="93" t="s">
        <v>74</v>
      </c>
      <c r="E33" s="122"/>
      <c r="F33" s="102" t="s">
        <v>141</v>
      </c>
      <c r="G33" s="123"/>
      <c r="H33" s="94">
        <v>5174</v>
      </c>
      <c r="I33" s="28" t="s">
        <v>76</v>
      </c>
      <c r="J33" s="28" t="s">
        <v>191</v>
      </c>
      <c r="K33" s="101" t="s">
        <v>77</v>
      </c>
      <c r="L33" s="35"/>
      <c r="M33" s="28">
        <v>0</v>
      </c>
      <c r="N33" s="28">
        <v>1</v>
      </c>
      <c r="O33" s="46" t="s">
        <v>125</v>
      </c>
      <c r="P33" s="46" t="s">
        <v>73</v>
      </c>
      <c r="Q33" s="28" t="s">
        <v>171</v>
      </c>
      <c r="R33" s="28" t="s">
        <v>79</v>
      </c>
      <c r="S33" s="28" t="s">
        <v>172</v>
      </c>
      <c r="T33" s="28">
        <v>25</v>
      </c>
      <c r="U33" s="28"/>
      <c r="V33" s="107">
        <v>1000</v>
      </c>
      <c r="W33" s="107">
        <v>1000</v>
      </c>
      <c r="X33" s="107">
        <v>2000</v>
      </c>
      <c r="Y33" s="107">
        <v>2</v>
      </c>
      <c r="Z33" s="35"/>
      <c r="AA33" s="28">
        <v>3</v>
      </c>
      <c r="AB33" s="124">
        <v>4</v>
      </c>
      <c r="AC33" s="107">
        <f t="shared" si="33"/>
        <v>8000</v>
      </c>
      <c r="AD33" s="28"/>
      <c r="AE33" s="107">
        <f t="shared" si="60"/>
        <v>0</v>
      </c>
      <c r="AF33" s="28"/>
      <c r="AG33" s="107">
        <f t="shared" si="61"/>
        <v>0</v>
      </c>
      <c r="AH33" s="28"/>
      <c r="AI33" s="28"/>
      <c r="AJ33" s="28"/>
      <c r="AK33" s="104" t="s">
        <v>173</v>
      </c>
      <c r="AL33" s="28">
        <v>25</v>
      </c>
      <c r="AM33" s="28"/>
      <c r="AN33" s="107">
        <v>1030</v>
      </c>
      <c r="AO33" s="107">
        <v>8000</v>
      </c>
      <c r="AP33" s="28"/>
      <c r="AQ33" s="46">
        <v>2</v>
      </c>
      <c r="AR33" s="28"/>
      <c r="AS33" s="120">
        <f t="shared" ref="AS33:AS35" si="63">AB33/+BR33</f>
        <v>1</v>
      </c>
      <c r="AT33" s="107">
        <f>+AN33*AO33*AS33/1000</f>
        <v>8240</v>
      </c>
      <c r="AU33" s="107"/>
      <c r="AV33" s="107"/>
      <c r="AW33" s="28"/>
      <c r="AX33" s="121"/>
      <c r="AY33" s="94"/>
      <c r="AZ33" s="94"/>
      <c r="BA33" s="28"/>
      <c r="BB33" s="28"/>
      <c r="BC33" s="28"/>
      <c r="BD33" s="104" t="s">
        <v>159</v>
      </c>
      <c r="BE33" s="96"/>
      <c r="BF33" s="35"/>
      <c r="BG33" s="105">
        <f t="shared" si="58"/>
        <v>16</v>
      </c>
      <c r="BH33" s="103">
        <f t="shared" si="59"/>
        <v>8000</v>
      </c>
      <c r="BI33" s="28" t="s">
        <v>111</v>
      </c>
      <c r="BJ33" s="28"/>
      <c r="BK33" s="35"/>
      <c r="BL33" s="35"/>
      <c r="BM33" s="95" t="s">
        <v>75</v>
      </c>
      <c r="BN33" s="95" t="s">
        <v>75</v>
      </c>
      <c r="BP33" s="100">
        <f t="shared" si="62"/>
        <v>1</v>
      </c>
      <c r="BQ33" s="100">
        <f t="shared" si="62"/>
        <v>4</v>
      </c>
      <c r="BR33" s="100">
        <f t="shared" si="4"/>
        <v>4</v>
      </c>
      <c r="BT33" s="92">
        <v>1</v>
      </c>
      <c r="BU33" s="89"/>
      <c r="BV33" s="65"/>
      <c r="BW33" s="54"/>
      <c r="BX33" s="64">
        <v>1</v>
      </c>
      <c r="BY33" s="66" t="s">
        <v>136</v>
      </c>
      <c r="BZ33" s="86"/>
      <c r="CA33" s="87"/>
      <c r="CB33" s="88"/>
      <c r="CC33" s="57"/>
      <c r="CD33" s="57"/>
      <c r="CE33" s="57"/>
      <c r="CF33" s="57"/>
      <c r="CG33" s="50"/>
      <c r="CH33" s="50"/>
      <c r="CI33" s="50"/>
    </row>
    <row r="34" spans="1:87" ht="27" customHeight="1" x14ac:dyDescent="0.4">
      <c r="A34" s="28">
        <v>0</v>
      </c>
      <c r="B34" s="93" t="s">
        <v>126</v>
      </c>
      <c r="C34" s="46" t="str">
        <f>VLOOKUP(K34,'[4]ＴＡＦ-東レ部署変換マスタ'!G:H,2,0)</f>
        <v xml:space="preserve">275 </v>
      </c>
      <c r="D34" s="93" t="s">
        <v>74</v>
      </c>
      <c r="E34" s="122"/>
      <c r="F34" s="102" t="s">
        <v>141</v>
      </c>
      <c r="G34" s="123"/>
      <c r="H34" s="94">
        <v>5174</v>
      </c>
      <c r="I34" s="28" t="s">
        <v>76</v>
      </c>
      <c r="J34" s="28" t="s">
        <v>191</v>
      </c>
      <c r="K34" s="101" t="s">
        <v>77</v>
      </c>
      <c r="L34" s="35"/>
      <c r="M34" s="28">
        <v>0</v>
      </c>
      <c r="N34" s="28">
        <v>1</v>
      </c>
      <c r="O34" s="46" t="s">
        <v>125</v>
      </c>
      <c r="P34" s="46" t="s">
        <v>73</v>
      </c>
      <c r="Q34" s="28" t="s">
        <v>171</v>
      </c>
      <c r="R34" s="28" t="s">
        <v>79</v>
      </c>
      <c r="S34" s="28" t="s">
        <v>172</v>
      </c>
      <c r="T34" s="28">
        <v>50</v>
      </c>
      <c r="U34" s="28"/>
      <c r="V34" s="107">
        <v>1000</v>
      </c>
      <c r="W34" s="107">
        <v>1000</v>
      </c>
      <c r="X34" s="107">
        <v>2000</v>
      </c>
      <c r="Y34" s="107">
        <v>2</v>
      </c>
      <c r="Z34" s="35"/>
      <c r="AA34" s="28">
        <v>3</v>
      </c>
      <c r="AB34" s="124">
        <v>4</v>
      </c>
      <c r="AC34" s="107">
        <f t="shared" si="33"/>
        <v>8000</v>
      </c>
      <c r="AD34" s="28"/>
      <c r="AE34" s="107">
        <f t="shared" si="60"/>
        <v>0</v>
      </c>
      <c r="AF34" s="28"/>
      <c r="AG34" s="107">
        <f t="shared" si="61"/>
        <v>0</v>
      </c>
      <c r="AH34" s="28"/>
      <c r="AI34" s="28"/>
      <c r="AJ34" s="28"/>
      <c r="AK34" s="104" t="s">
        <v>174</v>
      </c>
      <c r="AL34" s="28">
        <v>50</v>
      </c>
      <c r="AM34" s="28"/>
      <c r="AN34" s="107">
        <v>1030</v>
      </c>
      <c r="AO34" s="107">
        <v>4100</v>
      </c>
      <c r="AP34" s="28"/>
      <c r="AQ34" s="46">
        <v>2</v>
      </c>
      <c r="AR34" s="28"/>
      <c r="AS34" s="120">
        <f t="shared" si="63"/>
        <v>2</v>
      </c>
      <c r="AT34" s="107">
        <f>+AN34*AO34*AS34/1000</f>
        <v>8446</v>
      </c>
      <c r="AU34" s="107"/>
      <c r="AV34" s="107"/>
      <c r="AW34" s="28"/>
      <c r="AX34" s="121"/>
      <c r="AY34" s="94"/>
      <c r="AZ34" s="94"/>
      <c r="BA34" s="28"/>
      <c r="BB34" s="28"/>
      <c r="BC34" s="28"/>
      <c r="BD34" s="104" t="s">
        <v>159</v>
      </c>
      <c r="BE34" s="96"/>
      <c r="BF34" s="35"/>
      <c r="BG34" s="105">
        <f t="shared" si="58"/>
        <v>16</v>
      </c>
      <c r="BH34" s="103">
        <f t="shared" si="59"/>
        <v>8000</v>
      </c>
      <c r="BI34" s="28" t="s">
        <v>111</v>
      </c>
      <c r="BJ34" s="28"/>
      <c r="BK34" s="35"/>
      <c r="BL34" s="35"/>
      <c r="BM34" s="95" t="s">
        <v>75</v>
      </c>
      <c r="BN34" s="95" t="s">
        <v>75</v>
      </c>
      <c r="BP34" s="100">
        <f t="shared" si="62"/>
        <v>1</v>
      </c>
      <c r="BQ34" s="100">
        <f t="shared" si="62"/>
        <v>2</v>
      </c>
      <c r="BR34" s="100">
        <f t="shared" si="4"/>
        <v>2</v>
      </c>
      <c r="BT34" s="92">
        <v>1</v>
      </c>
      <c r="BU34" s="52"/>
      <c r="BV34" s="65"/>
      <c r="BW34" s="54"/>
      <c r="BX34" s="64">
        <v>1</v>
      </c>
      <c r="BY34" s="66" t="s">
        <v>153</v>
      </c>
      <c r="BZ34" s="86"/>
      <c r="CA34" s="87"/>
      <c r="CB34" s="88"/>
      <c r="CC34" s="57"/>
      <c r="CD34" s="57"/>
      <c r="CE34" s="57"/>
      <c r="CF34" s="57"/>
      <c r="CG34" s="50"/>
      <c r="CH34" s="50"/>
      <c r="CI34" s="50"/>
    </row>
    <row r="35" spans="1:87" ht="27" customHeight="1" x14ac:dyDescent="0.4">
      <c r="A35" s="28">
        <v>0</v>
      </c>
      <c r="B35" s="93" t="s">
        <v>126</v>
      </c>
      <c r="C35" s="46" t="str">
        <f>VLOOKUP(K35,'[4]ＴＡＦ-東レ部署変換マスタ'!G:H,2,0)</f>
        <v xml:space="preserve">275 </v>
      </c>
      <c r="D35" s="93" t="s">
        <v>74</v>
      </c>
      <c r="E35" s="122"/>
      <c r="F35" s="102" t="s">
        <v>141</v>
      </c>
      <c r="G35" s="123"/>
      <c r="H35" s="94">
        <v>5174</v>
      </c>
      <c r="I35" s="28" t="s">
        <v>76</v>
      </c>
      <c r="J35" s="28" t="s">
        <v>191</v>
      </c>
      <c r="K35" s="101" t="s">
        <v>77</v>
      </c>
      <c r="L35" s="35"/>
      <c r="M35" s="28">
        <v>0</v>
      </c>
      <c r="N35" s="28">
        <v>1</v>
      </c>
      <c r="O35" s="46" t="s">
        <v>125</v>
      </c>
      <c r="P35" s="46" t="s">
        <v>73</v>
      </c>
      <c r="Q35" s="28" t="s">
        <v>142</v>
      </c>
      <c r="R35" s="28" t="s">
        <v>79</v>
      </c>
      <c r="S35" s="28" t="s">
        <v>161</v>
      </c>
      <c r="T35" s="28">
        <v>50</v>
      </c>
      <c r="U35" s="28"/>
      <c r="V35" s="107">
        <v>1000</v>
      </c>
      <c r="W35" s="107">
        <v>1000</v>
      </c>
      <c r="X35" s="107">
        <v>3000</v>
      </c>
      <c r="Y35" s="107">
        <v>2</v>
      </c>
      <c r="Z35" s="35"/>
      <c r="AA35" s="28">
        <v>3</v>
      </c>
      <c r="AB35" s="124">
        <v>4</v>
      </c>
      <c r="AC35" s="107">
        <f t="shared" si="33"/>
        <v>12000</v>
      </c>
      <c r="AD35" s="28"/>
      <c r="AE35" s="107">
        <f t="shared" si="60"/>
        <v>0</v>
      </c>
      <c r="AF35" s="28"/>
      <c r="AG35" s="107">
        <f t="shared" si="61"/>
        <v>0</v>
      </c>
      <c r="AH35" s="28"/>
      <c r="AI35" s="28"/>
      <c r="AJ35" s="28"/>
      <c r="AK35" s="104" t="s">
        <v>175</v>
      </c>
      <c r="AL35" s="28">
        <v>50</v>
      </c>
      <c r="AM35" s="28"/>
      <c r="AN35" s="107">
        <v>1040</v>
      </c>
      <c r="AO35" s="107">
        <v>6000</v>
      </c>
      <c r="AP35" s="28"/>
      <c r="AQ35" s="46">
        <v>2</v>
      </c>
      <c r="AR35" s="28"/>
      <c r="AS35" s="120">
        <f t="shared" si="63"/>
        <v>2</v>
      </c>
      <c r="AT35" s="107">
        <f>+AN35*AO35*AS35/1000</f>
        <v>12480</v>
      </c>
      <c r="AU35" s="107"/>
      <c r="AV35" s="107"/>
      <c r="AW35" s="28"/>
      <c r="AX35" s="121"/>
      <c r="AY35" s="94"/>
      <c r="AZ35" s="94"/>
      <c r="BA35" s="28"/>
      <c r="BB35" s="28"/>
      <c r="BC35" s="28"/>
      <c r="BD35" s="104" t="s">
        <v>159</v>
      </c>
      <c r="BE35" s="96"/>
      <c r="BF35" s="35"/>
      <c r="BG35" s="105">
        <f t="shared" si="58"/>
        <v>24</v>
      </c>
      <c r="BH35" s="103">
        <f t="shared" si="59"/>
        <v>12000</v>
      </c>
      <c r="BI35" s="28" t="s">
        <v>111</v>
      </c>
      <c r="BJ35" s="28"/>
      <c r="BK35" s="35"/>
      <c r="BL35" s="35"/>
      <c r="BM35" s="95" t="s">
        <v>75</v>
      </c>
      <c r="BN35" s="95" t="s">
        <v>75</v>
      </c>
      <c r="BP35" s="100">
        <f t="shared" si="62"/>
        <v>1</v>
      </c>
      <c r="BQ35" s="100">
        <f t="shared" si="62"/>
        <v>2</v>
      </c>
      <c r="BR35" s="100">
        <f t="shared" si="4"/>
        <v>2</v>
      </c>
      <c r="BT35" s="92">
        <v>1</v>
      </c>
      <c r="BU35" s="52"/>
      <c r="BV35" s="65"/>
      <c r="BW35" s="54"/>
      <c r="BX35" s="64">
        <v>1</v>
      </c>
      <c r="BY35" s="66" t="s">
        <v>107</v>
      </c>
      <c r="BZ35" s="86"/>
      <c r="CA35" s="87"/>
      <c r="CB35" s="88"/>
      <c r="CC35" s="57"/>
      <c r="CD35" s="57"/>
      <c r="CE35" s="57"/>
      <c r="CF35" s="57"/>
      <c r="CG35" s="50"/>
      <c r="CH35" s="50"/>
      <c r="CI35" s="50"/>
    </row>
    <row r="36" spans="1:87" ht="27" customHeight="1" x14ac:dyDescent="0.4">
      <c r="A36" s="28">
        <v>0</v>
      </c>
      <c r="B36" s="93" t="s">
        <v>126</v>
      </c>
      <c r="C36" s="46" t="str">
        <f>VLOOKUP(K36,'[4]ＴＡＦ-東レ部署変換マスタ'!G:H,2,0)</f>
        <v xml:space="preserve">275 </v>
      </c>
      <c r="D36" s="93" t="s">
        <v>74</v>
      </c>
      <c r="E36" s="122"/>
      <c r="F36" s="102" t="s">
        <v>141</v>
      </c>
      <c r="G36" s="123"/>
      <c r="H36" s="94">
        <v>5174</v>
      </c>
      <c r="I36" s="28" t="s">
        <v>76</v>
      </c>
      <c r="J36" s="28" t="s">
        <v>191</v>
      </c>
      <c r="K36" s="101" t="s">
        <v>77</v>
      </c>
      <c r="L36" s="35"/>
      <c r="M36" s="28">
        <v>0</v>
      </c>
      <c r="N36" s="28">
        <v>1</v>
      </c>
      <c r="O36" s="46" t="s">
        <v>125</v>
      </c>
      <c r="P36" s="46" t="s">
        <v>73</v>
      </c>
      <c r="Q36" s="28" t="s">
        <v>142</v>
      </c>
      <c r="R36" s="28" t="s">
        <v>79</v>
      </c>
      <c r="S36" s="28" t="s">
        <v>161</v>
      </c>
      <c r="T36" s="28">
        <v>50</v>
      </c>
      <c r="U36" s="28"/>
      <c r="V36" s="107">
        <v>1000</v>
      </c>
      <c r="W36" s="107">
        <v>1000</v>
      </c>
      <c r="X36" s="107">
        <v>3000</v>
      </c>
      <c r="Y36" s="107">
        <v>2</v>
      </c>
      <c r="Z36" s="35"/>
      <c r="AA36" s="28">
        <v>3</v>
      </c>
      <c r="AB36" s="124">
        <v>2</v>
      </c>
      <c r="AC36" s="107">
        <f t="shared" ref="AC36" si="64">+$W36*$X36*AB36/1000</f>
        <v>6000</v>
      </c>
      <c r="AD36" s="28"/>
      <c r="AE36" s="107">
        <f t="shared" ref="AE36" si="65">+$W36*$X36*AD36/1000</f>
        <v>0</v>
      </c>
      <c r="AF36" s="28"/>
      <c r="AG36" s="107">
        <f t="shared" ref="AG36" si="66">+$W36*$X36*AF36/1000</f>
        <v>0</v>
      </c>
      <c r="AH36" s="28"/>
      <c r="AI36" s="28"/>
      <c r="AJ36" s="28"/>
      <c r="AK36" s="104" t="s">
        <v>175</v>
      </c>
      <c r="AL36" s="28">
        <v>50</v>
      </c>
      <c r="AM36" s="28"/>
      <c r="AN36" s="107">
        <v>1040</v>
      </c>
      <c r="AO36" s="107">
        <v>6000</v>
      </c>
      <c r="AP36" s="28"/>
      <c r="AQ36" s="46">
        <v>2</v>
      </c>
      <c r="AR36" s="28"/>
      <c r="AS36" s="120">
        <f t="shared" ref="AS36" si="67">AB36/+BR36</f>
        <v>1</v>
      </c>
      <c r="AT36" s="107">
        <f>+AN36*AO36*AS36/1000</f>
        <v>6240</v>
      </c>
      <c r="AU36" s="107"/>
      <c r="AV36" s="107"/>
      <c r="AW36" s="28"/>
      <c r="AX36" s="121"/>
      <c r="AY36" s="94"/>
      <c r="AZ36" s="94"/>
      <c r="BA36" s="28"/>
      <c r="BB36" s="28"/>
      <c r="BC36" s="28"/>
      <c r="BD36" s="104" t="s">
        <v>159</v>
      </c>
      <c r="BE36" s="96"/>
      <c r="BF36" s="35"/>
      <c r="BG36" s="105">
        <f t="shared" ref="BG36" si="68">BH36/500</f>
        <v>12</v>
      </c>
      <c r="BH36" s="103">
        <f t="shared" ref="BH36" si="69">V36*X36/1000*AB36</f>
        <v>6000</v>
      </c>
      <c r="BI36" s="28" t="s">
        <v>111</v>
      </c>
      <c r="BJ36" s="28"/>
      <c r="BK36" s="35"/>
      <c r="BL36" s="35"/>
      <c r="BM36" s="95" t="s">
        <v>75</v>
      </c>
      <c r="BN36" s="95" t="s">
        <v>75</v>
      </c>
      <c r="BP36" s="100">
        <f t="shared" ref="BP36" si="70">ROUNDDOWN(AN36/W36,0)</f>
        <v>1</v>
      </c>
      <c r="BQ36" s="100">
        <f t="shared" ref="BQ36" si="71">ROUNDDOWN(AO36/X36,0)</f>
        <v>2</v>
      </c>
      <c r="BR36" s="100">
        <f t="shared" ref="BR36" si="72">BP36*BQ36</f>
        <v>2</v>
      </c>
      <c r="BT36" s="92">
        <v>1</v>
      </c>
      <c r="BU36" s="52"/>
      <c r="BV36" s="65"/>
      <c r="BW36" s="54"/>
      <c r="BX36" s="64">
        <v>1</v>
      </c>
      <c r="BY36" s="66" t="s">
        <v>237</v>
      </c>
      <c r="BZ36" s="86"/>
      <c r="CA36" s="87"/>
      <c r="CB36" s="88"/>
      <c r="CC36" s="57"/>
      <c r="CD36" s="57"/>
      <c r="CE36" s="57"/>
      <c r="CF36" s="57"/>
      <c r="CG36" s="50"/>
      <c r="CH36" s="50"/>
      <c r="CI36" s="50"/>
    </row>
    <row r="37" spans="1:87" ht="27" customHeight="1" x14ac:dyDescent="0.4">
      <c r="B37" s="67"/>
      <c r="C37" s="1"/>
      <c r="D37" s="67"/>
      <c r="E37" s="68"/>
      <c r="H37" s="69"/>
      <c r="I37" s="5"/>
      <c r="J37" s="5"/>
      <c r="K37" s="70"/>
      <c r="L37" s="8"/>
      <c r="N37" s="5"/>
      <c r="O37" s="1"/>
      <c r="P37" s="1"/>
      <c r="Q37" s="5"/>
      <c r="R37" s="5"/>
      <c r="S37" s="5"/>
      <c r="U37" s="5"/>
      <c r="V37" s="71"/>
      <c r="W37" s="71"/>
      <c r="X37" s="71"/>
      <c r="Y37" s="71"/>
      <c r="AA37" s="5"/>
      <c r="AB37" s="72"/>
      <c r="AC37" s="71"/>
      <c r="AE37" s="71"/>
      <c r="AG37" s="71"/>
      <c r="AH37" s="5"/>
      <c r="AI37" s="5"/>
      <c r="AJ37" s="5"/>
      <c r="AK37" s="5"/>
      <c r="AL37" s="71"/>
      <c r="AM37" s="5"/>
      <c r="AN37" s="71"/>
      <c r="AO37" s="71"/>
      <c r="AP37" s="5"/>
      <c r="AQ37" s="1"/>
      <c r="AR37" s="5"/>
      <c r="AS37" s="73"/>
      <c r="AT37" s="71"/>
      <c r="AU37" s="71"/>
      <c r="AV37" s="71"/>
      <c r="AX37" s="74"/>
      <c r="AY37" s="69"/>
      <c r="AZ37" s="69"/>
      <c r="BD37" s="5"/>
      <c r="BE37" s="5"/>
      <c r="BG37" s="75"/>
      <c r="BH37" s="76"/>
      <c r="BI37" s="5"/>
      <c r="BP37" s="77"/>
      <c r="BQ37" s="77"/>
      <c r="BR37" s="77"/>
      <c r="BT37" s="78">
        <f>SUM(BT6:BT36)</f>
        <v>94</v>
      </c>
      <c r="BU37" s="83"/>
      <c r="BV37" s="83"/>
      <c r="BW37" s="84"/>
      <c r="BX37" s="85">
        <f>SUM(BX6:BX36)</f>
        <v>94</v>
      </c>
      <c r="BY37" s="79"/>
      <c r="BZ37" s="80"/>
      <c r="CA37" s="81"/>
      <c r="CB37" s="82"/>
      <c r="CC37" s="83"/>
      <c r="CD37" s="83"/>
      <c r="CE37" s="83"/>
      <c r="CF37" s="83"/>
      <c r="CG37" s="49"/>
      <c r="CH37" s="49"/>
      <c r="CI37" s="49"/>
    </row>
    <row r="38" spans="1:87" ht="13.9" customHeight="1" x14ac:dyDescent="0.4">
      <c r="BY38" s="48" t="s">
        <v>101</v>
      </c>
      <c r="BZ38" s="60"/>
    </row>
    <row r="39" spans="1:87" ht="13.9" customHeight="1" x14ac:dyDescent="0.4">
      <c r="BY39" s="48" t="s">
        <v>102</v>
      </c>
      <c r="BZ39" s="61"/>
    </row>
    <row r="41" spans="1:87" ht="15" customHeight="1" x14ac:dyDescent="0.4">
      <c r="BZ41" s="62" t="s">
        <v>103</v>
      </c>
    </row>
    <row r="44" spans="1:87" ht="30" x14ac:dyDescent="0.4">
      <c r="A44" s="98" t="s">
        <v>229</v>
      </c>
    </row>
    <row r="54" spans="1:87" ht="28.5" x14ac:dyDescent="0.4">
      <c r="A54" s="90" t="s">
        <v>106</v>
      </c>
    </row>
    <row r="55" spans="1:87" ht="27" customHeight="1" x14ac:dyDescent="0.4">
      <c r="A55" s="28">
        <v>0</v>
      </c>
      <c r="B55" s="93" t="s">
        <v>182</v>
      </c>
      <c r="C55" s="46" t="str">
        <f>VLOOKUP(K55,'[2]ＴＡＦ-東レ部署変換マスタ'!G:H,2,0)</f>
        <v xml:space="preserve">275 </v>
      </c>
      <c r="D55" s="93" t="s">
        <v>74</v>
      </c>
      <c r="E55" s="46">
        <v>20260521</v>
      </c>
      <c r="F55" s="102" t="s">
        <v>108</v>
      </c>
      <c r="G55" s="155" t="s">
        <v>220</v>
      </c>
      <c r="H55" s="94">
        <v>5174</v>
      </c>
      <c r="I55" s="28" t="s">
        <v>76</v>
      </c>
      <c r="J55" s="28" t="s">
        <v>191</v>
      </c>
      <c r="K55" s="101" t="s">
        <v>77</v>
      </c>
      <c r="L55" s="35"/>
      <c r="M55" s="28">
        <v>0</v>
      </c>
      <c r="N55" s="28">
        <v>1</v>
      </c>
      <c r="O55" s="46" t="s">
        <v>177</v>
      </c>
      <c r="P55" s="46" t="s">
        <v>105</v>
      </c>
      <c r="Q55" s="28" t="s">
        <v>167</v>
      </c>
      <c r="R55" s="28" t="s">
        <v>79</v>
      </c>
      <c r="S55" s="28" t="str">
        <f>VLOOKUP(Q55,'[1]製品タイプ－表示製品名'!B:E,4,0)</f>
        <v>ＭＥＴＡＬＵＭＹ　ＳＩＬＶＥＲ　Ｎ－ＭＡＴＴＥ　Ｘ４４Ｍ　Ｂ</v>
      </c>
      <c r="T55" s="28">
        <v>50</v>
      </c>
      <c r="U55" s="28"/>
      <c r="V55" s="103">
        <v>1120</v>
      </c>
      <c r="W55" s="103">
        <v>1120</v>
      </c>
      <c r="X55" s="103">
        <v>4000</v>
      </c>
      <c r="Y55" s="107">
        <v>2</v>
      </c>
      <c r="Z55" s="35"/>
      <c r="AA55" s="28">
        <v>3</v>
      </c>
      <c r="AB55" s="142">
        <v>8</v>
      </c>
      <c r="AC55" s="107">
        <f t="shared" ref="AC55" si="73">+$W55*$X55*AB55/1000</f>
        <v>35840</v>
      </c>
      <c r="AD55" s="28"/>
      <c r="AE55" s="107">
        <f t="shared" ref="AE55" si="74">+$W55*$X55*AD55/1000</f>
        <v>0</v>
      </c>
      <c r="AF55" s="28"/>
      <c r="AG55" s="107">
        <f t="shared" ref="AG55" si="75">+$W55*$X55*AF55/1000</f>
        <v>0</v>
      </c>
      <c r="AH55" s="28"/>
      <c r="AI55" s="28"/>
      <c r="AJ55" s="28"/>
      <c r="AK55" s="28" t="s">
        <v>83</v>
      </c>
      <c r="AL55" s="28">
        <v>50</v>
      </c>
      <c r="AM55" s="28"/>
      <c r="AN55" s="107">
        <v>1120</v>
      </c>
      <c r="AO55" s="107">
        <v>4000</v>
      </c>
      <c r="AP55" s="28"/>
      <c r="AQ55" s="46">
        <v>0</v>
      </c>
      <c r="AR55" s="28"/>
      <c r="AS55" s="120">
        <f t="shared" ref="AS55" si="76">AB55/+BR55</f>
        <v>8</v>
      </c>
      <c r="AT55" s="107">
        <f t="shared" ref="AT55" si="77">+AN55*AO55*AS55/1000</f>
        <v>35840</v>
      </c>
      <c r="AU55" s="107"/>
      <c r="AV55" s="107"/>
      <c r="AW55" s="28"/>
      <c r="AX55" s="106">
        <v>20260501</v>
      </c>
      <c r="AY55" s="94"/>
      <c r="AZ55" s="94"/>
      <c r="BA55" s="28"/>
      <c r="BB55" s="28"/>
      <c r="BC55" s="28"/>
      <c r="BD55" s="28" t="s">
        <v>221</v>
      </c>
      <c r="BE55" s="28">
        <v>3894359</v>
      </c>
      <c r="BF55" s="35"/>
      <c r="BG55" s="105">
        <f t="shared" ref="BG55" si="78">BH55/500</f>
        <v>71.680000000000007</v>
      </c>
      <c r="BH55" s="103">
        <f t="shared" ref="BH55" si="79">V55*X55/1000*AB55</f>
        <v>35840</v>
      </c>
      <c r="BI55" s="28" t="s">
        <v>168</v>
      </c>
      <c r="BJ55" s="28"/>
      <c r="BK55" s="35"/>
      <c r="BL55" s="35"/>
      <c r="BM55" s="95" t="s">
        <v>75</v>
      </c>
      <c r="BN55" s="95" t="s">
        <v>75</v>
      </c>
      <c r="BP55" s="100">
        <f t="shared" ref="BP55:BQ55" si="80">ROUNDDOWN(AN55/W55,0)</f>
        <v>1</v>
      </c>
      <c r="BQ55" s="100">
        <f t="shared" si="80"/>
        <v>1</v>
      </c>
      <c r="BR55" s="100">
        <f t="shared" ref="BR55" si="81">BP55*BQ55</f>
        <v>1</v>
      </c>
      <c r="BT55" s="92">
        <v>3</v>
      </c>
      <c r="BU55" s="52"/>
      <c r="BV55" s="65"/>
      <c r="BW55" s="54"/>
      <c r="BX55" s="64">
        <v>3</v>
      </c>
      <c r="BY55" s="66" t="s">
        <v>178</v>
      </c>
      <c r="BZ55" s="86"/>
      <c r="CA55" s="87"/>
      <c r="CB55" s="88"/>
      <c r="CC55" s="57"/>
      <c r="CD55" s="57"/>
      <c r="CE55" s="57"/>
      <c r="CF55" s="57"/>
      <c r="CG55" s="50"/>
      <c r="CH55" s="50"/>
      <c r="CI55" s="50"/>
    </row>
  </sheetData>
  <autoFilter ref="A5:CI32" xr:uid="{00000000-0009-0000-0000-000000000000}"/>
  <mergeCells count="10">
    <mergeCell ref="CD4:CG4"/>
    <mergeCell ref="C4:E4"/>
    <mergeCell ref="CA4:CC4"/>
    <mergeCell ref="BE31:BE32"/>
    <mergeCell ref="BT31:BT32"/>
    <mergeCell ref="BU31:BU32"/>
    <mergeCell ref="BV31:BV32"/>
    <mergeCell ref="BW31:BW32"/>
    <mergeCell ref="BX31:BX32"/>
    <mergeCell ref="BY31:BY32"/>
  </mergeCells>
  <phoneticPr fontId="3"/>
  <conditionalFormatting sqref="K1:K1048576">
    <cfRule type="containsText" dxfId="13" priority="1" operator="containsText" text="3K4A">
      <formula>NOT(ISERROR(SEARCH("3K4A",K1)))</formula>
    </cfRule>
    <cfRule type="containsText" dxfId="12" priority="2" operator="containsText" text="3K1A">
      <formula>NOT(ISERROR(SEARCH("3K1A",K1)))</formula>
    </cfRule>
    <cfRule type="containsText" dxfId="11" priority="3" operator="containsText" text="3JAB">
      <formula>NOT(ISERROR(SEARCH("3JAB",K1)))</formula>
    </cfRule>
    <cfRule type="containsText" dxfId="10" priority="4" operator="containsText" text="3J1A">
      <formula>NOT(ISERROR(SEARCH("3J1A",K1)))</formula>
    </cfRule>
    <cfRule type="containsText" dxfId="9" priority="5" operator="containsText" text="3FAB">
      <formula>NOT(ISERROR(SEARCH("3FAB",K1)))</formula>
    </cfRule>
    <cfRule type="containsText" dxfId="8" priority="6" operator="containsText" text="3F1A">
      <formula>NOT(ISERROR(SEARCH("3F1A",K1)))</formula>
    </cfRule>
  </conditionalFormatting>
  <conditionalFormatting sqref="AQ1:AQ18">
    <cfRule type="containsText" dxfId="7" priority="98" operator="containsText" text="3">
      <formula>NOT(ISERROR(SEARCH("3",AQ1)))</formula>
    </cfRule>
    <cfRule type="containsText" dxfId="6" priority="99" operator="containsText" text="2">
      <formula>NOT(ISERROR(SEARCH("2",AQ1)))</formula>
    </cfRule>
    <cfRule type="containsText" dxfId="5" priority="100" operator="containsText" text="1">
      <formula>NOT(ISERROR(SEARCH("1",AQ1)))</formula>
    </cfRule>
    <cfRule type="containsText" dxfId="4" priority="101" operator="containsText" text="0">
      <formula>NOT(ISERROR(SEARCH("0",AQ1)))</formula>
    </cfRule>
  </conditionalFormatting>
  <conditionalFormatting sqref="AQ20:AQ1048576">
    <cfRule type="containsText" dxfId="3" priority="7" operator="containsText" text="3">
      <formula>NOT(ISERROR(SEARCH("3",AQ20)))</formula>
    </cfRule>
    <cfRule type="containsText" dxfId="2" priority="8" operator="containsText" text="2">
      <formula>NOT(ISERROR(SEARCH("2",AQ20)))</formula>
    </cfRule>
    <cfRule type="containsText" dxfId="1" priority="9" operator="containsText" text="1">
      <formula>NOT(ISERROR(SEARCH("1",AQ20)))</formula>
    </cfRule>
    <cfRule type="containsText" dxfId="0" priority="10" operator="containsText" text="0">
      <formula>NOT(ISERROR(SEARCH("0",AQ20)))</formula>
    </cfRule>
  </conditionalFormatting>
  <dataValidations count="7">
    <dataValidation type="decimal" allowBlank="1" showInputMessage="1" showErrorMessage="1" error="この列は半角数字しか入力できません" sqref="AU37 AO31:AO32 AR31:AR32 AN33:AO36 V7 AL7 V21 AN6:AO8 AU6:AV8 AL12:AL17 V12:V17 AL29:AL30 V29:V30 AN20:AO30 V24:V26 AL24:AL26 AN10:AO18 AS6:AS37 AU10:AV18 AU20:AV36 AN55:AO55 AL55 V55 AS55 AU55:AV55" xr:uid="{00000000-0002-0000-0000-000001000000}">
      <formula1>0</formula1>
      <formula2>9999999</formula2>
    </dataValidation>
    <dataValidation type="whole" allowBlank="1" showInputMessage="1" showErrorMessage="1" error="この列は半角数字の西暦日付8桁しか_x000a_入力できません" sqref="AX6:AX8 E6:E8 G24:G26 E10:E18 E20:E37 AX10:AX37 G55 E55 AX55" xr:uid="{00000000-0002-0000-0000-000002000000}">
      <formula1>20060601</formula1>
      <formula2>20991231</formula2>
    </dataValidation>
    <dataValidation type="decimal" allowBlank="1" showInputMessage="1" showErrorMessage="1" error="この列は半角数字しか入力できません" sqref="AN31:AN32 V6:X8 V10:X18 V20:X36 V55:X55" xr:uid="{00000000-0002-0000-0000-000000000000}">
      <formula1>0</formula1>
      <formula2>999999</formula2>
    </dataValidation>
    <dataValidation allowBlank="1" showInputMessage="1" showErrorMessage="1" errorTitle="入力エラー" error="だめ！" sqref="H6:H8 H11:H17 H21:H37 H55" xr:uid="{00000000-0002-0000-0000-000003000000}"/>
    <dataValidation type="decimal" allowBlank="1" showInputMessage="1" showErrorMessage="1" sqref="AE20:AE37 AC6:AC37 AE6:AE18 AG6:AG18 AG20:AG37 AT6:AT18 AT20:AT37 AD19:AJ19 AT19:AW19 AT55 AC55 AE55 AG55" xr:uid="{00000000-0002-0000-0000-000004000000}">
      <formula1>0</formula1>
      <formula2>9999999</formula2>
    </dataValidation>
    <dataValidation type="list" allowBlank="1" showInputMessage="1" showErrorMessage="1" sqref="AQ6:AQ18 AQ20:AQ37 AQ55" xr:uid="{00000000-0002-0000-0000-000005000000}">
      <formula1>"0,1,2,3,4"</formula1>
    </dataValidation>
    <dataValidation type="whole" allowBlank="1" showInputMessage="1" showErrorMessage="1" error="この列は半角数字しか入力できません" sqref="M6:M37 M55" xr:uid="{00000000-0002-0000-0000-000006000000}">
      <formula1>0</formula1>
      <formula2>99</formula2>
    </dataValidation>
  </dataValidations>
  <pageMargins left="0.39370078740157483" right="0" top="0.74803149606299213" bottom="0.74803149606299213" header="0.31496062992125984" footer="0.31496062992125984"/>
  <pageSetup paperSize="8" scale="49" orientation="landscape" r:id="rId1"/>
  <colBreaks count="1" manualBreakCount="1">
    <brk id="7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福島CO生産 スリット F305</cp:lastModifiedBy>
  <cp:lastPrinted>2023-10-25T01:37:06Z</cp:lastPrinted>
  <dcterms:created xsi:type="dcterms:W3CDTF">2022-12-21T06:08:48Z</dcterms:created>
  <dcterms:modified xsi:type="dcterms:W3CDTF">2026-05-21T14:37:15Z</dcterms:modified>
</cp:coreProperties>
</file>