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user/Library/Mobile Documents/com~apple~CloudDocs/行政書士学習スケジュールフォルダ/"/>
    </mc:Choice>
  </mc:AlternateContent>
  <xr:revisionPtr revIDLastSave="0" documentId="13_ncr:1_{C71BEAA6-C892-5A45-B9AD-C7343FD08D68}" xr6:coauthVersionLast="47" xr6:coauthVersionMax="47" xr10:uidLastSave="{00000000-0000-0000-0000-000000000000}"/>
  <bookViews>
    <workbookView xWindow="0" yWindow="500" windowWidth="40960" windowHeight="20840" activeTab="1" xr2:uid="{380A5456-F266-7F46-A758-EC74F30A914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" i="2" l="1"/>
  <c r="AN3" i="2" s="1"/>
  <c r="AO33" i="2"/>
  <c r="D8" i="1" s="1"/>
  <c r="AH2" i="2"/>
  <c r="AM3" i="2"/>
  <c r="AM4" i="2"/>
  <c r="AM5" i="2"/>
  <c r="AM6" i="2"/>
  <c r="AM7" i="2"/>
  <c r="AM8" i="2"/>
  <c r="AM9" i="2"/>
  <c r="AM10" i="2"/>
  <c r="AM2" i="2"/>
  <c r="AL2" i="2"/>
  <c r="AG3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2" i="2"/>
  <c r="AI33" i="2"/>
  <c r="D7" i="1" s="1"/>
  <c r="AA3" i="2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2" i="2"/>
  <c r="AC33" i="2"/>
  <c r="D6" i="1" s="1"/>
  <c r="AB2" i="2"/>
  <c r="Z2" i="2"/>
  <c r="Z3" i="2" s="1"/>
  <c r="Z4" i="2" s="1"/>
  <c r="Z5" i="2" s="1"/>
  <c r="Z6" i="2" s="1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2" i="2"/>
  <c r="O2" i="2"/>
  <c r="T2" i="2"/>
  <c r="T3" i="2" s="1"/>
  <c r="T4" i="2" s="1"/>
  <c r="T5" i="2" s="1"/>
  <c r="T6" i="2" s="1"/>
  <c r="T7" i="2" s="1"/>
  <c r="T8" i="2" s="1"/>
  <c r="T9" i="2" s="1"/>
  <c r="T10" i="2" s="1"/>
  <c r="T11" i="2" s="1"/>
  <c r="T12" i="2" s="1"/>
  <c r="T13" i="2" s="1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W33" i="2"/>
  <c r="D5" i="1" s="1"/>
  <c r="V2" i="2"/>
  <c r="V3" i="2" s="1"/>
  <c r="V4" i="2" s="1"/>
  <c r="V5" i="2" s="1"/>
  <c r="V6" i="2" s="1"/>
  <c r="V7" i="2" s="1"/>
  <c r="V8" i="2" s="1"/>
  <c r="V9" i="2" s="1"/>
  <c r="V10" i="2" s="1"/>
  <c r="V11" i="2" s="1"/>
  <c r="V12" i="2" s="1"/>
  <c r="V13" i="2" s="1"/>
  <c r="V14" i="2" s="1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 s="1"/>
  <c r="V26" i="2" s="1"/>
  <c r="V27" i="2" s="1"/>
  <c r="V28" i="2" s="1"/>
  <c r="V29" i="2" s="1"/>
  <c r="V30" i="2" s="1"/>
  <c r="V31" i="2" s="1"/>
  <c r="N2" i="2"/>
  <c r="N3" i="2" s="1"/>
  <c r="N4" i="2" s="1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P2" i="2"/>
  <c r="P3" i="2" s="1"/>
  <c r="P4" i="2" s="1"/>
  <c r="P5" i="2" s="1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H2" i="2"/>
  <c r="H3" i="2" s="1"/>
  <c r="H4" i="2" s="1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J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2" i="2"/>
  <c r="K12" i="1"/>
  <c r="L12" i="1"/>
  <c r="M7" i="1"/>
  <c r="M8" i="1"/>
  <c r="M9" i="1"/>
  <c r="M10" i="1"/>
  <c r="M11" i="1"/>
  <c r="M6" i="1"/>
  <c r="C1" i="2"/>
  <c r="E1" i="2"/>
  <c r="D1" i="2"/>
  <c r="E2" i="2"/>
  <c r="E3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2" i="2"/>
  <c r="AF2" i="2"/>
  <c r="AF3" i="2" s="1"/>
  <c r="AF4" i="2" s="1"/>
  <c r="AF5" i="2" s="1"/>
  <c r="AF6" i="2" s="1"/>
  <c r="AF7" i="2" s="1"/>
  <c r="AF8" i="2" s="1"/>
  <c r="AF9" i="2" s="1"/>
  <c r="AF10" i="2" s="1"/>
  <c r="AF11" i="2" s="1"/>
  <c r="AF12" i="2" s="1"/>
  <c r="AF13" i="2" s="1"/>
  <c r="AF14" i="2" s="1"/>
  <c r="AF15" i="2" s="1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C2" i="2"/>
  <c r="C3" i="2" s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AN4" i="2" l="1"/>
  <c r="AN5" i="2" s="1"/>
  <c r="AN6" i="2" s="1"/>
  <c r="AN7" i="2" s="1"/>
  <c r="AN8" i="2" s="1"/>
  <c r="AN9" i="2" s="1"/>
  <c r="AN10" i="2" s="1"/>
  <c r="AP2" i="2"/>
  <c r="AD2" i="2"/>
  <c r="AJ2" i="2"/>
  <c r="AH3" i="2"/>
  <c r="AB3" i="2"/>
  <c r="AB4" i="2" s="1"/>
  <c r="AD4" i="2" s="1"/>
  <c r="R32" i="2"/>
  <c r="R7" i="2"/>
  <c r="R3" i="2"/>
  <c r="R29" i="2"/>
  <c r="R25" i="2"/>
  <c r="R21" i="2"/>
  <c r="R17" i="2"/>
  <c r="R13" i="2"/>
  <c r="R2" i="2"/>
  <c r="R6" i="2"/>
  <c r="R9" i="2"/>
  <c r="R28" i="2"/>
  <c r="R24" i="2"/>
  <c r="R20" i="2"/>
  <c r="R16" i="2"/>
  <c r="R12" i="2"/>
  <c r="X31" i="2"/>
  <c r="R10" i="2"/>
  <c r="R5" i="2"/>
  <c r="R31" i="2"/>
  <c r="R27" i="2"/>
  <c r="R23" i="2"/>
  <c r="R19" i="2"/>
  <c r="R15" i="2"/>
  <c r="R11" i="2"/>
  <c r="L2" i="2"/>
  <c r="R8" i="2"/>
  <c r="R4" i="2"/>
  <c r="R30" i="2"/>
  <c r="R26" i="2"/>
  <c r="R22" i="2"/>
  <c r="R18" i="2"/>
  <c r="R14" i="2"/>
  <c r="X2" i="2"/>
  <c r="V32" i="2"/>
  <c r="X32" i="2" s="1"/>
  <c r="X10" i="2"/>
  <c r="X18" i="2"/>
  <c r="X29" i="2"/>
  <c r="X13" i="2"/>
  <c r="X26" i="2"/>
  <c r="X21" i="2"/>
  <c r="X5" i="2"/>
  <c r="X25" i="2"/>
  <c r="X17" i="2"/>
  <c r="X9" i="2"/>
  <c r="X30" i="2"/>
  <c r="X22" i="2"/>
  <c r="X14" i="2"/>
  <c r="X6" i="2"/>
  <c r="X28" i="2"/>
  <c r="X24" i="2"/>
  <c r="X20" i="2"/>
  <c r="X16" i="2"/>
  <c r="X12" i="2"/>
  <c r="X8" i="2"/>
  <c r="X4" i="2"/>
  <c r="X27" i="2"/>
  <c r="X23" i="2"/>
  <c r="X19" i="2"/>
  <c r="X15" i="2"/>
  <c r="X11" i="2"/>
  <c r="X7" i="2"/>
  <c r="X3" i="2"/>
  <c r="M12" i="1"/>
  <c r="J3" i="2"/>
  <c r="J4" i="2" s="1"/>
  <c r="J5" i="2" s="1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L31" i="2" s="1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Z7" i="2"/>
  <c r="Z8" i="2" s="1"/>
  <c r="Z9" i="2" s="1"/>
  <c r="Z10" i="2" s="1"/>
  <c r="Z11" i="2" s="1"/>
  <c r="Z12" i="2" s="1"/>
  <c r="Z13" i="2" s="1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AB5" i="2" l="1"/>
  <c r="AB6" i="2" s="1"/>
  <c r="AJ3" i="2"/>
  <c r="AH4" i="2"/>
  <c r="AD3" i="2"/>
  <c r="X33" i="2"/>
  <c r="L3" i="2"/>
  <c r="L15" i="2"/>
  <c r="L6" i="2"/>
  <c r="L12" i="2"/>
  <c r="L10" i="2"/>
  <c r="L4" i="2"/>
  <c r="L25" i="2"/>
  <c r="L22" i="2"/>
  <c r="L29" i="2"/>
  <c r="L19" i="2"/>
  <c r="L16" i="2"/>
  <c r="L5" i="2"/>
  <c r="L27" i="2"/>
  <c r="L26" i="2"/>
  <c r="L14" i="2"/>
  <c r="L7" i="2"/>
  <c r="L23" i="2"/>
  <c r="L20" i="2"/>
  <c r="L9" i="2"/>
  <c r="L28" i="2"/>
  <c r="L30" i="2"/>
  <c r="L18" i="2"/>
  <c r="L11" i="2"/>
  <c r="L8" i="2"/>
  <c r="L24" i="2"/>
  <c r="L13" i="2"/>
  <c r="L17" i="2"/>
  <c r="L21" i="2"/>
  <c r="K33" i="2"/>
  <c r="D3" i="1" s="1"/>
  <c r="Q33" i="2"/>
  <c r="D4" i="1" s="1"/>
  <c r="F33" i="2"/>
  <c r="D2" i="1" s="1"/>
  <c r="C8" i="1"/>
  <c r="C7" i="1"/>
  <c r="C6" i="1"/>
  <c r="E6" i="1" s="1"/>
  <c r="C5" i="1"/>
  <c r="C4" i="1"/>
  <c r="C3" i="1"/>
  <c r="C2" i="1"/>
  <c r="AD5" i="2" l="1"/>
  <c r="AH5" i="2"/>
  <c r="AJ4" i="2"/>
  <c r="AD6" i="2"/>
  <c r="AB7" i="2"/>
  <c r="F2" i="1"/>
  <c r="F3" i="1" s="1"/>
  <c r="F4" i="1" s="1"/>
  <c r="F5" i="1" s="1"/>
  <c r="F6" i="1" s="1"/>
  <c r="F7" i="1" s="1"/>
  <c r="F8" i="1" s="1"/>
  <c r="C9" i="1"/>
  <c r="G2" i="1"/>
  <c r="D9" i="1"/>
  <c r="E7" i="1"/>
  <c r="E8" i="1"/>
  <c r="E3" i="1"/>
  <c r="E4" i="1"/>
  <c r="E5" i="1"/>
  <c r="E2" i="1"/>
  <c r="AH6" i="2" l="1"/>
  <c r="AJ5" i="2"/>
  <c r="AB8" i="2"/>
  <c r="AD7" i="2"/>
  <c r="E9" i="1"/>
  <c r="H2" i="1"/>
  <c r="G3" i="1"/>
  <c r="H3" i="1" s="1"/>
  <c r="AJ6" i="2" l="1"/>
  <c r="AH7" i="2"/>
  <c r="AB9" i="2"/>
  <c r="AD8" i="2"/>
  <c r="G4" i="1"/>
  <c r="H4" i="1" s="1"/>
  <c r="AJ7" i="2" l="1"/>
  <c r="AH8" i="2"/>
  <c r="AD9" i="2"/>
  <c r="AB10" i="2"/>
  <c r="G5" i="1"/>
  <c r="G6" i="1" s="1"/>
  <c r="AH9" i="2" l="1"/>
  <c r="AJ8" i="2"/>
  <c r="AD10" i="2"/>
  <c r="AB11" i="2"/>
  <c r="H5" i="1"/>
  <c r="G7" i="1"/>
  <c r="H6" i="1"/>
  <c r="AH10" i="2" l="1"/>
  <c r="AJ9" i="2"/>
  <c r="AB12" i="2"/>
  <c r="AD11" i="2"/>
  <c r="G8" i="1"/>
  <c r="H8" i="1" s="1"/>
  <c r="H7" i="1"/>
  <c r="AL3" i="2" l="1"/>
  <c r="AP3" i="2" s="1"/>
  <c r="AJ10" i="2"/>
  <c r="AH11" i="2"/>
  <c r="AB13" i="2"/>
  <c r="AD12" i="2"/>
  <c r="AL4" i="2" l="1"/>
  <c r="AP4" i="2" s="1"/>
  <c r="AJ11" i="2"/>
  <c r="AH12" i="2"/>
  <c r="AD13" i="2"/>
  <c r="AB14" i="2"/>
  <c r="AL5" i="2" l="1"/>
  <c r="AH13" i="2"/>
  <c r="AJ12" i="2"/>
  <c r="AD14" i="2"/>
  <c r="AB15" i="2"/>
  <c r="AL6" i="2" l="1"/>
  <c r="AP5" i="2"/>
  <c r="AH14" i="2"/>
  <c r="AJ13" i="2"/>
  <c r="AB16" i="2"/>
  <c r="AD15" i="2"/>
  <c r="AL7" i="2" l="1"/>
  <c r="AP6" i="2"/>
  <c r="AJ14" i="2"/>
  <c r="AH15" i="2"/>
  <c r="AB17" i="2"/>
  <c r="AD16" i="2"/>
  <c r="AL8" i="2" l="1"/>
  <c r="AP7" i="2"/>
  <c r="AJ15" i="2"/>
  <c r="AH16" i="2"/>
  <c r="AD17" i="2"/>
  <c r="AB18" i="2"/>
  <c r="AL9" i="2" l="1"/>
  <c r="AP8" i="2"/>
  <c r="AH17" i="2"/>
  <c r="AJ16" i="2"/>
  <c r="AD18" i="2"/>
  <c r="AB19" i="2"/>
  <c r="AL10" i="2" l="1"/>
  <c r="AP10" i="2" s="1"/>
  <c r="AP9" i="2"/>
  <c r="AH18" i="2"/>
  <c r="AJ17" i="2"/>
  <c r="AB20" i="2"/>
  <c r="AD19" i="2"/>
  <c r="AP33" i="2" l="1"/>
  <c r="AJ18" i="2"/>
  <c r="AH19" i="2"/>
  <c r="AB21" i="2"/>
  <c r="AD20" i="2"/>
  <c r="AJ19" i="2" l="1"/>
  <c r="AH20" i="2"/>
  <c r="AD21" i="2"/>
  <c r="AB22" i="2"/>
  <c r="AH21" i="2" l="1"/>
  <c r="AJ20" i="2"/>
  <c r="AD22" i="2"/>
  <c r="AB23" i="2"/>
  <c r="AH22" i="2" l="1"/>
  <c r="AJ21" i="2"/>
  <c r="AB24" i="2"/>
  <c r="AD23" i="2"/>
  <c r="AJ22" i="2" l="1"/>
  <c r="AH23" i="2"/>
  <c r="AB25" i="2"/>
  <c r="AD24" i="2"/>
  <c r="AJ23" i="2" l="1"/>
  <c r="AH24" i="2"/>
  <c r="AD25" i="2"/>
  <c r="AB26" i="2"/>
  <c r="AH25" i="2" l="1"/>
  <c r="AJ24" i="2"/>
  <c r="AD26" i="2"/>
  <c r="AB27" i="2"/>
  <c r="AH26" i="2" l="1"/>
  <c r="AJ25" i="2"/>
  <c r="AB28" i="2"/>
  <c r="AD27" i="2"/>
  <c r="AJ26" i="2" l="1"/>
  <c r="AH27" i="2"/>
  <c r="AB29" i="2"/>
  <c r="AD28" i="2"/>
  <c r="AJ27" i="2" l="1"/>
  <c r="AH28" i="2"/>
  <c r="AD29" i="2"/>
  <c r="AB30" i="2"/>
  <c r="AH29" i="2" l="1"/>
  <c r="AJ28" i="2"/>
  <c r="AD30" i="2"/>
  <c r="AB31" i="2"/>
  <c r="AH30" i="2" l="1"/>
  <c r="AJ29" i="2"/>
  <c r="AB32" i="2"/>
  <c r="AD31" i="2"/>
  <c r="AJ30" i="2" l="1"/>
  <c r="AH31" i="2"/>
  <c r="AD32" i="2"/>
  <c r="AD33" i="2" s="1"/>
  <c r="AH32" i="2" l="1"/>
  <c r="AJ31" i="2"/>
  <c r="AJ32" i="2" l="1"/>
  <c r="AJ33" i="2" s="1"/>
</calcChain>
</file>

<file path=xl/sharedStrings.xml><?xml version="1.0" encoding="utf-8"?>
<sst xmlns="http://schemas.openxmlformats.org/spreadsheetml/2006/main" count="54" uniqueCount="28">
  <si>
    <t>5月</t>
    <rPh sb="1" eb="2">
      <t>ツキ</t>
    </rPh>
    <phoneticPr fontId="2"/>
  </si>
  <si>
    <t>6月</t>
    <rPh sb="1" eb="2">
      <t>ツキ</t>
    </rPh>
    <phoneticPr fontId="2"/>
  </si>
  <si>
    <t>7月</t>
  </si>
  <si>
    <t>8月</t>
  </si>
  <si>
    <t>9月</t>
  </si>
  <si>
    <t>10月</t>
  </si>
  <si>
    <t>11月</t>
  </si>
  <si>
    <t>月間目標</t>
    <rPh sb="0" eb="2">
      <t>ゲッカn</t>
    </rPh>
    <rPh sb="2" eb="4">
      <t>モクヒョウ</t>
    </rPh>
    <phoneticPr fontId="2"/>
  </si>
  <si>
    <t>目標累計時間</t>
    <rPh sb="0" eb="4">
      <t>モクヒョウ</t>
    </rPh>
    <rPh sb="4" eb="6">
      <t>ジカn</t>
    </rPh>
    <phoneticPr fontId="2"/>
  </si>
  <si>
    <t>日次目標</t>
    <rPh sb="0" eb="4">
      <t>ニティ</t>
    </rPh>
    <phoneticPr fontId="2"/>
  </si>
  <si>
    <t>目標達成率</t>
    <rPh sb="0" eb="2">
      <t>モクヒョウ</t>
    </rPh>
    <rPh sb="2" eb="4">
      <t>タッセイ</t>
    </rPh>
    <rPh sb="4" eb="5">
      <t>シンチョク</t>
    </rPh>
    <phoneticPr fontId="2"/>
  </si>
  <si>
    <t>月間実績時間</t>
    <rPh sb="0" eb="2">
      <t>ゲッカn</t>
    </rPh>
    <rPh sb="2" eb="4">
      <t>ジッセキ</t>
    </rPh>
    <rPh sb="4" eb="6">
      <t>ジカn</t>
    </rPh>
    <phoneticPr fontId="2"/>
  </si>
  <si>
    <t>実績累計</t>
    <rPh sb="0" eb="2">
      <t>ジッセキ</t>
    </rPh>
    <rPh sb="2" eb="4">
      <t>ルイケイ</t>
    </rPh>
    <phoneticPr fontId="2"/>
  </si>
  <si>
    <t>⺠法</t>
  </si>
  <si>
    <t>⾏政法</t>
  </si>
  <si>
    <t>憲法・基礎法学</t>
  </si>
  <si>
    <t>商法</t>
  </si>
  <si>
    <t>基礎知識（前半）</t>
  </si>
  <si>
    <t>基礎知識（後半）</t>
  </si>
  <si>
    <t>入門総合講義</t>
    <phoneticPr fontId="2"/>
  </si>
  <si>
    <t>短答過去問解説講座</t>
    <phoneticPr fontId="2"/>
  </si>
  <si>
    <t>日次実績</t>
    <rPh sb="0" eb="4">
      <t>NITIJ</t>
    </rPh>
    <phoneticPr fontId="2"/>
  </si>
  <si>
    <t>合計</t>
    <rPh sb="0" eb="2">
      <t>GOUKE</t>
    </rPh>
    <phoneticPr fontId="2"/>
  </si>
  <si>
    <t>科目合計</t>
    <rPh sb="0" eb="2">
      <t>カモク</t>
    </rPh>
    <rPh sb="2" eb="4">
      <t>GOUKE</t>
    </rPh>
    <phoneticPr fontId="2"/>
  </si>
  <si>
    <t>月間実績時間</t>
    <rPh sb="0" eb="1">
      <t>ゲッカn</t>
    </rPh>
    <rPh sb="2" eb="4">
      <t>ジッセキ</t>
    </rPh>
    <rPh sb="4" eb="6">
      <t>ジカn</t>
    </rPh>
    <phoneticPr fontId="2"/>
  </si>
  <si>
    <t>日次目標</t>
    <rPh sb="0" eb="2">
      <t>ニチジ</t>
    </rPh>
    <rPh sb="2" eb="4">
      <t>ニチジ</t>
    </rPh>
    <phoneticPr fontId="2"/>
  </si>
  <si>
    <t>日次目標累計</t>
    <rPh sb="0" eb="2">
      <t xml:space="preserve">ニチジ </t>
    </rPh>
    <rPh sb="2" eb="4">
      <t xml:space="preserve">ニチジ </t>
    </rPh>
    <rPh sb="4" eb="6">
      <t>ルイケイ</t>
    </rPh>
    <phoneticPr fontId="2"/>
  </si>
  <si>
    <t>差異</t>
    <rPh sb="0" eb="2">
      <t>SAI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</si>
</sst>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#,##0.0;[Red]\-#,##0.0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9" fontId="0" fillId="0" borderId="0" xfId="1" applyFont="1">
      <alignment vertical="center"/>
    </xf>
    <xf numFmtId="0" fontId="3" fillId="0" borderId="0" xfId="0" applyFont="1">
      <alignment vertical="center"/>
    </xf>
    <xf numFmtId="46" fontId="3" fillId="0" borderId="0" xfId="0" applyNumberFormat="1" applyFont="1">
      <alignment vertical="center"/>
    </xf>
    <xf numFmtId="21" fontId="3" fillId="0" borderId="0" xfId="0" applyNumberFormat="1" applyFont="1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46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" fontId="0" fillId="0" borderId="0" xfId="0" applyNumberFormat="1">
      <alignment vertical="center"/>
    </xf>
    <xf numFmtId="38" fontId="5" fillId="0" borderId="0" xfId="2" applyFont="1">
      <alignment vertical="center"/>
    </xf>
    <xf numFmtId="9" fontId="5" fillId="0" borderId="0" xfId="1" applyFont="1">
      <alignment vertical="center"/>
    </xf>
    <xf numFmtId="56" fontId="0" fillId="0" borderId="2" xfId="0" applyNumberFormat="1" applyBorder="1">
      <alignment vertical="center"/>
    </xf>
    <xf numFmtId="0" fontId="0" fillId="3" borderId="0" xfId="0" applyFill="1">
      <alignment vertical="center"/>
    </xf>
    <xf numFmtId="0" fontId="0" fillId="0" borderId="3" xfId="0" applyBorder="1">
      <alignment vertical="center"/>
    </xf>
    <xf numFmtId="0" fontId="4" fillId="3" borderId="0" xfId="0" applyFont="1" applyFill="1">
      <alignment vertical="center"/>
    </xf>
    <xf numFmtId="176" fontId="0" fillId="0" borderId="3" xfId="0" applyNumberFormat="1" applyBorder="1">
      <alignment vertical="center"/>
    </xf>
    <xf numFmtId="177" fontId="4" fillId="3" borderId="0" xfId="2" applyNumberFormat="1" applyFont="1" applyFill="1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7" xfId="0" applyFont="1" applyBorder="1">
      <alignment vertical="center"/>
    </xf>
    <xf numFmtId="176" fontId="0" fillId="0" borderId="8" xfId="0" applyNumberFormat="1" applyBorder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月間目標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Sheet1!$A$2:$A$8</c:f>
              <c:strCache>
                <c:ptCount val="7"/>
                <c:pt idx="0">
                  <c:v>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</c:strCache>
            </c:strRef>
          </c:cat>
          <c:val>
            <c:numRef>
              <c:f>Sheet1!$C$2:$C$8</c:f>
              <c:numCache>
                <c:formatCode>0</c:formatCode>
                <c:ptCount val="7"/>
                <c:pt idx="0">
                  <c:v>155</c:v>
                </c:pt>
                <c:pt idx="1">
                  <c:v>165</c:v>
                </c:pt>
                <c:pt idx="2">
                  <c:v>186</c:v>
                </c:pt>
                <c:pt idx="3">
                  <c:v>186</c:v>
                </c:pt>
                <c:pt idx="4">
                  <c:v>195</c:v>
                </c:pt>
                <c:pt idx="5">
                  <c:v>201.5</c:v>
                </c:pt>
                <c:pt idx="6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2-DB41-8807-EB771EA26E07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Sheet1!$A$2:$A$8</c:f>
              <c:strCache>
                <c:ptCount val="7"/>
                <c:pt idx="0">
                  <c:v>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</c:strCache>
            </c:strRef>
          </c:cat>
          <c:val>
            <c:numRef>
              <c:f>Sheet1!$D$2:$D$8</c:f>
              <c:numCache>
                <c:formatCode>0</c:formatCode>
                <c:ptCount val="7"/>
                <c:pt idx="0">
                  <c:v>119.5</c:v>
                </c:pt>
                <c:pt idx="1">
                  <c:v>148.25</c:v>
                </c:pt>
                <c:pt idx="2">
                  <c:v>144.25</c:v>
                </c:pt>
                <c:pt idx="3">
                  <c:v>154.30000000000001</c:v>
                </c:pt>
                <c:pt idx="4">
                  <c:v>201.9</c:v>
                </c:pt>
                <c:pt idx="5">
                  <c:v>210.78</c:v>
                </c:pt>
                <c:pt idx="6">
                  <c:v>71.399999999999991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2-DB41-8807-EB771EA2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0638319"/>
        <c:axId val="884498719"/>
      </c:barChart>
      <c:lineChart>
        <c:grouping val="standard"/>
        <c:varyColors val="0"/>
        <c:ser>
          <c:idx val="2"/>
          <c:order val="2"/>
          <c:tx>
            <c:strRef>
              <c:f>Sheet1!$F$1</c:f>
              <c:strCache>
                <c:ptCount val="1"/>
                <c:pt idx="0">
                  <c:v>目標累計時間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Sheet1!$A$2:$A$8</c:f>
              <c:strCache>
                <c:ptCount val="7"/>
                <c:pt idx="0">
                  <c:v>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</c:strCache>
            </c:strRef>
          </c:cat>
          <c:val>
            <c:numRef>
              <c:f>Sheet1!$F$2:$F$8</c:f>
              <c:numCache>
                <c:formatCode>General</c:formatCode>
                <c:ptCount val="7"/>
                <c:pt idx="0">
                  <c:v>155</c:v>
                </c:pt>
                <c:pt idx="1">
                  <c:v>320</c:v>
                </c:pt>
                <c:pt idx="2">
                  <c:v>506</c:v>
                </c:pt>
                <c:pt idx="3">
                  <c:v>692</c:v>
                </c:pt>
                <c:pt idx="4">
                  <c:v>887</c:v>
                </c:pt>
                <c:pt idx="5">
                  <c:v>1088.5</c:v>
                </c:pt>
                <c:pt idx="6">
                  <c:v>1151.5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2-DB41-8807-EB771EA26E07}"/>
            </c:ext>
          </c:extLst>
        </c:ser>
        <c:ser>
          <c:idx val="3"/>
          <c:order val="3"/>
          <c:tx>
            <c:strRef>
              <c:f>Sheet1!$G$1</c:f>
              <c:strCache>
                <c:ptCount val="1"/>
                <c:pt idx="0">
                  <c:v>実績累計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Sheet1!$A$2:$A$8</c:f>
              <c:strCache>
                <c:ptCount val="7"/>
                <c:pt idx="0">
                  <c:v>5月</c:v>
                </c:pt>
                <c:pt idx="1">
                  <c:v>6月</c:v>
                </c:pt>
                <c:pt idx="2">
                  <c:v>7月</c:v>
                </c:pt>
                <c:pt idx="3">
                  <c:v>8月</c:v>
                </c:pt>
                <c:pt idx="4">
                  <c:v>9月</c:v>
                </c:pt>
                <c:pt idx="5">
                  <c:v>10月</c:v>
                </c:pt>
                <c:pt idx="6">
                  <c:v>11月</c:v>
                </c:pt>
              </c:strCache>
            </c:str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119.5</c:v>
                </c:pt>
                <c:pt idx="1">
                  <c:v>267.75</c:v>
                </c:pt>
                <c:pt idx="2">
                  <c:v>412</c:v>
                </c:pt>
                <c:pt idx="3">
                  <c:v>566.29999999999995</c:v>
                </c:pt>
                <c:pt idx="4">
                  <c:v>768.19999999999993</c:v>
                </c:pt>
                <c:pt idx="5">
                  <c:v>978.9799999999999</c:v>
                </c:pt>
                <c:pt idx="6">
                  <c:v>1050.3799999999999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22-DB41-8807-EB771EA2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674351"/>
        <c:axId val="915537183"/>
      </c:lineChart>
      <c:catAx>
        <c:axId val="600638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4498719"/>
        <c:crosses val="autoZero"/>
        <c:auto val="1"/>
        <c:lblAlgn val="ctr"/>
        <c:lblOffset val="100"/>
        <c:noMultiLvlLbl val="0"/>
      </c:catAx>
      <c:valAx>
        <c:axId val="88449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0638319"/>
        <c:crosses val="autoZero"/>
        <c:crossBetween val="between"/>
      </c:valAx>
      <c:valAx>
        <c:axId val="91553718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66674351"/>
        <c:crosses val="max"/>
        <c:crossBetween val="between"/>
      </c:valAx>
      <c:catAx>
        <c:axId val="8666743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55371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Sheet2!$D$1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Sheet2!$B$2:$B$32</c:f>
              <c:numCache>
                <c:formatCode>m"月"d"日"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Sheet2!$D$2:$D$32</c:f>
              <c:numCache>
                <c:formatCode>General</c:formatCode>
                <c:ptCount val="31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3A-3F4F-9845-35934424887A}"/>
            </c:ext>
          </c:extLst>
        </c:ser>
        <c:ser>
          <c:idx val="3"/>
          <c:order val="3"/>
          <c:tx>
            <c:strRef>
              <c:f>Sheet2!$F$1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Sheet2!$B$2:$B$32</c:f>
              <c:numCache>
                <c:formatCode>m"月"d"日"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Sheet2!$F$2:$F$32</c:f>
              <c:numCache>
                <c:formatCode>General</c:formatCode>
                <c:ptCount val="3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4</c:v>
                </c:pt>
                <c:pt idx="14">
                  <c:v>0.5</c:v>
                </c:pt>
                <c:pt idx="20">
                  <c:v>6</c:v>
                </c:pt>
                <c:pt idx="21">
                  <c:v>5.5</c:v>
                </c:pt>
                <c:pt idx="22">
                  <c:v>4.5</c:v>
                </c:pt>
                <c:pt idx="23">
                  <c:v>5</c:v>
                </c:pt>
                <c:pt idx="24">
                  <c:v>1</c:v>
                </c:pt>
                <c:pt idx="25">
                  <c:v>0</c:v>
                </c:pt>
                <c:pt idx="26">
                  <c:v>3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3A-3F4F-9845-35934424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4"/>
        <c:axId val="868709423"/>
        <c:axId val="2144635152"/>
      </c:barChart>
      <c:lineChart>
        <c:grouping val="standar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月間目標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Sheet2!$B$2:$B$32</c:f>
              <c:numCache>
                <c:formatCode>m"月"d"日"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Sheet2!$C$2:$C$32</c:f>
              <c:numCache>
                <c:formatCode>General</c:formatCode>
                <c:ptCount val="3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A-3F4F-9845-35934424887A}"/>
            </c:ext>
          </c:extLst>
        </c:ser>
        <c:ser>
          <c:idx val="2"/>
          <c:order val="2"/>
          <c:tx>
            <c:strRef>
              <c:f>Sheet2!$E$1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Sheet2!$B$2:$B$32</c:f>
              <c:numCache>
                <c:formatCode>m"月"d"日"</c:formatCode>
                <c:ptCount val="31"/>
                <c:pt idx="0">
                  <c:v>45413</c:v>
                </c:pt>
                <c:pt idx="1">
                  <c:v>45414</c:v>
                </c:pt>
                <c:pt idx="2">
                  <c:v>45415</c:v>
                </c:pt>
                <c:pt idx="3">
                  <c:v>45416</c:v>
                </c:pt>
                <c:pt idx="4">
                  <c:v>45417</c:v>
                </c:pt>
                <c:pt idx="5">
                  <c:v>45418</c:v>
                </c:pt>
                <c:pt idx="6">
                  <c:v>45419</c:v>
                </c:pt>
                <c:pt idx="7">
                  <c:v>45420</c:v>
                </c:pt>
                <c:pt idx="8">
                  <c:v>45421</c:v>
                </c:pt>
                <c:pt idx="9">
                  <c:v>45422</c:v>
                </c:pt>
                <c:pt idx="10">
                  <c:v>45423</c:v>
                </c:pt>
                <c:pt idx="11">
                  <c:v>45424</c:v>
                </c:pt>
                <c:pt idx="12">
                  <c:v>45425</c:v>
                </c:pt>
                <c:pt idx="13">
                  <c:v>45426</c:v>
                </c:pt>
                <c:pt idx="14">
                  <c:v>45427</c:v>
                </c:pt>
                <c:pt idx="15">
                  <c:v>45428</c:v>
                </c:pt>
                <c:pt idx="16">
                  <c:v>45429</c:v>
                </c:pt>
                <c:pt idx="17">
                  <c:v>45430</c:v>
                </c:pt>
                <c:pt idx="18">
                  <c:v>45431</c:v>
                </c:pt>
                <c:pt idx="19">
                  <c:v>45432</c:v>
                </c:pt>
                <c:pt idx="20">
                  <c:v>45433</c:v>
                </c:pt>
                <c:pt idx="21">
                  <c:v>45434</c:v>
                </c:pt>
                <c:pt idx="22">
                  <c:v>45435</c:v>
                </c:pt>
                <c:pt idx="23">
                  <c:v>45436</c:v>
                </c:pt>
                <c:pt idx="24">
                  <c:v>45437</c:v>
                </c:pt>
                <c:pt idx="25">
                  <c:v>45438</c:v>
                </c:pt>
                <c:pt idx="26">
                  <c:v>45439</c:v>
                </c:pt>
                <c:pt idx="27">
                  <c:v>45440</c:v>
                </c:pt>
                <c:pt idx="28">
                  <c:v>45441</c:v>
                </c:pt>
                <c:pt idx="29">
                  <c:v>45442</c:v>
                </c:pt>
                <c:pt idx="30">
                  <c:v>45443</c:v>
                </c:pt>
              </c:numCache>
            </c:numRef>
          </c:cat>
          <c:val>
            <c:numRef>
              <c:f>Sheet2!$E$2:$E$32</c:f>
              <c:numCache>
                <c:formatCode>General</c:formatCode>
                <c:ptCount val="31"/>
                <c:pt idx="0">
                  <c:v>6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42</c:v>
                </c:pt>
                <c:pt idx="7">
                  <c:v>48</c:v>
                </c:pt>
                <c:pt idx="8">
                  <c:v>54</c:v>
                </c:pt>
                <c:pt idx="9">
                  <c:v>60</c:v>
                </c:pt>
                <c:pt idx="10">
                  <c:v>66</c:v>
                </c:pt>
                <c:pt idx="11">
                  <c:v>72</c:v>
                </c:pt>
                <c:pt idx="12">
                  <c:v>78</c:v>
                </c:pt>
                <c:pt idx="13">
                  <c:v>82</c:v>
                </c:pt>
                <c:pt idx="14">
                  <c:v>82.5</c:v>
                </c:pt>
                <c:pt idx="15">
                  <c:v>82.5</c:v>
                </c:pt>
                <c:pt idx="16">
                  <c:v>82.5</c:v>
                </c:pt>
                <c:pt idx="17">
                  <c:v>82.5</c:v>
                </c:pt>
                <c:pt idx="18">
                  <c:v>82.5</c:v>
                </c:pt>
                <c:pt idx="19">
                  <c:v>82.5</c:v>
                </c:pt>
                <c:pt idx="20">
                  <c:v>88.5</c:v>
                </c:pt>
                <c:pt idx="21">
                  <c:v>94</c:v>
                </c:pt>
                <c:pt idx="22">
                  <c:v>98.5</c:v>
                </c:pt>
                <c:pt idx="23">
                  <c:v>103.5</c:v>
                </c:pt>
                <c:pt idx="24">
                  <c:v>104.5</c:v>
                </c:pt>
                <c:pt idx="25">
                  <c:v>104.5</c:v>
                </c:pt>
                <c:pt idx="26">
                  <c:v>107.5</c:v>
                </c:pt>
                <c:pt idx="27">
                  <c:v>111.5</c:v>
                </c:pt>
                <c:pt idx="28">
                  <c:v>115.5</c:v>
                </c:pt>
                <c:pt idx="29">
                  <c:v>119.5</c:v>
                </c:pt>
                <c:pt idx="30">
                  <c:v>119.5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A-3F4F-9845-35934424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53759"/>
        <c:axId val="78697951"/>
      </c:lineChart>
      <c:dateAx>
        <c:axId val="868709423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44635152"/>
        <c:crosses val="autoZero"/>
        <c:auto val="1"/>
        <c:lblOffset val="100"/>
        <c:baseTimeUnit val="days"/>
      </c:dateAx>
      <c:valAx>
        <c:axId val="214463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68709423"/>
        <c:crosses val="autoZero"/>
        <c:crossBetween val="between"/>
      </c:valAx>
      <c:valAx>
        <c:axId val="78697951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753759"/>
        <c:crosses val="max"/>
        <c:crossBetween val="between"/>
      </c:valAx>
      <c:dateAx>
        <c:axId val="25753759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78697951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Sheet2!$I$1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Sheet2!$G$2:$G$31</c:f>
              <c:numCache>
                <c:formatCode>m"月"d"日"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Sheet2!$I$2:$I$31</c:f>
              <c:numCache>
                <c:formatCode>General</c:formatCode>
                <c:ptCount val="30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DE-F947-8DAD-E46C7C4DEBA5}"/>
            </c:ext>
          </c:extLst>
        </c:ser>
        <c:ser>
          <c:idx val="3"/>
          <c:order val="3"/>
          <c:tx>
            <c:strRef>
              <c:f>Sheet2!$K$1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Sheet2!$G$2:$G$31</c:f>
              <c:numCache>
                <c:formatCode>m"月"d"日"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Sheet2!$K$2:$K$31</c:f>
              <c:numCache>
                <c:formatCode>General</c:formatCode>
                <c:ptCount val="30"/>
                <c:pt idx="0">
                  <c:v>3.5</c:v>
                </c:pt>
                <c:pt idx="1">
                  <c:v>3</c:v>
                </c:pt>
                <c:pt idx="2">
                  <c:v>5</c:v>
                </c:pt>
                <c:pt idx="3">
                  <c:v>5.5</c:v>
                </c:pt>
                <c:pt idx="4">
                  <c:v>5.5</c:v>
                </c:pt>
                <c:pt idx="5">
                  <c:v>0</c:v>
                </c:pt>
                <c:pt idx="6">
                  <c:v>1.5</c:v>
                </c:pt>
                <c:pt idx="7">
                  <c:v>5</c:v>
                </c:pt>
                <c:pt idx="8">
                  <c:v>3</c:v>
                </c:pt>
                <c:pt idx="9">
                  <c:v>5.5</c:v>
                </c:pt>
                <c:pt idx="10">
                  <c:v>5.5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5</c:v>
                </c:pt>
                <c:pt idx="15">
                  <c:v>4.5</c:v>
                </c:pt>
                <c:pt idx="16">
                  <c:v>5.5</c:v>
                </c:pt>
                <c:pt idx="17">
                  <c:v>5</c:v>
                </c:pt>
                <c:pt idx="18">
                  <c:v>6</c:v>
                </c:pt>
                <c:pt idx="19">
                  <c:v>4.5</c:v>
                </c:pt>
                <c:pt idx="20">
                  <c:v>7</c:v>
                </c:pt>
                <c:pt idx="21">
                  <c:v>5.5</c:v>
                </c:pt>
                <c:pt idx="22">
                  <c:v>6.75</c:v>
                </c:pt>
                <c:pt idx="23">
                  <c:v>6</c:v>
                </c:pt>
                <c:pt idx="24">
                  <c:v>7</c:v>
                </c:pt>
                <c:pt idx="25">
                  <c:v>6</c:v>
                </c:pt>
                <c:pt idx="26">
                  <c:v>5.5</c:v>
                </c:pt>
                <c:pt idx="27">
                  <c:v>6</c:v>
                </c:pt>
                <c:pt idx="28">
                  <c:v>7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DE-F947-8DAD-E46C7C4D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4"/>
        <c:axId val="117419663"/>
        <c:axId val="117421375"/>
      </c:barChart>
      <c:lineChart>
        <c:grouping val="standard"/>
        <c:varyColors val="0"/>
        <c:ser>
          <c:idx val="0"/>
          <c:order val="0"/>
          <c:tx>
            <c:strRef>
              <c:f>Sheet2!$H$1</c:f>
              <c:strCache>
                <c:ptCount val="1"/>
                <c:pt idx="0">
                  <c:v>日次目標累計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Sheet2!$G$2:$G$31</c:f>
              <c:numCache>
                <c:formatCode>m"月"d"日"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Sheet2!$H$2:$H$31</c:f>
              <c:numCache>
                <c:formatCode>General</c:formatCode>
                <c:ptCount val="30"/>
                <c:pt idx="0">
                  <c:v>5.5</c:v>
                </c:pt>
                <c:pt idx="1">
                  <c:v>11</c:v>
                </c:pt>
                <c:pt idx="2">
                  <c:v>16.5</c:v>
                </c:pt>
                <c:pt idx="3">
                  <c:v>22</c:v>
                </c:pt>
                <c:pt idx="4">
                  <c:v>27.5</c:v>
                </c:pt>
                <c:pt idx="5">
                  <c:v>33</c:v>
                </c:pt>
                <c:pt idx="6">
                  <c:v>38.5</c:v>
                </c:pt>
                <c:pt idx="7">
                  <c:v>44</c:v>
                </c:pt>
                <c:pt idx="8">
                  <c:v>49.5</c:v>
                </c:pt>
                <c:pt idx="9">
                  <c:v>55</c:v>
                </c:pt>
                <c:pt idx="10">
                  <c:v>60.5</c:v>
                </c:pt>
                <c:pt idx="11">
                  <c:v>66</c:v>
                </c:pt>
                <c:pt idx="12">
                  <c:v>71.5</c:v>
                </c:pt>
                <c:pt idx="13">
                  <c:v>77</c:v>
                </c:pt>
                <c:pt idx="14">
                  <c:v>82.5</c:v>
                </c:pt>
                <c:pt idx="15">
                  <c:v>88</c:v>
                </c:pt>
                <c:pt idx="16">
                  <c:v>93.5</c:v>
                </c:pt>
                <c:pt idx="17">
                  <c:v>99</c:v>
                </c:pt>
                <c:pt idx="18">
                  <c:v>104.5</c:v>
                </c:pt>
                <c:pt idx="19">
                  <c:v>110</c:v>
                </c:pt>
                <c:pt idx="20">
                  <c:v>115.5</c:v>
                </c:pt>
                <c:pt idx="21">
                  <c:v>121</c:v>
                </c:pt>
                <c:pt idx="22">
                  <c:v>126.5</c:v>
                </c:pt>
                <c:pt idx="23">
                  <c:v>132</c:v>
                </c:pt>
                <c:pt idx="24">
                  <c:v>137.5</c:v>
                </c:pt>
                <c:pt idx="25">
                  <c:v>143</c:v>
                </c:pt>
                <c:pt idx="26">
                  <c:v>148.5</c:v>
                </c:pt>
                <c:pt idx="27">
                  <c:v>154</c:v>
                </c:pt>
                <c:pt idx="28">
                  <c:v>159.5</c:v>
                </c:pt>
                <c:pt idx="29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DE-F947-8DAD-E46C7C4DEBA5}"/>
            </c:ext>
          </c:extLst>
        </c:ser>
        <c:ser>
          <c:idx val="2"/>
          <c:order val="2"/>
          <c:tx>
            <c:strRef>
              <c:f>Sheet2!$J$1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Sheet2!$G$2:$G$31</c:f>
              <c:numCache>
                <c:formatCode>m"月"d"日"</c:formatCode>
                <c:ptCount val="30"/>
                <c:pt idx="0">
                  <c:v>45444</c:v>
                </c:pt>
                <c:pt idx="1">
                  <c:v>45445</c:v>
                </c:pt>
                <c:pt idx="2">
                  <c:v>45446</c:v>
                </c:pt>
                <c:pt idx="3">
                  <c:v>45447</c:v>
                </c:pt>
                <c:pt idx="4">
                  <c:v>45448</c:v>
                </c:pt>
                <c:pt idx="5">
                  <c:v>45449</c:v>
                </c:pt>
                <c:pt idx="6">
                  <c:v>45450</c:v>
                </c:pt>
                <c:pt idx="7">
                  <c:v>45451</c:v>
                </c:pt>
                <c:pt idx="8">
                  <c:v>45452</c:v>
                </c:pt>
                <c:pt idx="9">
                  <c:v>45453</c:v>
                </c:pt>
                <c:pt idx="10">
                  <c:v>45454</c:v>
                </c:pt>
                <c:pt idx="11">
                  <c:v>45455</c:v>
                </c:pt>
                <c:pt idx="12">
                  <c:v>45456</c:v>
                </c:pt>
                <c:pt idx="13">
                  <c:v>45457</c:v>
                </c:pt>
                <c:pt idx="14">
                  <c:v>45458</c:v>
                </c:pt>
                <c:pt idx="15">
                  <c:v>45459</c:v>
                </c:pt>
                <c:pt idx="16">
                  <c:v>45460</c:v>
                </c:pt>
                <c:pt idx="17">
                  <c:v>45461</c:v>
                </c:pt>
                <c:pt idx="18">
                  <c:v>45462</c:v>
                </c:pt>
                <c:pt idx="19">
                  <c:v>45463</c:v>
                </c:pt>
                <c:pt idx="20">
                  <c:v>45464</c:v>
                </c:pt>
                <c:pt idx="21">
                  <c:v>45465</c:v>
                </c:pt>
                <c:pt idx="22">
                  <c:v>45466</c:v>
                </c:pt>
                <c:pt idx="23">
                  <c:v>45467</c:v>
                </c:pt>
                <c:pt idx="24">
                  <c:v>45468</c:v>
                </c:pt>
                <c:pt idx="25">
                  <c:v>45469</c:v>
                </c:pt>
                <c:pt idx="26">
                  <c:v>45470</c:v>
                </c:pt>
                <c:pt idx="27">
                  <c:v>45471</c:v>
                </c:pt>
                <c:pt idx="28">
                  <c:v>45472</c:v>
                </c:pt>
                <c:pt idx="29">
                  <c:v>45473</c:v>
                </c:pt>
              </c:numCache>
            </c:numRef>
          </c:cat>
          <c:val>
            <c:numRef>
              <c:f>Sheet2!$J$2:$J$31</c:f>
              <c:numCache>
                <c:formatCode>General</c:formatCode>
                <c:ptCount val="30"/>
                <c:pt idx="0">
                  <c:v>3.5</c:v>
                </c:pt>
                <c:pt idx="1">
                  <c:v>6.5</c:v>
                </c:pt>
                <c:pt idx="2">
                  <c:v>11.5</c:v>
                </c:pt>
                <c:pt idx="3">
                  <c:v>17</c:v>
                </c:pt>
                <c:pt idx="4">
                  <c:v>22.5</c:v>
                </c:pt>
                <c:pt idx="5">
                  <c:v>22.5</c:v>
                </c:pt>
                <c:pt idx="6">
                  <c:v>24</c:v>
                </c:pt>
                <c:pt idx="7">
                  <c:v>29</c:v>
                </c:pt>
                <c:pt idx="8">
                  <c:v>32</c:v>
                </c:pt>
                <c:pt idx="9">
                  <c:v>37.5</c:v>
                </c:pt>
                <c:pt idx="10">
                  <c:v>43</c:v>
                </c:pt>
                <c:pt idx="11">
                  <c:v>49</c:v>
                </c:pt>
                <c:pt idx="12">
                  <c:v>55</c:v>
                </c:pt>
                <c:pt idx="13">
                  <c:v>61</c:v>
                </c:pt>
                <c:pt idx="14">
                  <c:v>66</c:v>
                </c:pt>
                <c:pt idx="15">
                  <c:v>70.5</c:v>
                </c:pt>
                <c:pt idx="16">
                  <c:v>76</c:v>
                </c:pt>
                <c:pt idx="17">
                  <c:v>81</c:v>
                </c:pt>
                <c:pt idx="18">
                  <c:v>87</c:v>
                </c:pt>
                <c:pt idx="19">
                  <c:v>91.5</c:v>
                </c:pt>
                <c:pt idx="20">
                  <c:v>98.5</c:v>
                </c:pt>
                <c:pt idx="21">
                  <c:v>104</c:v>
                </c:pt>
                <c:pt idx="22">
                  <c:v>110.75</c:v>
                </c:pt>
                <c:pt idx="23">
                  <c:v>116.75</c:v>
                </c:pt>
                <c:pt idx="24">
                  <c:v>123.75</c:v>
                </c:pt>
                <c:pt idx="25">
                  <c:v>129.75</c:v>
                </c:pt>
                <c:pt idx="26">
                  <c:v>135.25</c:v>
                </c:pt>
                <c:pt idx="27">
                  <c:v>141.25</c:v>
                </c:pt>
                <c:pt idx="28">
                  <c:v>148.25</c:v>
                </c:pt>
                <c:pt idx="29">
                  <c:v>148.25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DE-F947-8DAD-E46C7C4D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22319"/>
        <c:axId val="116784687"/>
      </c:lineChart>
      <c:dateAx>
        <c:axId val="117419663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421375"/>
        <c:crosses val="autoZero"/>
        <c:auto val="1"/>
        <c:lblOffset val="100"/>
        <c:baseTimeUnit val="days"/>
      </c:dateAx>
      <c:valAx>
        <c:axId val="117421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419663"/>
        <c:crosses val="autoZero"/>
        <c:crossBetween val="between"/>
      </c:valAx>
      <c:valAx>
        <c:axId val="11678468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4022319"/>
        <c:crosses val="max"/>
        <c:crossBetween val="between"/>
      </c:valAx>
      <c:dateAx>
        <c:axId val="134022319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116784687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Sheet2!$O$1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Sheet2!$M$2:$M$32</c:f>
              <c:numCache>
                <c:formatCode>m"月"d"日"</c:formatCode>
                <c:ptCount val="31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</c:numCache>
            </c:numRef>
          </c:cat>
          <c:val>
            <c:numRef>
              <c:f>Sheet2!$O$2:$O$32</c:f>
              <c:numCache>
                <c:formatCode>General</c:formatCode>
                <c:ptCount val="3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F-A74A-B02C-8A939983CF70}"/>
            </c:ext>
          </c:extLst>
        </c:ser>
        <c:ser>
          <c:idx val="3"/>
          <c:order val="3"/>
          <c:tx>
            <c:strRef>
              <c:f>Sheet2!$Q$1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Sheet2!$M$2:$M$32</c:f>
              <c:numCache>
                <c:formatCode>m"月"d"日"</c:formatCode>
                <c:ptCount val="31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</c:numCache>
            </c:numRef>
          </c:cat>
          <c:val>
            <c:numRef>
              <c:f>Sheet2!$Q$2:$Q$32</c:f>
              <c:numCache>
                <c:formatCode>General</c:formatCode>
                <c:ptCount val="31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3.75</c:v>
                </c:pt>
                <c:pt idx="8">
                  <c:v>5</c:v>
                </c:pt>
                <c:pt idx="9">
                  <c:v>3.8</c:v>
                </c:pt>
                <c:pt idx="10">
                  <c:v>4.2</c:v>
                </c:pt>
                <c:pt idx="11">
                  <c:v>4.8</c:v>
                </c:pt>
                <c:pt idx="12">
                  <c:v>4.5</c:v>
                </c:pt>
                <c:pt idx="13">
                  <c:v>4</c:v>
                </c:pt>
                <c:pt idx="14">
                  <c:v>7</c:v>
                </c:pt>
                <c:pt idx="15">
                  <c:v>7</c:v>
                </c:pt>
                <c:pt idx="16">
                  <c:v>5</c:v>
                </c:pt>
                <c:pt idx="17">
                  <c:v>6.3</c:v>
                </c:pt>
                <c:pt idx="18">
                  <c:v>2.5</c:v>
                </c:pt>
                <c:pt idx="19">
                  <c:v>0</c:v>
                </c:pt>
                <c:pt idx="20">
                  <c:v>2</c:v>
                </c:pt>
                <c:pt idx="21">
                  <c:v>7</c:v>
                </c:pt>
                <c:pt idx="22">
                  <c:v>5.6</c:v>
                </c:pt>
                <c:pt idx="23">
                  <c:v>5.8</c:v>
                </c:pt>
                <c:pt idx="24">
                  <c:v>5.8</c:v>
                </c:pt>
                <c:pt idx="25">
                  <c:v>7.6</c:v>
                </c:pt>
                <c:pt idx="26">
                  <c:v>5</c:v>
                </c:pt>
                <c:pt idx="27">
                  <c:v>6.9</c:v>
                </c:pt>
                <c:pt idx="28">
                  <c:v>7.3</c:v>
                </c:pt>
                <c:pt idx="29">
                  <c:v>6.1</c:v>
                </c:pt>
                <c:pt idx="30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9F-A74A-B02C-8A939983C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4"/>
        <c:axId val="151668240"/>
        <c:axId val="151669952"/>
      </c:barChart>
      <c:lineChart>
        <c:grouping val="standard"/>
        <c:varyColors val="0"/>
        <c:ser>
          <c:idx val="0"/>
          <c:order val="0"/>
          <c:tx>
            <c:strRef>
              <c:f>Sheet2!$N$1</c:f>
              <c:strCache>
                <c:ptCount val="1"/>
                <c:pt idx="0">
                  <c:v>日次目標累計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Sheet2!$M$2:$M$32</c:f>
              <c:numCache>
                <c:formatCode>m"月"d"日"</c:formatCode>
                <c:ptCount val="31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</c:numCache>
            </c:numRef>
          </c:cat>
          <c:val>
            <c:numRef>
              <c:f>Sheet2!$N$2:$N$32</c:f>
              <c:numCache>
                <c:formatCode>General</c:formatCode>
                <c:ptCount val="31"/>
                <c:pt idx="0">
                  <c:v>6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42</c:v>
                </c:pt>
                <c:pt idx="7">
                  <c:v>48</c:v>
                </c:pt>
                <c:pt idx="8">
                  <c:v>54</c:v>
                </c:pt>
                <c:pt idx="9">
                  <c:v>60</c:v>
                </c:pt>
                <c:pt idx="10">
                  <c:v>66</c:v>
                </c:pt>
                <c:pt idx="11">
                  <c:v>72</c:v>
                </c:pt>
                <c:pt idx="12">
                  <c:v>78</c:v>
                </c:pt>
                <c:pt idx="13">
                  <c:v>84</c:v>
                </c:pt>
                <c:pt idx="14">
                  <c:v>90</c:v>
                </c:pt>
                <c:pt idx="15">
                  <c:v>96</c:v>
                </c:pt>
                <c:pt idx="16">
                  <c:v>102</c:v>
                </c:pt>
                <c:pt idx="17">
                  <c:v>108</c:v>
                </c:pt>
                <c:pt idx="18">
                  <c:v>114</c:v>
                </c:pt>
                <c:pt idx="19">
                  <c:v>120</c:v>
                </c:pt>
                <c:pt idx="20">
                  <c:v>126</c:v>
                </c:pt>
                <c:pt idx="21">
                  <c:v>132</c:v>
                </c:pt>
                <c:pt idx="22">
                  <c:v>138</c:v>
                </c:pt>
                <c:pt idx="23">
                  <c:v>144</c:v>
                </c:pt>
                <c:pt idx="24">
                  <c:v>150</c:v>
                </c:pt>
                <c:pt idx="25">
                  <c:v>156</c:v>
                </c:pt>
                <c:pt idx="26">
                  <c:v>162</c:v>
                </c:pt>
                <c:pt idx="27">
                  <c:v>168</c:v>
                </c:pt>
                <c:pt idx="28">
                  <c:v>174</c:v>
                </c:pt>
                <c:pt idx="29">
                  <c:v>180</c:v>
                </c:pt>
                <c:pt idx="30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F-A74A-B02C-8A939983CF70}"/>
            </c:ext>
          </c:extLst>
        </c:ser>
        <c:ser>
          <c:idx val="2"/>
          <c:order val="2"/>
          <c:tx>
            <c:strRef>
              <c:f>Sheet2!$P$1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Sheet2!$M$2:$M$32</c:f>
              <c:numCache>
                <c:formatCode>m"月"d"日"</c:formatCode>
                <c:ptCount val="31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</c:numCache>
            </c:numRef>
          </c:cat>
          <c:val>
            <c:numRef>
              <c:f>Sheet2!$P$2:$P$32</c:f>
              <c:numCache>
                <c:formatCode>General</c:formatCode>
                <c:ptCount val="31"/>
                <c:pt idx="0">
                  <c:v>2.5</c:v>
                </c:pt>
                <c:pt idx="1">
                  <c:v>5</c:v>
                </c:pt>
                <c:pt idx="2">
                  <c:v>7.5</c:v>
                </c:pt>
                <c:pt idx="3">
                  <c:v>10</c:v>
                </c:pt>
                <c:pt idx="4">
                  <c:v>14</c:v>
                </c:pt>
                <c:pt idx="5">
                  <c:v>18</c:v>
                </c:pt>
                <c:pt idx="6">
                  <c:v>22</c:v>
                </c:pt>
                <c:pt idx="7">
                  <c:v>25.75</c:v>
                </c:pt>
                <c:pt idx="8">
                  <c:v>30.75</c:v>
                </c:pt>
                <c:pt idx="9">
                  <c:v>34.549999999999997</c:v>
                </c:pt>
                <c:pt idx="10">
                  <c:v>38.75</c:v>
                </c:pt>
                <c:pt idx="11">
                  <c:v>43.55</c:v>
                </c:pt>
                <c:pt idx="12">
                  <c:v>48.05</c:v>
                </c:pt>
                <c:pt idx="13">
                  <c:v>52.05</c:v>
                </c:pt>
                <c:pt idx="14">
                  <c:v>59.05</c:v>
                </c:pt>
                <c:pt idx="15">
                  <c:v>66.05</c:v>
                </c:pt>
                <c:pt idx="16">
                  <c:v>71.05</c:v>
                </c:pt>
                <c:pt idx="17">
                  <c:v>77.349999999999994</c:v>
                </c:pt>
                <c:pt idx="18">
                  <c:v>79.849999999999994</c:v>
                </c:pt>
                <c:pt idx="19">
                  <c:v>79.849999999999994</c:v>
                </c:pt>
                <c:pt idx="20">
                  <c:v>81.849999999999994</c:v>
                </c:pt>
                <c:pt idx="21">
                  <c:v>88.85</c:v>
                </c:pt>
                <c:pt idx="22">
                  <c:v>94.449999999999989</c:v>
                </c:pt>
                <c:pt idx="23">
                  <c:v>100.24999999999999</c:v>
                </c:pt>
                <c:pt idx="24">
                  <c:v>106.04999999999998</c:v>
                </c:pt>
                <c:pt idx="25">
                  <c:v>113.64999999999998</c:v>
                </c:pt>
                <c:pt idx="26">
                  <c:v>118.64999999999998</c:v>
                </c:pt>
                <c:pt idx="27">
                  <c:v>125.54999999999998</c:v>
                </c:pt>
                <c:pt idx="28">
                  <c:v>132.85</c:v>
                </c:pt>
                <c:pt idx="29">
                  <c:v>138.94999999999999</c:v>
                </c:pt>
                <c:pt idx="30">
                  <c:v>144.25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F-A74A-B02C-8A939983C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202703"/>
        <c:axId val="62428912"/>
      </c:lineChart>
      <c:dateAx>
        <c:axId val="151668240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1669952"/>
        <c:crosses val="autoZero"/>
        <c:auto val="1"/>
        <c:lblOffset val="100"/>
        <c:baseTimeUnit val="days"/>
      </c:dateAx>
      <c:valAx>
        <c:axId val="15166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1668240"/>
        <c:crosses val="autoZero"/>
        <c:crossBetween val="between"/>
      </c:valAx>
      <c:valAx>
        <c:axId val="6242891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728202703"/>
        <c:crosses val="max"/>
        <c:crossBetween val="between"/>
      </c:valAx>
      <c:dateAx>
        <c:axId val="1728202703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624289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Sheet2!$U$1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Sheet2!$S$2:$S$32</c:f>
              <c:numCache>
                <c:formatCode>m"月"d"日"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Sheet2!$U$2:$U$32</c:f>
              <c:numCache>
                <c:formatCode>General</c:formatCode>
                <c:ptCount val="31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E3-E34C-A527-9327ABCA9819}"/>
            </c:ext>
          </c:extLst>
        </c:ser>
        <c:ser>
          <c:idx val="3"/>
          <c:order val="3"/>
          <c:tx>
            <c:strRef>
              <c:f>Sheet2!$W$1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Sheet2!$S$2:$S$32</c:f>
              <c:numCache>
                <c:formatCode>m"月"d"日"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Sheet2!$W$2:$W$32</c:f>
              <c:numCache>
                <c:formatCode>General</c:formatCode>
                <c:ptCount val="31"/>
                <c:pt idx="0">
                  <c:v>6.3</c:v>
                </c:pt>
                <c:pt idx="1">
                  <c:v>6</c:v>
                </c:pt>
                <c:pt idx="2">
                  <c:v>6.4</c:v>
                </c:pt>
                <c:pt idx="3">
                  <c:v>3.3</c:v>
                </c:pt>
                <c:pt idx="4">
                  <c:v>5.0999999999999996</c:v>
                </c:pt>
                <c:pt idx="5">
                  <c:v>3.5</c:v>
                </c:pt>
                <c:pt idx="6">
                  <c:v>4.5999999999999996</c:v>
                </c:pt>
                <c:pt idx="7">
                  <c:v>4.5</c:v>
                </c:pt>
                <c:pt idx="8">
                  <c:v>3</c:v>
                </c:pt>
                <c:pt idx="9">
                  <c:v>6</c:v>
                </c:pt>
                <c:pt idx="10">
                  <c:v>2</c:v>
                </c:pt>
                <c:pt idx="11">
                  <c:v>4</c:v>
                </c:pt>
                <c:pt idx="12">
                  <c:v>6</c:v>
                </c:pt>
                <c:pt idx="13">
                  <c:v>6.3</c:v>
                </c:pt>
                <c:pt idx="14">
                  <c:v>6</c:v>
                </c:pt>
                <c:pt idx="15">
                  <c:v>2</c:v>
                </c:pt>
                <c:pt idx="16">
                  <c:v>5.8</c:v>
                </c:pt>
                <c:pt idx="17">
                  <c:v>6.1</c:v>
                </c:pt>
                <c:pt idx="18">
                  <c:v>6.1</c:v>
                </c:pt>
                <c:pt idx="19">
                  <c:v>6</c:v>
                </c:pt>
                <c:pt idx="20">
                  <c:v>6.9</c:v>
                </c:pt>
                <c:pt idx="21">
                  <c:v>5.3</c:v>
                </c:pt>
                <c:pt idx="22">
                  <c:v>6</c:v>
                </c:pt>
                <c:pt idx="23">
                  <c:v>5.4</c:v>
                </c:pt>
                <c:pt idx="24">
                  <c:v>6.8</c:v>
                </c:pt>
                <c:pt idx="25">
                  <c:v>4.8</c:v>
                </c:pt>
                <c:pt idx="26">
                  <c:v>2.5</c:v>
                </c:pt>
                <c:pt idx="27">
                  <c:v>4.5999999999999996</c:v>
                </c:pt>
                <c:pt idx="28">
                  <c:v>6</c:v>
                </c:pt>
                <c:pt idx="29">
                  <c:v>4</c:v>
                </c:pt>
                <c:pt idx="3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E3-E34C-A527-9327ABCA9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4"/>
        <c:axId val="744019935"/>
        <c:axId val="743661455"/>
      </c:barChart>
      <c:lineChart>
        <c:grouping val="standard"/>
        <c:varyColors val="0"/>
        <c:ser>
          <c:idx val="0"/>
          <c:order val="0"/>
          <c:tx>
            <c:strRef>
              <c:f>Sheet2!$T$1</c:f>
              <c:strCache>
                <c:ptCount val="1"/>
                <c:pt idx="0">
                  <c:v>日次目標累計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Sheet2!$S$2:$S$32</c:f>
              <c:numCache>
                <c:formatCode>m"月"d"日"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Sheet2!$T$2:$T$32</c:f>
              <c:numCache>
                <c:formatCode>General</c:formatCode>
                <c:ptCount val="31"/>
                <c:pt idx="0">
                  <c:v>6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42</c:v>
                </c:pt>
                <c:pt idx="7">
                  <c:v>48</c:v>
                </c:pt>
                <c:pt idx="8">
                  <c:v>54</c:v>
                </c:pt>
                <c:pt idx="9">
                  <c:v>60</c:v>
                </c:pt>
                <c:pt idx="10">
                  <c:v>66</c:v>
                </c:pt>
                <c:pt idx="11">
                  <c:v>72</c:v>
                </c:pt>
                <c:pt idx="12">
                  <c:v>78</c:v>
                </c:pt>
                <c:pt idx="13">
                  <c:v>84</c:v>
                </c:pt>
                <c:pt idx="14">
                  <c:v>90</c:v>
                </c:pt>
                <c:pt idx="15">
                  <c:v>96</c:v>
                </c:pt>
                <c:pt idx="16">
                  <c:v>102</c:v>
                </c:pt>
                <c:pt idx="17">
                  <c:v>108</c:v>
                </c:pt>
                <c:pt idx="18">
                  <c:v>114</c:v>
                </c:pt>
                <c:pt idx="19">
                  <c:v>120</c:v>
                </c:pt>
                <c:pt idx="20">
                  <c:v>126</c:v>
                </c:pt>
                <c:pt idx="21">
                  <c:v>132</c:v>
                </c:pt>
                <c:pt idx="22">
                  <c:v>138</c:v>
                </c:pt>
                <c:pt idx="23">
                  <c:v>144</c:v>
                </c:pt>
                <c:pt idx="24">
                  <c:v>150</c:v>
                </c:pt>
                <c:pt idx="25">
                  <c:v>156</c:v>
                </c:pt>
                <c:pt idx="26">
                  <c:v>162</c:v>
                </c:pt>
                <c:pt idx="27">
                  <c:v>168</c:v>
                </c:pt>
                <c:pt idx="28">
                  <c:v>174</c:v>
                </c:pt>
                <c:pt idx="29">
                  <c:v>180</c:v>
                </c:pt>
                <c:pt idx="30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3-E34C-A527-9327ABCA9819}"/>
            </c:ext>
          </c:extLst>
        </c:ser>
        <c:ser>
          <c:idx val="2"/>
          <c:order val="2"/>
          <c:tx>
            <c:strRef>
              <c:f>Sheet2!$V$1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Sheet2!$S$2:$S$32</c:f>
              <c:numCache>
                <c:formatCode>m"月"d"日"</c:formatCode>
                <c:ptCount val="31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45512</c:v>
                </c:pt>
                <c:pt idx="8">
                  <c:v>45513</c:v>
                </c:pt>
                <c:pt idx="9">
                  <c:v>45514</c:v>
                </c:pt>
                <c:pt idx="10">
                  <c:v>45515</c:v>
                </c:pt>
                <c:pt idx="11">
                  <c:v>45516</c:v>
                </c:pt>
                <c:pt idx="12">
                  <c:v>45517</c:v>
                </c:pt>
                <c:pt idx="13">
                  <c:v>45518</c:v>
                </c:pt>
                <c:pt idx="14">
                  <c:v>45519</c:v>
                </c:pt>
                <c:pt idx="15">
                  <c:v>45520</c:v>
                </c:pt>
                <c:pt idx="16">
                  <c:v>45521</c:v>
                </c:pt>
                <c:pt idx="17">
                  <c:v>45522</c:v>
                </c:pt>
                <c:pt idx="18">
                  <c:v>45523</c:v>
                </c:pt>
                <c:pt idx="19">
                  <c:v>45524</c:v>
                </c:pt>
                <c:pt idx="20">
                  <c:v>45525</c:v>
                </c:pt>
                <c:pt idx="21">
                  <c:v>45526</c:v>
                </c:pt>
                <c:pt idx="22">
                  <c:v>45527</c:v>
                </c:pt>
                <c:pt idx="23">
                  <c:v>45528</c:v>
                </c:pt>
                <c:pt idx="24">
                  <c:v>45529</c:v>
                </c:pt>
                <c:pt idx="25">
                  <c:v>45530</c:v>
                </c:pt>
                <c:pt idx="26">
                  <c:v>45531</c:v>
                </c:pt>
                <c:pt idx="27">
                  <c:v>45532</c:v>
                </c:pt>
                <c:pt idx="28">
                  <c:v>45533</c:v>
                </c:pt>
                <c:pt idx="29">
                  <c:v>45534</c:v>
                </c:pt>
                <c:pt idx="30">
                  <c:v>45535</c:v>
                </c:pt>
              </c:numCache>
            </c:numRef>
          </c:cat>
          <c:val>
            <c:numRef>
              <c:f>Sheet2!$V$2:$V$32</c:f>
              <c:numCache>
                <c:formatCode>General</c:formatCode>
                <c:ptCount val="31"/>
                <c:pt idx="0">
                  <c:v>6.3</c:v>
                </c:pt>
                <c:pt idx="1">
                  <c:v>12.3</c:v>
                </c:pt>
                <c:pt idx="2">
                  <c:v>18.700000000000003</c:v>
                </c:pt>
                <c:pt idx="3">
                  <c:v>22.000000000000004</c:v>
                </c:pt>
                <c:pt idx="4">
                  <c:v>27.1</c:v>
                </c:pt>
                <c:pt idx="5">
                  <c:v>30.6</c:v>
                </c:pt>
                <c:pt idx="6">
                  <c:v>35.200000000000003</c:v>
                </c:pt>
                <c:pt idx="7">
                  <c:v>39.700000000000003</c:v>
                </c:pt>
                <c:pt idx="8">
                  <c:v>42.7</c:v>
                </c:pt>
                <c:pt idx="9">
                  <c:v>48.7</c:v>
                </c:pt>
                <c:pt idx="10">
                  <c:v>50.7</c:v>
                </c:pt>
                <c:pt idx="11">
                  <c:v>54.7</c:v>
                </c:pt>
                <c:pt idx="12">
                  <c:v>60.7</c:v>
                </c:pt>
                <c:pt idx="13">
                  <c:v>67</c:v>
                </c:pt>
                <c:pt idx="14">
                  <c:v>73</c:v>
                </c:pt>
                <c:pt idx="15">
                  <c:v>75</c:v>
                </c:pt>
                <c:pt idx="16">
                  <c:v>80.8</c:v>
                </c:pt>
                <c:pt idx="17">
                  <c:v>86.899999999999991</c:v>
                </c:pt>
                <c:pt idx="18">
                  <c:v>92.999999999999986</c:v>
                </c:pt>
                <c:pt idx="19">
                  <c:v>98.999999999999986</c:v>
                </c:pt>
                <c:pt idx="20">
                  <c:v>105.89999999999999</c:v>
                </c:pt>
                <c:pt idx="21">
                  <c:v>111.19999999999999</c:v>
                </c:pt>
                <c:pt idx="22">
                  <c:v>117.19999999999999</c:v>
                </c:pt>
                <c:pt idx="23">
                  <c:v>122.6</c:v>
                </c:pt>
                <c:pt idx="24">
                  <c:v>129.4</c:v>
                </c:pt>
                <c:pt idx="25">
                  <c:v>134.20000000000002</c:v>
                </c:pt>
                <c:pt idx="26">
                  <c:v>136.70000000000002</c:v>
                </c:pt>
                <c:pt idx="27">
                  <c:v>141.30000000000001</c:v>
                </c:pt>
                <c:pt idx="28">
                  <c:v>147.30000000000001</c:v>
                </c:pt>
                <c:pt idx="29">
                  <c:v>151.30000000000001</c:v>
                </c:pt>
                <c:pt idx="30">
                  <c:v>154.30000000000001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E3-E34C-A527-9327ABCA9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383327"/>
        <c:axId val="1135059455"/>
      </c:lineChart>
      <c:dateAx>
        <c:axId val="744019935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3661455"/>
        <c:crosses val="autoZero"/>
        <c:auto val="1"/>
        <c:lblOffset val="100"/>
        <c:baseTimeUnit val="days"/>
      </c:dateAx>
      <c:valAx>
        <c:axId val="743661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4019935"/>
        <c:crosses val="autoZero"/>
        <c:crossBetween val="between"/>
      </c:valAx>
      <c:valAx>
        <c:axId val="113505945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11383327"/>
        <c:crosses val="max"/>
        <c:crossBetween val="between"/>
      </c:valAx>
      <c:dateAx>
        <c:axId val="711383327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1135059455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Sheet2!$AA$1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Sheet2!$Y$2:$Y$32</c:f>
              <c:numCache>
                <c:formatCode>m"月"d"日"</c:formatCode>
                <c:ptCount val="31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f>Sheet2!$AA$2:$AA$32</c:f>
              <c:numCache>
                <c:formatCode>#,##0.0;[Red]\-#,##0.0</c:formatCode>
                <c:ptCount val="31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  <c:pt idx="18">
                  <c:v>6.5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6.5</c:v>
                </c:pt>
                <c:pt idx="26">
                  <c:v>6.5</c:v>
                </c:pt>
                <c:pt idx="27">
                  <c:v>6.5</c:v>
                </c:pt>
                <c:pt idx="28">
                  <c:v>6.5</c:v>
                </c:pt>
                <c:pt idx="29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8-8D40-ADE1-5C57615473CA}"/>
            </c:ext>
          </c:extLst>
        </c:ser>
        <c:ser>
          <c:idx val="3"/>
          <c:order val="3"/>
          <c:tx>
            <c:strRef>
              <c:f>Sheet2!$AC$1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Sheet2!$Y$2:$Y$32</c:f>
              <c:numCache>
                <c:formatCode>m"月"d"日"</c:formatCode>
                <c:ptCount val="31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f>Sheet2!$AC$2:$AC$32</c:f>
              <c:numCache>
                <c:formatCode>General</c:formatCode>
                <c:ptCount val="31"/>
                <c:pt idx="0">
                  <c:v>7.1</c:v>
                </c:pt>
                <c:pt idx="1">
                  <c:v>6.5</c:v>
                </c:pt>
                <c:pt idx="2">
                  <c:v>5.0999999999999996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6.5</c:v>
                </c:pt>
                <c:pt idx="8">
                  <c:v>5</c:v>
                </c:pt>
                <c:pt idx="9">
                  <c:v>8.3000000000000007</c:v>
                </c:pt>
                <c:pt idx="10">
                  <c:v>8.9</c:v>
                </c:pt>
                <c:pt idx="11">
                  <c:v>6</c:v>
                </c:pt>
                <c:pt idx="12">
                  <c:v>7.1</c:v>
                </c:pt>
                <c:pt idx="13">
                  <c:v>8.5</c:v>
                </c:pt>
                <c:pt idx="14">
                  <c:v>7</c:v>
                </c:pt>
                <c:pt idx="15">
                  <c:v>5</c:v>
                </c:pt>
                <c:pt idx="16">
                  <c:v>9</c:v>
                </c:pt>
                <c:pt idx="17">
                  <c:v>5.5</c:v>
                </c:pt>
                <c:pt idx="18">
                  <c:v>8.8000000000000007</c:v>
                </c:pt>
                <c:pt idx="19">
                  <c:v>7</c:v>
                </c:pt>
                <c:pt idx="20">
                  <c:v>6</c:v>
                </c:pt>
                <c:pt idx="21">
                  <c:v>8.5</c:v>
                </c:pt>
                <c:pt idx="22">
                  <c:v>6.75</c:v>
                </c:pt>
                <c:pt idx="23">
                  <c:v>5.5</c:v>
                </c:pt>
                <c:pt idx="24">
                  <c:v>6.7</c:v>
                </c:pt>
                <c:pt idx="25">
                  <c:v>6.25</c:v>
                </c:pt>
                <c:pt idx="26">
                  <c:v>6.25</c:v>
                </c:pt>
                <c:pt idx="27">
                  <c:v>7.6</c:v>
                </c:pt>
                <c:pt idx="28">
                  <c:v>7.3</c:v>
                </c:pt>
                <c:pt idx="29">
                  <c:v>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88-8D40-ADE1-5C576154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4"/>
        <c:axId val="841437583"/>
        <c:axId val="888560703"/>
      </c:barChart>
      <c:lineChart>
        <c:grouping val="standard"/>
        <c:varyColors val="0"/>
        <c:ser>
          <c:idx val="0"/>
          <c:order val="0"/>
          <c:tx>
            <c:strRef>
              <c:f>Sheet2!$Z$1</c:f>
              <c:strCache>
                <c:ptCount val="1"/>
                <c:pt idx="0">
                  <c:v>日次目標累計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Sheet2!$Y$2:$Y$32</c:f>
              <c:numCache>
                <c:formatCode>m"月"d"日"</c:formatCode>
                <c:ptCount val="31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f>Sheet2!$Z$2:$Z$32</c:f>
              <c:numCache>
                <c:formatCode>General</c:formatCode>
                <c:ptCount val="31"/>
                <c:pt idx="0">
                  <c:v>6.5</c:v>
                </c:pt>
                <c:pt idx="1">
                  <c:v>13</c:v>
                </c:pt>
                <c:pt idx="2">
                  <c:v>19.5</c:v>
                </c:pt>
                <c:pt idx="3">
                  <c:v>26</c:v>
                </c:pt>
                <c:pt idx="4">
                  <c:v>32.5</c:v>
                </c:pt>
                <c:pt idx="5">
                  <c:v>39</c:v>
                </c:pt>
                <c:pt idx="6">
                  <c:v>45.5</c:v>
                </c:pt>
                <c:pt idx="7">
                  <c:v>52</c:v>
                </c:pt>
                <c:pt idx="8">
                  <c:v>58.5</c:v>
                </c:pt>
                <c:pt idx="9">
                  <c:v>65</c:v>
                </c:pt>
                <c:pt idx="10">
                  <c:v>71.5</c:v>
                </c:pt>
                <c:pt idx="11">
                  <c:v>78</c:v>
                </c:pt>
                <c:pt idx="12">
                  <c:v>84.5</c:v>
                </c:pt>
                <c:pt idx="13">
                  <c:v>91</c:v>
                </c:pt>
                <c:pt idx="14">
                  <c:v>97.5</c:v>
                </c:pt>
                <c:pt idx="15">
                  <c:v>104</c:v>
                </c:pt>
                <c:pt idx="16">
                  <c:v>110.5</c:v>
                </c:pt>
                <c:pt idx="17">
                  <c:v>117</c:v>
                </c:pt>
                <c:pt idx="18">
                  <c:v>123.5</c:v>
                </c:pt>
                <c:pt idx="19">
                  <c:v>130</c:v>
                </c:pt>
                <c:pt idx="20">
                  <c:v>136.5</c:v>
                </c:pt>
                <c:pt idx="21">
                  <c:v>143</c:v>
                </c:pt>
                <c:pt idx="22">
                  <c:v>149.5</c:v>
                </c:pt>
                <c:pt idx="23">
                  <c:v>156</c:v>
                </c:pt>
                <c:pt idx="24">
                  <c:v>162.5</c:v>
                </c:pt>
                <c:pt idx="25">
                  <c:v>169</c:v>
                </c:pt>
                <c:pt idx="26">
                  <c:v>175.5</c:v>
                </c:pt>
                <c:pt idx="27">
                  <c:v>182</c:v>
                </c:pt>
                <c:pt idx="28">
                  <c:v>188.5</c:v>
                </c:pt>
                <c:pt idx="29">
                  <c:v>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8-8D40-ADE1-5C57615473CA}"/>
            </c:ext>
          </c:extLst>
        </c:ser>
        <c:ser>
          <c:idx val="2"/>
          <c:order val="2"/>
          <c:tx>
            <c:strRef>
              <c:f>Sheet2!$AB$1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Sheet2!$Y$2:$Y$32</c:f>
              <c:numCache>
                <c:formatCode>m"月"d"日"</c:formatCode>
                <c:ptCount val="31"/>
                <c:pt idx="0">
                  <c:v>45536</c:v>
                </c:pt>
                <c:pt idx="1">
                  <c:v>45537</c:v>
                </c:pt>
                <c:pt idx="2">
                  <c:v>45538</c:v>
                </c:pt>
                <c:pt idx="3">
                  <c:v>45539</c:v>
                </c:pt>
                <c:pt idx="4">
                  <c:v>45540</c:v>
                </c:pt>
                <c:pt idx="5">
                  <c:v>45541</c:v>
                </c:pt>
                <c:pt idx="6">
                  <c:v>45542</c:v>
                </c:pt>
                <c:pt idx="7">
                  <c:v>45543</c:v>
                </c:pt>
                <c:pt idx="8">
                  <c:v>45544</c:v>
                </c:pt>
                <c:pt idx="9">
                  <c:v>45545</c:v>
                </c:pt>
                <c:pt idx="10">
                  <c:v>45546</c:v>
                </c:pt>
                <c:pt idx="11">
                  <c:v>45547</c:v>
                </c:pt>
                <c:pt idx="12">
                  <c:v>45548</c:v>
                </c:pt>
                <c:pt idx="13">
                  <c:v>45549</c:v>
                </c:pt>
                <c:pt idx="14">
                  <c:v>45550</c:v>
                </c:pt>
                <c:pt idx="15">
                  <c:v>45551</c:v>
                </c:pt>
                <c:pt idx="16">
                  <c:v>45552</c:v>
                </c:pt>
                <c:pt idx="17">
                  <c:v>45553</c:v>
                </c:pt>
                <c:pt idx="18">
                  <c:v>45554</c:v>
                </c:pt>
                <c:pt idx="19">
                  <c:v>45555</c:v>
                </c:pt>
                <c:pt idx="20">
                  <c:v>45556</c:v>
                </c:pt>
                <c:pt idx="21">
                  <c:v>45557</c:v>
                </c:pt>
                <c:pt idx="22">
                  <c:v>45558</c:v>
                </c:pt>
                <c:pt idx="23">
                  <c:v>45559</c:v>
                </c:pt>
                <c:pt idx="24">
                  <c:v>45560</c:v>
                </c:pt>
                <c:pt idx="25">
                  <c:v>45561</c:v>
                </c:pt>
                <c:pt idx="26">
                  <c:v>45562</c:v>
                </c:pt>
                <c:pt idx="27">
                  <c:v>45563</c:v>
                </c:pt>
                <c:pt idx="28">
                  <c:v>45564</c:v>
                </c:pt>
                <c:pt idx="29">
                  <c:v>45565</c:v>
                </c:pt>
              </c:numCache>
            </c:numRef>
          </c:cat>
          <c:val>
            <c:numRef>
              <c:f>Sheet2!$AB$2:$AB$32</c:f>
              <c:numCache>
                <c:formatCode>General</c:formatCode>
                <c:ptCount val="31"/>
                <c:pt idx="0">
                  <c:v>7.1</c:v>
                </c:pt>
                <c:pt idx="1">
                  <c:v>13.6</c:v>
                </c:pt>
                <c:pt idx="2">
                  <c:v>18.7</c:v>
                </c:pt>
                <c:pt idx="3">
                  <c:v>24.7</c:v>
                </c:pt>
                <c:pt idx="4">
                  <c:v>29.7</c:v>
                </c:pt>
                <c:pt idx="5">
                  <c:v>34.700000000000003</c:v>
                </c:pt>
                <c:pt idx="6">
                  <c:v>41.7</c:v>
                </c:pt>
                <c:pt idx="7">
                  <c:v>48.2</c:v>
                </c:pt>
                <c:pt idx="8">
                  <c:v>53.2</c:v>
                </c:pt>
                <c:pt idx="9">
                  <c:v>61.5</c:v>
                </c:pt>
                <c:pt idx="10">
                  <c:v>70.400000000000006</c:v>
                </c:pt>
                <c:pt idx="11">
                  <c:v>76.400000000000006</c:v>
                </c:pt>
                <c:pt idx="12">
                  <c:v>83.5</c:v>
                </c:pt>
                <c:pt idx="13">
                  <c:v>92</c:v>
                </c:pt>
                <c:pt idx="14">
                  <c:v>99</c:v>
                </c:pt>
                <c:pt idx="15">
                  <c:v>104</c:v>
                </c:pt>
                <c:pt idx="16">
                  <c:v>113</c:v>
                </c:pt>
                <c:pt idx="17">
                  <c:v>118.5</c:v>
                </c:pt>
                <c:pt idx="18">
                  <c:v>127.3</c:v>
                </c:pt>
                <c:pt idx="19">
                  <c:v>134.30000000000001</c:v>
                </c:pt>
                <c:pt idx="20">
                  <c:v>140.30000000000001</c:v>
                </c:pt>
                <c:pt idx="21">
                  <c:v>148.80000000000001</c:v>
                </c:pt>
                <c:pt idx="22">
                  <c:v>155.55000000000001</c:v>
                </c:pt>
                <c:pt idx="23">
                  <c:v>161.05000000000001</c:v>
                </c:pt>
                <c:pt idx="24">
                  <c:v>167.75</c:v>
                </c:pt>
                <c:pt idx="25">
                  <c:v>174</c:v>
                </c:pt>
                <c:pt idx="26">
                  <c:v>180.25</c:v>
                </c:pt>
                <c:pt idx="27">
                  <c:v>187.85</c:v>
                </c:pt>
                <c:pt idx="28">
                  <c:v>195.15</c:v>
                </c:pt>
                <c:pt idx="29">
                  <c:v>201.9</c:v>
                </c:pt>
                <c:pt idx="30">
                  <c:v>201.9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8-8D40-ADE1-5C576154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948655"/>
        <c:axId val="841106863"/>
      </c:lineChart>
      <c:dateAx>
        <c:axId val="841437583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88560703"/>
        <c:crosses val="autoZero"/>
        <c:auto val="1"/>
        <c:lblOffset val="100"/>
        <c:baseTimeUnit val="days"/>
      </c:dateAx>
      <c:valAx>
        <c:axId val="888560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1437583"/>
        <c:crosses val="autoZero"/>
        <c:crossBetween val="between"/>
      </c:valAx>
      <c:valAx>
        <c:axId val="84110686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1948655"/>
        <c:crosses val="max"/>
        <c:crossBetween val="between"/>
      </c:valAx>
      <c:dateAx>
        <c:axId val="841948655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84110686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Sheet2!$AG$1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Sheet2!$AE$2:$AE$33</c:f>
              <c:numCache>
                <c:formatCode>m"月"d"日"</c:formatCode>
                <c:ptCount val="3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Sheet2!$AG$2:$AG$33</c:f>
              <c:numCache>
                <c:formatCode>#,##0.0;[Red]\-#,##0.0</c:formatCode>
                <c:ptCount val="32"/>
                <c:pt idx="0">
                  <c:v>6.5</c:v>
                </c:pt>
                <c:pt idx="1">
                  <c:v>6.5</c:v>
                </c:pt>
                <c:pt idx="2">
                  <c:v>6.5</c:v>
                </c:pt>
                <c:pt idx="3">
                  <c:v>6.5</c:v>
                </c:pt>
                <c:pt idx="4">
                  <c:v>6.5</c:v>
                </c:pt>
                <c:pt idx="5">
                  <c:v>6.5</c:v>
                </c:pt>
                <c:pt idx="6">
                  <c:v>6.5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6.5</c:v>
                </c:pt>
                <c:pt idx="14">
                  <c:v>6.5</c:v>
                </c:pt>
                <c:pt idx="15">
                  <c:v>6.5</c:v>
                </c:pt>
                <c:pt idx="16">
                  <c:v>6.5</c:v>
                </c:pt>
                <c:pt idx="17">
                  <c:v>6.5</c:v>
                </c:pt>
                <c:pt idx="18">
                  <c:v>6.5</c:v>
                </c:pt>
                <c:pt idx="19">
                  <c:v>6.5</c:v>
                </c:pt>
                <c:pt idx="20">
                  <c:v>6.5</c:v>
                </c:pt>
                <c:pt idx="21">
                  <c:v>6.5</c:v>
                </c:pt>
                <c:pt idx="22">
                  <c:v>6.5</c:v>
                </c:pt>
                <c:pt idx="23">
                  <c:v>6.5</c:v>
                </c:pt>
                <c:pt idx="24">
                  <c:v>6.5</c:v>
                </c:pt>
                <c:pt idx="25">
                  <c:v>6.5</c:v>
                </c:pt>
                <c:pt idx="26">
                  <c:v>6.5</c:v>
                </c:pt>
                <c:pt idx="27">
                  <c:v>6.5</c:v>
                </c:pt>
                <c:pt idx="28">
                  <c:v>6.5</c:v>
                </c:pt>
                <c:pt idx="29">
                  <c:v>6.5</c:v>
                </c:pt>
                <c:pt idx="30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0-0C49-B33A-C1BC639F3D19}"/>
            </c:ext>
          </c:extLst>
        </c:ser>
        <c:ser>
          <c:idx val="3"/>
          <c:order val="3"/>
          <c:tx>
            <c:strRef>
              <c:f>Sheet2!$AI$1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Sheet2!$AE$2:$AE$33</c:f>
              <c:numCache>
                <c:formatCode>m"月"d"日"</c:formatCode>
                <c:ptCount val="3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Sheet2!$AI$2:$AI$33</c:f>
              <c:numCache>
                <c:formatCode>General</c:formatCode>
                <c:ptCount val="32"/>
                <c:pt idx="0">
                  <c:v>8.8000000000000007</c:v>
                </c:pt>
                <c:pt idx="1">
                  <c:v>6.3</c:v>
                </c:pt>
                <c:pt idx="2">
                  <c:v>7.1</c:v>
                </c:pt>
                <c:pt idx="3">
                  <c:v>7.1</c:v>
                </c:pt>
                <c:pt idx="4">
                  <c:v>7</c:v>
                </c:pt>
                <c:pt idx="5">
                  <c:v>6.5</c:v>
                </c:pt>
                <c:pt idx="6">
                  <c:v>3.8</c:v>
                </c:pt>
                <c:pt idx="7">
                  <c:v>6.8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7.3</c:v>
                </c:pt>
                <c:pt idx="12">
                  <c:v>5.3</c:v>
                </c:pt>
                <c:pt idx="13">
                  <c:v>7.8</c:v>
                </c:pt>
                <c:pt idx="14">
                  <c:v>7.5</c:v>
                </c:pt>
                <c:pt idx="15">
                  <c:v>3.5</c:v>
                </c:pt>
                <c:pt idx="16">
                  <c:v>7.7</c:v>
                </c:pt>
                <c:pt idx="17">
                  <c:v>6.3</c:v>
                </c:pt>
                <c:pt idx="18">
                  <c:v>7.8</c:v>
                </c:pt>
                <c:pt idx="19">
                  <c:v>6.5</c:v>
                </c:pt>
                <c:pt idx="20">
                  <c:v>7.1</c:v>
                </c:pt>
                <c:pt idx="21">
                  <c:v>5.6</c:v>
                </c:pt>
                <c:pt idx="22">
                  <c:v>7</c:v>
                </c:pt>
                <c:pt idx="23">
                  <c:v>8.75</c:v>
                </c:pt>
                <c:pt idx="24">
                  <c:v>7.58</c:v>
                </c:pt>
                <c:pt idx="25">
                  <c:v>6.8</c:v>
                </c:pt>
                <c:pt idx="26">
                  <c:v>7</c:v>
                </c:pt>
                <c:pt idx="27">
                  <c:v>8.25</c:v>
                </c:pt>
                <c:pt idx="28">
                  <c:v>7</c:v>
                </c:pt>
                <c:pt idx="29">
                  <c:v>6.6</c:v>
                </c:pt>
                <c:pt idx="30">
                  <c:v>6.5</c:v>
                </c:pt>
                <c:pt idx="31">
                  <c:v>210.78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60-0C49-B33A-C1BC639F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overlap val="14"/>
        <c:axId val="841162687"/>
        <c:axId val="841841935"/>
      </c:barChart>
      <c:lineChart>
        <c:grouping val="standard"/>
        <c:varyColors val="0"/>
        <c:ser>
          <c:idx val="0"/>
          <c:order val="0"/>
          <c:tx>
            <c:strRef>
              <c:f>Sheet2!$AF$1</c:f>
              <c:strCache>
                <c:ptCount val="1"/>
                <c:pt idx="0">
                  <c:v>日次目標累計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Sheet2!$AE$2:$AE$33</c:f>
              <c:numCache>
                <c:formatCode>m"月"d"日"</c:formatCode>
                <c:ptCount val="3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Sheet2!$AF$2:$AF$33</c:f>
              <c:numCache>
                <c:formatCode>General</c:formatCode>
                <c:ptCount val="32"/>
                <c:pt idx="0">
                  <c:v>6.5</c:v>
                </c:pt>
                <c:pt idx="1">
                  <c:v>13</c:v>
                </c:pt>
                <c:pt idx="2">
                  <c:v>19.5</c:v>
                </c:pt>
                <c:pt idx="3">
                  <c:v>26</c:v>
                </c:pt>
                <c:pt idx="4">
                  <c:v>32.5</c:v>
                </c:pt>
                <c:pt idx="5">
                  <c:v>39</c:v>
                </c:pt>
                <c:pt idx="6">
                  <c:v>45.5</c:v>
                </c:pt>
                <c:pt idx="7">
                  <c:v>52</c:v>
                </c:pt>
                <c:pt idx="8">
                  <c:v>58.5</c:v>
                </c:pt>
                <c:pt idx="9">
                  <c:v>65</c:v>
                </c:pt>
                <c:pt idx="10">
                  <c:v>71.5</c:v>
                </c:pt>
                <c:pt idx="11">
                  <c:v>78</c:v>
                </c:pt>
                <c:pt idx="12">
                  <c:v>84.5</c:v>
                </c:pt>
                <c:pt idx="13">
                  <c:v>91</c:v>
                </c:pt>
                <c:pt idx="14">
                  <c:v>97.5</c:v>
                </c:pt>
                <c:pt idx="15">
                  <c:v>104</c:v>
                </c:pt>
                <c:pt idx="16">
                  <c:v>110.5</c:v>
                </c:pt>
                <c:pt idx="17">
                  <c:v>117</c:v>
                </c:pt>
                <c:pt idx="18">
                  <c:v>123.5</c:v>
                </c:pt>
                <c:pt idx="19">
                  <c:v>130</c:v>
                </c:pt>
                <c:pt idx="20">
                  <c:v>136.5</c:v>
                </c:pt>
                <c:pt idx="21">
                  <c:v>143</c:v>
                </c:pt>
                <c:pt idx="22">
                  <c:v>149.5</c:v>
                </c:pt>
                <c:pt idx="23">
                  <c:v>156</c:v>
                </c:pt>
                <c:pt idx="24">
                  <c:v>162.5</c:v>
                </c:pt>
                <c:pt idx="25">
                  <c:v>169</c:v>
                </c:pt>
                <c:pt idx="26">
                  <c:v>175.5</c:v>
                </c:pt>
                <c:pt idx="27">
                  <c:v>182</c:v>
                </c:pt>
                <c:pt idx="28">
                  <c:v>188.5</c:v>
                </c:pt>
                <c:pt idx="29">
                  <c:v>195</c:v>
                </c:pt>
                <c:pt idx="30">
                  <c:v>201.5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0-0C49-B33A-C1BC639F3D19}"/>
            </c:ext>
          </c:extLst>
        </c:ser>
        <c:ser>
          <c:idx val="2"/>
          <c:order val="2"/>
          <c:tx>
            <c:strRef>
              <c:f>Sheet2!$AH$1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Sheet2!$AE$2:$AE$33</c:f>
              <c:numCache>
                <c:formatCode>m"月"d"日"</c:formatCode>
                <c:ptCount val="3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</c:numCache>
            </c:numRef>
          </c:cat>
          <c:val>
            <c:numRef>
              <c:f>Sheet2!$AH$2:$AH$33</c:f>
              <c:numCache>
                <c:formatCode>General</c:formatCode>
                <c:ptCount val="32"/>
                <c:pt idx="0">
                  <c:v>8.8000000000000007</c:v>
                </c:pt>
                <c:pt idx="1">
                  <c:v>15.100000000000001</c:v>
                </c:pt>
                <c:pt idx="2">
                  <c:v>22.200000000000003</c:v>
                </c:pt>
                <c:pt idx="3">
                  <c:v>29.300000000000004</c:v>
                </c:pt>
                <c:pt idx="4">
                  <c:v>36.300000000000004</c:v>
                </c:pt>
                <c:pt idx="5">
                  <c:v>42.800000000000004</c:v>
                </c:pt>
                <c:pt idx="6">
                  <c:v>46.6</c:v>
                </c:pt>
                <c:pt idx="7">
                  <c:v>53.4</c:v>
                </c:pt>
                <c:pt idx="8">
                  <c:v>59.9</c:v>
                </c:pt>
                <c:pt idx="9">
                  <c:v>66.400000000000006</c:v>
                </c:pt>
                <c:pt idx="10">
                  <c:v>72.900000000000006</c:v>
                </c:pt>
                <c:pt idx="11">
                  <c:v>80.2</c:v>
                </c:pt>
                <c:pt idx="12">
                  <c:v>85.5</c:v>
                </c:pt>
                <c:pt idx="13">
                  <c:v>93.3</c:v>
                </c:pt>
                <c:pt idx="14">
                  <c:v>100.8</c:v>
                </c:pt>
                <c:pt idx="15">
                  <c:v>104.3</c:v>
                </c:pt>
                <c:pt idx="16">
                  <c:v>112</c:v>
                </c:pt>
                <c:pt idx="17">
                  <c:v>118.3</c:v>
                </c:pt>
                <c:pt idx="18">
                  <c:v>126.1</c:v>
                </c:pt>
                <c:pt idx="19">
                  <c:v>132.6</c:v>
                </c:pt>
                <c:pt idx="20">
                  <c:v>139.69999999999999</c:v>
                </c:pt>
                <c:pt idx="21">
                  <c:v>145.29999999999998</c:v>
                </c:pt>
                <c:pt idx="22">
                  <c:v>152.29999999999998</c:v>
                </c:pt>
                <c:pt idx="23">
                  <c:v>161.04999999999998</c:v>
                </c:pt>
                <c:pt idx="24">
                  <c:v>168.63</c:v>
                </c:pt>
                <c:pt idx="25">
                  <c:v>175.43</c:v>
                </c:pt>
                <c:pt idx="26">
                  <c:v>182.43</c:v>
                </c:pt>
                <c:pt idx="27">
                  <c:v>190.68</c:v>
                </c:pt>
                <c:pt idx="28">
                  <c:v>197.68</c:v>
                </c:pt>
                <c:pt idx="29">
                  <c:v>204.28</c:v>
                </c:pt>
                <c:pt idx="30">
                  <c:v>210.78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0-0C49-B33A-C1BC639F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813183"/>
        <c:axId val="1020297247"/>
      </c:lineChart>
      <c:dateAx>
        <c:axId val="841162687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1841935"/>
        <c:crosses val="autoZero"/>
        <c:auto val="1"/>
        <c:lblOffset val="100"/>
        <c:baseTimeUnit val="days"/>
      </c:dateAx>
      <c:valAx>
        <c:axId val="841841935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1162687"/>
        <c:crosses val="autoZero"/>
        <c:crossBetween val="between"/>
      </c:valAx>
      <c:valAx>
        <c:axId val="10202972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20813183"/>
        <c:crosses val="max"/>
        <c:crossBetween val="between"/>
      </c:valAx>
      <c:dateAx>
        <c:axId val="1020813183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1020297247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Sheet2!$AM$1</c:f>
              <c:strCache>
                <c:ptCount val="1"/>
                <c:pt idx="0">
                  <c:v>日次目標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Sheet2!$AK$2:$AK$10</c:f>
              <c:numCache>
                <c:formatCode>m"月"d"日"</c:formatCode>
                <c:ptCount val="9"/>
                <c:pt idx="0">
                  <c:v>45597</c:v>
                </c:pt>
                <c:pt idx="1">
                  <c:v>45598</c:v>
                </c:pt>
                <c:pt idx="2">
                  <c:v>45599</c:v>
                </c:pt>
                <c:pt idx="3">
                  <c:v>45600</c:v>
                </c:pt>
                <c:pt idx="4">
                  <c:v>45601</c:v>
                </c:pt>
                <c:pt idx="5">
                  <c:v>45602</c:v>
                </c:pt>
                <c:pt idx="6">
                  <c:v>45603</c:v>
                </c:pt>
                <c:pt idx="7">
                  <c:v>45604</c:v>
                </c:pt>
                <c:pt idx="8">
                  <c:v>45605</c:v>
                </c:pt>
              </c:numCache>
            </c:numRef>
          </c:cat>
          <c:val>
            <c:numRef>
              <c:f>Sheet2!$AM$2:$AM$10</c:f>
              <c:numCache>
                <c:formatCode>#,##0.0;[Red]\-#,##0.0</c:formatCode>
                <c:ptCount val="9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6-134D-B28D-849F6BC1BA13}"/>
            </c:ext>
          </c:extLst>
        </c:ser>
        <c:ser>
          <c:idx val="3"/>
          <c:order val="3"/>
          <c:tx>
            <c:strRef>
              <c:f>Sheet2!$AO$1</c:f>
              <c:strCache>
                <c:ptCount val="1"/>
                <c:pt idx="0">
                  <c:v>日次実績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Sheet2!$AK$2:$AK$10</c:f>
              <c:numCache>
                <c:formatCode>m"月"d"日"</c:formatCode>
                <c:ptCount val="9"/>
                <c:pt idx="0">
                  <c:v>45597</c:v>
                </c:pt>
                <c:pt idx="1">
                  <c:v>45598</c:v>
                </c:pt>
                <c:pt idx="2">
                  <c:v>45599</c:v>
                </c:pt>
                <c:pt idx="3">
                  <c:v>45600</c:v>
                </c:pt>
                <c:pt idx="4">
                  <c:v>45601</c:v>
                </c:pt>
                <c:pt idx="5">
                  <c:v>45602</c:v>
                </c:pt>
                <c:pt idx="6">
                  <c:v>45603</c:v>
                </c:pt>
                <c:pt idx="7">
                  <c:v>45604</c:v>
                </c:pt>
                <c:pt idx="8">
                  <c:v>45605</c:v>
                </c:pt>
              </c:numCache>
            </c:numRef>
          </c:cat>
          <c:val>
            <c:numRef>
              <c:f>Sheet2!$AO$2:$AO$10</c:f>
              <c:numCache>
                <c:formatCode>General</c:formatCode>
                <c:ptCount val="9"/>
                <c:pt idx="0">
                  <c:v>7</c:v>
                </c:pt>
                <c:pt idx="1">
                  <c:v>10.5</c:v>
                </c:pt>
                <c:pt idx="2">
                  <c:v>8.5</c:v>
                </c:pt>
                <c:pt idx="3">
                  <c:v>8.5</c:v>
                </c:pt>
                <c:pt idx="4">
                  <c:v>7</c:v>
                </c:pt>
                <c:pt idx="5">
                  <c:v>6.8</c:v>
                </c:pt>
                <c:pt idx="6">
                  <c:v>7.3</c:v>
                </c:pt>
                <c:pt idx="7">
                  <c:v>7.8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6-134D-B28D-849F6BC1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4"/>
        <c:axId val="1042141791"/>
        <c:axId val="1041705087"/>
      </c:barChart>
      <c:lineChart>
        <c:grouping val="standard"/>
        <c:varyColors val="0"/>
        <c:ser>
          <c:idx val="0"/>
          <c:order val="0"/>
          <c:tx>
            <c:strRef>
              <c:f>Sheet2!$AL$1</c:f>
              <c:strCache>
                <c:ptCount val="1"/>
                <c:pt idx="0">
                  <c:v>日次目標累計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Sheet2!$AK$2:$AK$10</c:f>
              <c:numCache>
                <c:formatCode>m"月"d"日"</c:formatCode>
                <c:ptCount val="9"/>
                <c:pt idx="0">
                  <c:v>45597</c:v>
                </c:pt>
                <c:pt idx="1">
                  <c:v>45598</c:v>
                </c:pt>
                <c:pt idx="2">
                  <c:v>45599</c:v>
                </c:pt>
                <c:pt idx="3">
                  <c:v>45600</c:v>
                </c:pt>
                <c:pt idx="4">
                  <c:v>45601</c:v>
                </c:pt>
                <c:pt idx="5">
                  <c:v>45602</c:v>
                </c:pt>
                <c:pt idx="6">
                  <c:v>45603</c:v>
                </c:pt>
                <c:pt idx="7">
                  <c:v>45604</c:v>
                </c:pt>
                <c:pt idx="8">
                  <c:v>45605</c:v>
                </c:pt>
              </c:numCache>
            </c:numRef>
          </c:cat>
          <c:val>
            <c:numRef>
              <c:f>Sheet2!$AL$2:$AL$10</c:f>
              <c:numCache>
                <c:formatCode>General</c:formatCode>
                <c:ptCount val="9"/>
                <c:pt idx="0">
                  <c:v>7</c:v>
                </c:pt>
                <c:pt idx="1">
                  <c:v>14</c:v>
                </c:pt>
                <c:pt idx="2">
                  <c:v>21</c:v>
                </c:pt>
                <c:pt idx="3">
                  <c:v>28</c:v>
                </c:pt>
                <c:pt idx="4">
                  <c:v>35</c:v>
                </c:pt>
                <c:pt idx="5">
                  <c:v>42</c:v>
                </c:pt>
                <c:pt idx="6">
                  <c:v>49</c:v>
                </c:pt>
                <c:pt idx="7">
                  <c:v>56</c:v>
                </c:pt>
                <c:pt idx="8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6-134D-B28D-849F6BC1BA13}"/>
            </c:ext>
          </c:extLst>
        </c:ser>
        <c:ser>
          <c:idx val="2"/>
          <c:order val="2"/>
          <c:tx>
            <c:strRef>
              <c:f>Sheet2!$AN$1</c:f>
              <c:strCache>
                <c:ptCount val="1"/>
                <c:pt idx="0">
                  <c:v>月間実績時間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Sheet2!$AK$2:$AK$10</c:f>
              <c:numCache>
                <c:formatCode>m"月"d"日"</c:formatCode>
                <c:ptCount val="9"/>
                <c:pt idx="0">
                  <c:v>45597</c:v>
                </c:pt>
                <c:pt idx="1">
                  <c:v>45598</c:v>
                </c:pt>
                <c:pt idx="2">
                  <c:v>45599</c:v>
                </c:pt>
                <c:pt idx="3">
                  <c:v>45600</c:v>
                </c:pt>
                <c:pt idx="4">
                  <c:v>45601</c:v>
                </c:pt>
                <c:pt idx="5">
                  <c:v>45602</c:v>
                </c:pt>
                <c:pt idx="6">
                  <c:v>45603</c:v>
                </c:pt>
                <c:pt idx="7">
                  <c:v>45604</c:v>
                </c:pt>
                <c:pt idx="8">
                  <c:v>45605</c:v>
                </c:pt>
              </c:numCache>
            </c:numRef>
          </c:cat>
          <c:val>
            <c:numRef>
              <c:f>Sheet2!$AN$2:$AN$10</c:f>
              <c:numCache>
                <c:formatCode>General</c:formatCode>
                <c:ptCount val="9"/>
                <c:pt idx="0">
                  <c:v>7</c:v>
                </c:pt>
                <c:pt idx="1">
                  <c:v>17.5</c:v>
                </c:pt>
                <c:pt idx="2">
                  <c:v>26</c:v>
                </c:pt>
                <c:pt idx="3">
                  <c:v>34.5</c:v>
                </c:pt>
                <c:pt idx="4">
                  <c:v>41.5</c:v>
                </c:pt>
                <c:pt idx="5">
                  <c:v>48.3</c:v>
                </c:pt>
                <c:pt idx="6">
                  <c:v>55.599999999999994</c:v>
                </c:pt>
                <c:pt idx="7">
                  <c:v>63.399999999999991</c:v>
                </c:pt>
                <c:pt idx="8">
                  <c:v>71.399999999999991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56-134D-B28D-849F6BC1B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4379663"/>
        <c:axId val="711895007"/>
      </c:lineChart>
      <c:dateAx>
        <c:axId val="1042141791"/>
        <c:scaling>
          <c:orientation val="minMax"/>
        </c:scaling>
        <c:delete val="0"/>
        <c:axPos val="b"/>
        <c:numFmt formatCode="m&quot;月&quot;d&quot;日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1705087"/>
        <c:crosses val="autoZero"/>
        <c:auto val="1"/>
        <c:lblOffset val="100"/>
        <c:baseTimeUnit val="days"/>
      </c:dateAx>
      <c:valAx>
        <c:axId val="1041705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\-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42141791"/>
        <c:crosses val="autoZero"/>
        <c:crossBetween val="between"/>
      </c:valAx>
      <c:valAx>
        <c:axId val="71189500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44379663"/>
        <c:crosses val="max"/>
        <c:crossBetween val="between"/>
      </c:valAx>
      <c:dateAx>
        <c:axId val="744379663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711895007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21</xdr:row>
      <xdr:rowOff>101600</xdr:rowOff>
    </xdr:from>
    <xdr:to>
      <xdr:col>8</xdr:col>
      <xdr:colOff>762000</xdr:colOff>
      <xdr:row>40</xdr:row>
      <xdr:rowOff>152400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DD13D8C-6A4E-8D76-C58A-FE8F4601B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698500</xdr:colOff>
      <xdr:row>9</xdr:row>
      <xdr:rowOff>241300</xdr:rowOff>
    </xdr:from>
    <xdr:to>
      <xdr:col>4</xdr:col>
      <xdr:colOff>635000</xdr:colOff>
      <xdr:row>12</xdr:row>
      <xdr:rowOff>139700</xdr:rowOff>
    </xdr:to>
    <xdr:sp macro="" textlink="">
      <xdr:nvSpPr>
        <xdr:cNvPr id="2" name="雲 1">
          <a:extLst>
            <a:ext uri="{FF2B5EF4-FFF2-40B4-BE49-F238E27FC236}">
              <a16:creationId xmlns:a16="http://schemas.microsoft.com/office/drawing/2014/main" id="{ED86293F-91D3-8176-4B6E-E48802594390}"/>
            </a:ext>
          </a:extLst>
        </xdr:cNvPr>
        <xdr:cNvSpPr/>
      </xdr:nvSpPr>
      <xdr:spPr>
        <a:xfrm>
          <a:off x="2603500" y="2527300"/>
          <a:ext cx="1841500" cy="660400"/>
        </a:xfrm>
        <a:prstGeom prst="cloud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やっと達成だ</a:t>
          </a:r>
          <a:r>
            <a:rPr kumimoji="1" lang="en-US" altLang="ja-JP" sz="1100"/>
            <a:t>〜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34</xdr:row>
      <xdr:rowOff>165100</xdr:rowOff>
    </xdr:from>
    <xdr:to>
      <xdr:col>10</xdr:col>
      <xdr:colOff>749300</xdr:colOff>
      <xdr:row>53</xdr:row>
      <xdr:rowOff>139700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1A3DFEC-D7A6-E694-F754-BF105689D8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279400</xdr:colOff>
      <xdr:row>53</xdr:row>
      <xdr:rowOff>88900</xdr:rowOff>
    </xdr:from>
    <xdr:to>
      <xdr:col>10</xdr:col>
      <xdr:colOff>749300</xdr:colOff>
      <xdr:row>71</xdr:row>
      <xdr:rowOff>228600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6F6E192-8E4D-0277-D8B3-45354BD536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838200</xdr:colOff>
      <xdr:row>34</xdr:row>
      <xdr:rowOff>165100</xdr:rowOff>
    </xdr:from>
    <xdr:to>
      <xdr:col>19</xdr:col>
      <xdr:colOff>88900</xdr:colOff>
      <xdr:row>53</xdr:row>
      <xdr:rowOff>63500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AE7DD484-21E6-F100-27E9-40A5B1AAB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838200</xdr:colOff>
      <xdr:row>53</xdr:row>
      <xdr:rowOff>165100</xdr:rowOff>
    </xdr:from>
    <xdr:to>
      <xdr:col>19</xdr:col>
      <xdr:colOff>38100</xdr:colOff>
      <xdr:row>71</xdr:row>
      <xdr:rowOff>228600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400ADA2E-9F92-5D7B-96E1-8F5EF19B3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215900</xdr:colOff>
      <xdr:row>34</xdr:row>
      <xdr:rowOff>190500</xdr:rowOff>
    </xdr:from>
    <xdr:to>
      <xdr:col>28</xdr:col>
      <xdr:colOff>177800</xdr:colOff>
      <xdr:row>53</xdr:row>
      <xdr:rowOff>88900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40BAF3FC-A929-B444-598C-0809F4DA7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215900</xdr:colOff>
      <xdr:row>53</xdr:row>
      <xdr:rowOff>177800</xdr:rowOff>
    </xdr:from>
    <xdr:to>
      <xdr:col>28</xdr:col>
      <xdr:colOff>177800</xdr:colOff>
      <xdr:row>71</xdr:row>
      <xdr:rowOff>241300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4C0A07CC-FA5A-9039-79E4-C2099B6A0C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368300</xdr:colOff>
      <xdr:row>34</xdr:row>
      <xdr:rowOff>177800</xdr:rowOff>
    </xdr:from>
    <xdr:to>
      <xdr:col>36</xdr:col>
      <xdr:colOff>406400</xdr:colOff>
      <xdr:row>53</xdr:row>
      <xdr:rowOff>50800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46FDAA8B-AAB0-B9AB-8504-CAADDF4E6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45159-CE2C-5F4D-ADF6-9023A756A930}">
  <dimension ref="A1:M12"/>
  <sheetViews>
    <sheetView workbookViewId="0">
      <selection activeCell="J15" sqref="J15"/>
    </sheetView>
  </sheetViews>
  <sheetFormatPr baseColWidth="10" defaultRowHeight="20"/>
  <sheetData>
    <row r="1" spans="1:13" s="2" customFormat="1">
      <c r="B1" s="2" t="s">
        <v>9</v>
      </c>
      <c r="C1" s="2" t="s">
        <v>7</v>
      </c>
      <c r="D1" s="2" t="s">
        <v>11</v>
      </c>
      <c r="E1" s="2" t="s">
        <v>10</v>
      </c>
      <c r="F1" s="2" t="s">
        <v>8</v>
      </c>
      <c r="G1" s="2" t="s">
        <v>12</v>
      </c>
    </row>
    <row r="2" spans="1:13">
      <c r="A2" s="1" t="s">
        <v>0</v>
      </c>
      <c r="B2" s="7">
        <v>5</v>
      </c>
      <c r="C2" s="11">
        <f>B2*31</f>
        <v>155</v>
      </c>
      <c r="D2" s="11">
        <f>Sheet2!F33</f>
        <v>119.5</v>
      </c>
      <c r="E2" s="3">
        <f t="shared" ref="E2:E8" si="0">D2/C2</f>
        <v>0.7709677419354839</v>
      </c>
      <c r="F2">
        <f>C2</f>
        <v>155</v>
      </c>
      <c r="G2">
        <f>D2</f>
        <v>119.5</v>
      </c>
      <c r="H2" s="3">
        <f>G2/F2</f>
        <v>0.7709677419354839</v>
      </c>
    </row>
    <row r="3" spans="1:13">
      <c r="A3" s="1" t="s">
        <v>1</v>
      </c>
      <c r="B3" s="7">
        <v>5.5</v>
      </c>
      <c r="C3" s="11">
        <f>B3*30</f>
        <v>165</v>
      </c>
      <c r="D3" s="11">
        <f>Sheet2!K33</f>
        <v>148.25</v>
      </c>
      <c r="E3" s="3">
        <f t="shared" si="0"/>
        <v>0.89848484848484844</v>
      </c>
      <c r="F3">
        <f t="shared" ref="F3:F8" si="1">F2+C3</f>
        <v>320</v>
      </c>
      <c r="G3">
        <f t="shared" ref="G3:G8" si="2">D3+G2</f>
        <v>267.75</v>
      </c>
      <c r="H3" s="3">
        <f t="shared" ref="H3:H8" si="3">G3/F3</f>
        <v>0.83671874999999996</v>
      </c>
    </row>
    <row r="4" spans="1:13">
      <c r="A4" s="1" t="s">
        <v>2</v>
      </c>
      <c r="B4" s="7">
        <v>6</v>
      </c>
      <c r="C4" s="11">
        <f>B4*31</f>
        <v>186</v>
      </c>
      <c r="D4" s="11">
        <f>Sheet2!Q33</f>
        <v>144.25</v>
      </c>
      <c r="E4" s="3">
        <f t="shared" si="0"/>
        <v>0.77553763440860213</v>
      </c>
      <c r="F4">
        <f t="shared" si="1"/>
        <v>506</v>
      </c>
      <c r="G4">
        <f t="shared" si="2"/>
        <v>412</v>
      </c>
      <c r="H4" s="3">
        <f t="shared" si="3"/>
        <v>0.81422924901185767</v>
      </c>
    </row>
    <row r="5" spans="1:13">
      <c r="A5" s="1" t="s">
        <v>3</v>
      </c>
      <c r="B5" s="7">
        <v>6</v>
      </c>
      <c r="C5" s="11">
        <f>B5*31</f>
        <v>186</v>
      </c>
      <c r="D5" s="11">
        <f>Sheet2!W33</f>
        <v>154.30000000000001</v>
      </c>
      <c r="E5" s="3">
        <f t="shared" si="0"/>
        <v>0.8295698924731183</v>
      </c>
      <c r="F5">
        <f t="shared" si="1"/>
        <v>692</v>
      </c>
      <c r="G5">
        <f t="shared" si="2"/>
        <v>566.29999999999995</v>
      </c>
      <c r="H5" s="3">
        <f t="shared" si="3"/>
        <v>0.81835260115606934</v>
      </c>
      <c r="J5" s="4"/>
      <c r="K5" s="4" t="s">
        <v>19</v>
      </c>
      <c r="L5" s="4" t="s">
        <v>20</v>
      </c>
      <c r="M5" s="8" t="s">
        <v>23</v>
      </c>
    </row>
    <row r="6" spans="1:13">
      <c r="A6" s="1" t="s">
        <v>4</v>
      </c>
      <c r="B6" s="7">
        <v>6.5</v>
      </c>
      <c r="C6" s="11">
        <f>B6*30</f>
        <v>195</v>
      </c>
      <c r="D6" s="11">
        <f>Sheet2!AC33</f>
        <v>201.9</v>
      </c>
      <c r="E6" s="3">
        <f t="shared" si="0"/>
        <v>1.0353846153846153</v>
      </c>
      <c r="F6">
        <f t="shared" si="1"/>
        <v>887</v>
      </c>
      <c r="G6">
        <f t="shared" si="2"/>
        <v>768.19999999999993</v>
      </c>
      <c r="H6" s="3">
        <f t="shared" si="3"/>
        <v>0.86606538895152185</v>
      </c>
      <c r="J6" s="4" t="s">
        <v>13</v>
      </c>
      <c r="K6" s="5">
        <v>2.3724189814814816</v>
      </c>
      <c r="L6" s="5">
        <v>0.49600694444444443</v>
      </c>
      <c r="M6" s="5">
        <f t="shared" ref="M6:M11" si="4">K6+L6</f>
        <v>2.8684259259259259</v>
      </c>
    </row>
    <row r="7" spans="1:13">
      <c r="A7" s="1" t="s">
        <v>5</v>
      </c>
      <c r="B7" s="7">
        <v>6.5</v>
      </c>
      <c r="C7" s="11">
        <f>B7*31</f>
        <v>201.5</v>
      </c>
      <c r="D7" s="11">
        <f>Sheet2!AI33</f>
        <v>210.78</v>
      </c>
      <c r="E7" s="3">
        <f t="shared" si="0"/>
        <v>1.0460545905707197</v>
      </c>
      <c r="F7">
        <f t="shared" si="1"/>
        <v>1088.5</v>
      </c>
      <c r="G7">
        <f t="shared" si="2"/>
        <v>978.9799999999999</v>
      </c>
      <c r="H7" s="3">
        <f t="shared" si="3"/>
        <v>0.8993844740468534</v>
      </c>
      <c r="J7" s="4" t="s">
        <v>14</v>
      </c>
      <c r="K7" s="5">
        <v>1.8660532407407406</v>
      </c>
      <c r="L7" s="5">
        <v>0.90151620370370367</v>
      </c>
      <c r="M7" s="5">
        <f t="shared" si="4"/>
        <v>2.7675694444444443</v>
      </c>
    </row>
    <row r="8" spans="1:13">
      <c r="A8" s="1" t="s">
        <v>6</v>
      </c>
      <c r="B8" s="7">
        <v>7</v>
      </c>
      <c r="C8" s="11">
        <f>B8*9</f>
        <v>63</v>
      </c>
      <c r="D8" s="11">
        <f>Sheet2!AO33</f>
        <v>71.399999999999991</v>
      </c>
      <c r="E8" s="3">
        <f t="shared" si="0"/>
        <v>1.1333333333333333</v>
      </c>
      <c r="F8">
        <f t="shared" si="1"/>
        <v>1151.5</v>
      </c>
      <c r="G8">
        <f t="shared" si="2"/>
        <v>1050.3799999999999</v>
      </c>
      <c r="H8" s="3">
        <f t="shared" si="3"/>
        <v>0.9121841076856273</v>
      </c>
      <c r="J8" s="4" t="s">
        <v>15</v>
      </c>
      <c r="K8" s="5">
        <v>1.5065046296296296</v>
      </c>
      <c r="L8" s="5">
        <v>0.3326736111111111</v>
      </c>
      <c r="M8" s="5">
        <f t="shared" si="4"/>
        <v>1.8391782407407407</v>
      </c>
    </row>
    <row r="9" spans="1:13">
      <c r="C9" s="12">
        <f>SUM(C2:C8)</f>
        <v>1151.5</v>
      </c>
      <c r="D9" s="12">
        <f>SUM(D2:D8)</f>
        <v>1050.3799999999999</v>
      </c>
      <c r="E9" s="13">
        <f>D9/C9</f>
        <v>0.9121841076856273</v>
      </c>
      <c r="J9" s="4" t="s">
        <v>16</v>
      </c>
      <c r="K9" s="5">
        <v>0.99496527777777777</v>
      </c>
      <c r="L9" s="5">
        <v>0.23695601851851852</v>
      </c>
      <c r="M9" s="5">
        <f t="shared" si="4"/>
        <v>1.2319212962962962</v>
      </c>
    </row>
    <row r="10" spans="1:13">
      <c r="J10" s="4" t="s">
        <v>17</v>
      </c>
      <c r="K10" s="5">
        <v>0.57817129629629627</v>
      </c>
      <c r="L10" s="6">
        <v>0.42290509259259257</v>
      </c>
      <c r="M10" s="5">
        <f t="shared" si="4"/>
        <v>1.0010763888888889</v>
      </c>
    </row>
    <row r="11" spans="1:13">
      <c r="J11" s="4" t="s">
        <v>18</v>
      </c>
      <c r="K11" s="5">
        <v>0.76315972222222217</v>
      </c>
      <c r="L11" s="4"/>
      <c r="M11" s="5">
        <f t="shared" si="4"/>
        <v>0.76315972222222217</v>
      </c>
    </row>
    <row r="12" spans="1:13">
      <c r="J12" s="10" t="s">
        <v>22</v>
      </c>
      <c r="K12" s="9">
        <f>SUM(K6:K11)</f>
        <v>8.0812731481481492</v>
      </c>
      <c r="L12" s="9">
        <f>SUM(L6:L11)</f>
        <v>2.3900578703703701</v>
      </c>
      <c r="M12" s="9">
        <f>SUM(M6:M11)</f>
        <v>10.471331018518518</v>
      </c>
    </row>
  </sheetData>
  <phoneticPr fontId="2"/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7B38E-D3D7-9C4B-9AA6-DA12DD90DB73}">
  <dimension ref="A1:AP33"/>
  <sheetViews>
    <sheetView tabSelected="1" topLeftCell="T1" workbookViewId="0">
      <selection activeCell="AO11" sqref="AO11"/>
    </sheetView>
  </sheetViews>
  <sheetFormatPr baseColWidth="10" defaultRowHeight="20"/>
  <cols>
    <col min="1" max="1" width="3.7109375" bestFit="1" customWidth="1"/>
    <col min="3" max="3" width="4.7109375" bestFit="1" customWidth="1"/>
    <col min="4" max="4" width="4.85546875" customWidth="1"/>
    <col min="5" max="5" width="6.28515625" customWidth="1"/>
    <col min="8" max="8" width="6.7109375" bestFit="1" customWidth="1"/>
    <col min="9" max="10" width="6.7109375" customWidth="1"/>
    <col min="14" max="14" width="4.7109375" bestFit="1" customWidth="1"/>
    <col min="15" max="15" width="6.7109375" customWidth="1"/>
    <col min="20" max="20" width="4.7109375" bestFit="1" customWidth="1"/>
    <col min="21" max="21" width="6.7109375" customWidth="1"/>
    <col min="26" max="26" width="6.7109375" bestFit="1" customWidth="1"/>
    <col min="27" max="27" width="6.7109375" customWidth="1"/>
    <col min="32" max="32" width="6.7109375" bestFit="1" customWidth="1"/>
    <col min="33" max="33" width="6.7109375" customWidth="1"/>
    <col min="38" max="38" width="6.7109375" bestFit="1" customWidth="1"/>
    <col min="39" max="39" width="6.7109375" customWidth="1"/>
  </cols>
  <sheetData>
    <row r="1" spans="1:42" s="2" customFormat="1" ht="21" thickBot="1">
      <c r="A1" s="22"/>
      <c r="B1" s="22"/>
      <c r="C1" s="21" t="str">
        <f>Sheet1!C1</f>
        <v>月間目標</v>
      </c>
      <c r="D1" s="21" t="str">
        <f>Sheet1!B1</f>
        <v>日次目標</v>
      </c>
      <c r="E1" s="21" t="str">
        <f>Sheet1!D1</f>
        <v>月間実績時間</v>
      </c>
      <c r="F1" s="23" t="s">
        <v>21</v>
      </c>
      <c r="G1" s="22"/>
      <c r="H1" s="21" t="s">
        <v>26</v>
      </c>
      <c r="I1" s="21" t="s">
        <v>25</v>
      </c>
      <c r="J1" s="21" t="s">
        <v>24</v>
      </c>
      <c r="K1" s="21" t="s">
        <v>21</v>
      </c>
      <c r="L1" s="23" t="s">
        <v>27</v>
      </c>
      <c r="M1" s="22"/>
      <c r="N1" s="21" t="s">
        <v>26</v>
      </c>
      <c r="O1" s="21" t="s">
        <v>25</v>
      </c>
      <c r="P1" s="21" t="s">
        <v>24</v>
      </c>
      <c r="Q1" s="21" t="s">
        <v>21</v>
      </c>
      <c r="R1" s="23" t="s">
        <v>27</v>
      </c>
      <c r="S1" s="22"/>
      <c r="T1" s="21" t="s">
        <v>26</v>
      </c>
      <c r="U1" s="21" t="s">
        <v>25</v>
      </c>
      <c r="V1" s="21" t="s">
        <v>24</v>
      </c>
      <c r="W1" s="21" t="s">
        <v>21</v>
      </c>
      <c r="X1" s="23" t="s">
        <v>27</v>
      </c>
      <c r="Y1" s="22"/>
      <c r="Z1" s="21" t="s">
        <v>26</v>
      </c>
      <c r="AA1" s="21" t="s">
        <v>25</v>
      </c>
      <c r="AB1" s="21" t="s">
        <v>24</v>
      </c>
      <c r="AC1" s="21" t="s">
        <v>21</v>
      </c>
      <c r="AD1" s="23" t="s">
        <v>27</v>
      </c>
      <c r="AE1" s="22"/>
      <c r="AF1" s="21" t="s">
        <v>26</v>
      </c>
      <c r="AG1" s="21" t="s">
        <v>25</v>
      </c>
      <c r="AH1" s="21" t="s">
        <v>24</v>
      </c>
      <c r="AI1" s="21" t="s">
        <v>21</v>
      </c>
      <c r="AJ1" s="23" t="s">
        <v>27</v>
      </c>
      <c r="AK1" s="22"/>
      <c r="AL1" s="21" t="s">
        <v>26</v>
      </c>
      <c r="AM1" s="21" t="s">
        <v>25</v>
      </c>
      <c r="AN1" s="21" t="s">
        <v>24</v>
      </c>
      <c r="AO1" s="21" t="s">
        <v>21</v>
      </c>
      <c r="AP1" s="23" t="s">
        <v>27</v>
      </c>
    </row>
    <row r="2" spans="1:42" ht="21" thickTop="1">
      <c r="A2">
        <v>1</v>
      </c>
      <c r="B2" s="14">
        <v>45413</v>
      </c>
      <c r="C2" s="15">
        <f>Sheet1!B2</f>
        <v>5</v>
      </c>
      <c r="D2" s="15">
        <f>Sheet1!B$2</f>
        <v>5</v>
      </c>
      <c r="E2" s="15">
        <f>F2</f>
        <v>6</v>
      </c>
      <c r="F2" s="16">
        <v>6</v>
      </c>
      <c r="G2" s="14">
        <v>45444</v>
      </c>
      <c r="H2" s="17">
        <f>Sheet1!B3</f>
        <v>5.5</v>
      </c>
      <c r="I2" s="17">
        <f>Sheet1!B$3</f>
        <v>5.5</v>
      </c>
      <c r="J2" s="17">
        <f>K2</f>
        <v>3.5</v>
      </c>
      <c r="K2">
        <v>3.5</v>
      </c>
      <c r="L2" s="18">
        <f>J2-H2</f>
        <v>-2</v>
      </c>
      <c r="M2" s="14">
        <v>45474</v>
      </c>
      <c r="N2" s="17">
        <f>Sheet1!B4</f>
        <v>6</v>
      </c>
      <c r="O2" s="17">
        <f>Sheet1!B$4</f>
        <v>6</v>
      </c>
      <c r="P2" s="17">
        <f>Q2</f>
        <v>2.5</v>
      </c>
      <c r="Q2">
        <v>2.5</v>
      </c>
      <c r="R2" s="18">
        <f>P2-N2</f>
        <v>-3.5</v>
      </c>
      <c r="S2" s="14">
        <v>45505</v>
      </c>
      <c r="T2" s="15">
        <f>Sheet1!B5</f>
        <v>6</v>
      </c>
      <c r="U2" s="17">
        <f>Sheet1!B$5</f>
        <v>6</v>
      </c>
      <c r="V2" s="17">
        <f>W2</f>
        <v>6.3</v>
      </c>
      <c r="W2">
        <v>6.3</v>
      </c>
      <c r="X2" s="18">
        <f>V2-T2</f>
        <v>0.29999999999999982</v>
      </c>
      <c r="Y2" s="14">
        <v>45536</v>
      </c>
      <c r="Z2" s="15">
        <f>Sheet1!B6</f>
        <v>6.5</v>
      </c>
      <c r="AA2" s="19">
        <f>Sheet1!B$6</f>
        <v>6.5</v>
      </c>
      <c r="AB2" s="17">
        <f>AC2</f>
        <v>7.1</v>
      </c>
      <c r="AC2">
        <v>7.1</v>
      </c>
      <c r="AD2" s="18">
        <f>AB2-Z2</f>
        <v>0.59999999999999964</v>
      </c>
      <c r="AE2" s="14">
        <v>45566</v>
      </c>
      <c r="AF2" s="15">
        <f>Sheet1!B7</f>
        <v>6.5</v>
      </c>
      <c r="AG2" s="19">
        <f>Sheet1!B$7</f>
        <v>6.5</v>
      </c>
      <c r="AH2" s="17">
        <f>AI2</f>
        <v>8.8000000000000007</v>
      </c>
      <c r="AI2">
        <v>8.8000000000000007</v>
      </c>
      <c r="AJ2" s="18">
        <f>AH2-AF2</f>
        <v>2.3000000000000007</v>
      </c>
      <c r="AK2" s="14">
        <v>45597</v>
      </c>
      <c r="AL2" s="15">
        <f>Sheet1!B8</f>
        <v>7</v>
      </c>
      <c r="AM2" s="19">
        <f>Sheet1!B$8</f>
        <v>7</v>
      </c>
      <c r="AN2" s="17">
        <f>AO2</f>
        <v>7</v>
      </c>
      <c r="AO2">
        <v>7</v>
      </c>
      <c r="AP2" s="18">
        <f>AN2-AL2</f>
        <v>0</v>
      </c>
    </row>
    <row r="3" spans="1:42">
      <c r="A3">
        <v>2</v>
      </c>
      <c r="B3" s="14">
        <v>45414</v>
      </c>
      <c r="C3" s="15">
        <f>C2+C2</f>
        <v>10</v>
      </c>
      <c r="D3" s="15">
        <f>Sheet1!B$2</f>
        <v>5</v>
      </c>
      <c r="E3" s="15">
        <f>E2+F3</f>
        <v>12</v>
      </c>
      <c r="F3" s="16">
        <v>6</v>
      </c>
      <c r="G3" s="14">
        <v>45445</v>
      </c>
      <c r="H3" s="17">
        <f t="shared" ref="H3:H31" si="0">H2+H$2</f>
        <v>11</v>
      </c>
      <c r="I3" s="17">
        <f>Sheet1!B$3</f>
        <v>5.5</v>
      </c>
      <c r="J3" s="17">
        <f>J2+K3</f>
        <v>6.5</v>
      </c>
      <c r="K3">
        <v>3</v>
      </c>
      <c r="L3" s="18">
        <f t="shared" ref="L3:L31" si="1">J3-H3</f>
        <v>-4.5</v>
      </c>
      <c r="M3" s="14">
        <v>45475</v>
      </c>
      <c r="N3" s="15">
        <f>N2+N$2</f>
        <v>12</v>
      </c>
      <c r="O3" s="17">
        <f>Sheet1!B$4</f>
        <v>6</v>
      </c>
      <c r="P3" s="17">
        <f>P2+Q3</f>
        <v>5</v>
      </c>
      <c r="Q3">
        <v>2.5</v>
      </c>
      <c r="R3" s="18">
        <f t="shared" ref="R3:R31" si="2">P3-N3</f>
        <v>-7</v>
      </c>
      <c r="S3" s="14">
        <v>45506</v>
      </c>
      <c r="T3" s="15">
        <f>T2+T$2</f>
        <v>12</v>
      </c>
      <c r="U3" s="17">
        <f>Sheet1!B$5</f>
        <v>6</v>
      </c>
      <c r="V3" s="17">
        <f>V2+W3</f>
        <v>12.3</v>
      </c>
      <c r="W3">
        <v>6</v>
      </c>
      <c r="X3" s="18">
        <f t="shared" ref="X3:X32" si="3">V3-T3</f>
        <v>0.30000000000000071</v>
      </c>
      <c r="Y3" s="14">
        <v>45537</v>
      </c>
      <c r="Z3" s="15">
        <f t="shared" ref="Z3:Z31" si="4">Z2+Z$2</f>
        <v>13</v>
      </c>
      <c r="AA3" s="19">
        <f>Sheet1!B$6</f>
        <v>6.5</v>
      </c>
      <c r="AB3" s="17">
        <f>AB2+AC3</f>
        <v>13.6</v>
      </c>
      <c r="AC3">
        <v>6.5</v>
      </c>
      <c r="AD3" s="18">
        <f t="shared" ref="AD3:AD32" si="5">AB3-Z3</f>
        <v>0.59999999999999964</v>
      </c>
      <c r="AE3" s="14">
        <v>45567</v>
      </c>
      <c r="AF3" s="15">
        <f>AF2+AF$2</f>
        <v>13</v>
      </c>
      <c r="AG3" s="19">
        <f>Sheet1!B$7</f>
        <v>6.5</v>
      </c>
      <c r="AH3" s="17">
        <f>AH2+AI3</f>
        <v>15.100000000000001</v>
      </c>
      <c r="AI3">
        <v>6.3</v>
      </c>
      <c r="AJ3" s="18">
        <f t="shared" ref="AJ3:AJ32" si="6">AH3-AF3</f>
        <v>2.1000000000000014</v>
      </c>
      <c r="AK3" s="14">
        <v>45598</v>
      </c>
      <c r="AL3" s="15">
        <f>AL2+AL$2</f>
        <v>14</v>
      </c>
      <c r="AM3" s="19">
        <f>Sheet1!B$8</f>
        <v>7</v>
      </c>
      <c r="AN3" s="17">
        <f>AN2+AO3</f>
        <v>17.5</v>
      </c>
      <c r="AO3">
        <v>10.5</v>
      </c>
      <c r="AP3" s="18">
        <f t="shared" ref="AP3:AP4" si="7">AN3-AL3</f>
        <v>3.5</v>
      </c>
    </row>
    <row r="4" spans="1:42">
      <c r="A4">
        <v>3</v>
      </c>
      <c r="B4" s="14">
        <v>45415</v>
      </c>
      <c r="C4" s="15">
        <f>C3+C$2</f>
        <v>15</v>
      </c>
      <c r="D4" s="15">
        <f>Sheet1!B$2</f>
        <v>5</v>
      </c>
      <c r="E4" s="15">
        <f t="shared" ref="E4:E32" si="8">E3+F4</f>
        <v>18</v>
      </c>
      <c r="F4" s="16">
        <v>6</v>
      </c>
      <c r="G4" s="14">
        <v>45446</v>
      </c>
      <c r="H4" s="17">
        <f t="shared" si="0"/>
        <v>16.5</v>
      </c>
      <c r="I4" s="17">
        <f>Sheet1!B$3</f>
        <v>5.5</v>
      </c>
      <c r="J4" s="17">
        <f t="shared" ref="J4:J31" si="9">J3+K4</f>
        <v>11.5</v>
      </c>
      <c r="K4">
        <v>5</v>
      </c>
      <c r="L4" s="18">
        <f t="shared" si="1"/>
        <v>-5</v>
      </c>
      <c r="M4" s="14">
        <v>45476</v>
      </c>
      <c r="N4" s="15">
        <f t="shared" ref="N4:N32" si="10">N3+N$2</f>
        <v>18</v>
      </c>
      <c r="O4" s="17">
        <f>Sheet1!B$4</f>
        <v>6</v>
      </c>
      <c r="P4" s="17">
        <f t="shared" ref="P4:P32" si="11">P3+Q4</f>
        <v>7.5</v>
      </c>
      <c r="Q4">
        <v>2.5</v>
      </c>
      <c r="R4" s="18">
        <f t="shared" si="2"/>
        <v>-10.5</v>
      </c>
      <c r="S4" s="14">
        <v>45507</v>
      </c>
      <c r="T4" s="15">
        <f t="shared" ref="T4:T32" si="12">T3+T$2</f>
        <v>18</v>
      </c>
      <c r="U4" s="17">
        <f>Sheet1!B$5</f>
        <v>6</v>
      </c>
      <c r="V4" s="17">
        <f t="shared" ref="V4:V32" si="13">V3+W4</f>
        <v>18.700000000000003</v>
      </c>
      <c r="W4">
        <v>6.4</v>
      </c>
      <c r="X4" s="18">
        <f t="shared" si="3"/>
        <v>0.70000000000000284</v>
      </c>
      <c r="Y4" s="14">
        <v>45538</v>
      </c>
      <c r="Z4" s="15">
        <f t="shared" si="4"/>
        <v>19.5</v>
      </c>
      <c r="AA4" s="19">
        <f>Sheet1!B$6</f>
        <v>6.5</v>
      </c>
      <c r="AB4" s="17">
        <f t="shared" ref="AB4:AB32" si="14">AB3+AC4</f>
        <v>18.7</v>
      </c>
      <c r="AC4">
        <v>5.0999999999999996</v>
      </c>
      <c r="AD4" s="18">
        <f t="shared" si="5"/>
        <v>-0.80000000000000071</v>
      </c>
      <c r="AE4" s="14">
        <v>45568</v>
      </c>
      <c r="AF4" s="15">
        <f t="shared" ref="AF4:AF32" si="15">AF3+AF$2</f>
        <v>19.5</v>
      </c>
      <c r="AG4" s="19">
        <f>Sheet1!B$7</f>
        <v>6.5</v>
      </c>
      <c r="AH4" s="17">
        <f t="shared" ref="AH4:AH32" si="16">AH3+AI4</f>
        <v>22.200000000000003</v>
      </c>
      <c r="AI4">
        <v>7.1</v>
      </c>
      <c r="AJ4" s="18">
        <f t="shared" si="6"/>
        <v>2.7000000000000028</v>
      </c>
      <c r="AK4" s="14">
        <v>45599</v>
      </c>
      <c r="AL4" s="15">
        <f t="shared" ref="AL4:AL10" si="17">AL3+AL$2</f>
        <v>21</v>
      </c>
      <c r="AM4" s="19">
        <f>Sheet1!B$8</f>
        <v>7</v>
      </c>
      <c r="AN4" s="17">
        <f>AN3+AO4</f>
        <v>26</v>
      </c>
      <c r="AO4">
        <v>8.5</v>
      </c>
      <c r="AP4" s="18">
        <f t="shared" si="7"/>
        <v>5</v>
      </c>
    </row>
    <row r="5" spans="1:42">
      <c r="A5">
        <v>4</v>
      </c>
      <c r="B5" s="14">
        <v>45416</v>
      </c>
      <c r="C5" s="15">
        <f t="shared" ref="C5:C32" si="18">C4+C$2</f>
        <v>20</v>
      </c>
      <c r="D5" s="15">
        <f>Sheet1!B$2</f>
        <v>5</v>
      </c>
      <c r="E5" s="15">
        <f t="shared" si="8"/>
        <v>24</v>
      </c>
      <c r="F5" s="16">
        <v>6</v>
      </c>
      <c r="G5" s="14">
        <v>45447</v>
      </c>
      <c r="H5" s="17">
        <f t="shared" si="0"/>
        <v>22</v>
      </c>
      <c r="I5" s="17">
        <f>Sheet1!B$3</f>
        <v>5.5</v>
      </c>
      <c r="J5" s="17">
        <f t="shared" si="9"/>
        <v>17</v>
      </c>
      <c r="K5">
        <v>5.5</v>
      </c>
      <c r="L5" s="18">
        <f t="shared" si="1"/>
        <v>-5</v>
      </c>
      <c r="M5" s="14">
        <v>45477</v>
      </c>
      <c r="N5" s="15">
        <f t="shared" si="10"/>
        <v>24</v>
      </c>
      <c r="O5" s="17">
        <f>Sheet1!B$4</f>
        <v>6</v>
      </c>
      <c r="P5" s="17">
        <f t="shared" si="11"/>
        <v>10</v>
      </c>
      <c r="Q5">
        <v>2.5</v>
      </c>
      <c r="R5" s="18">
        <f t="shared" si="2"/>
        <v>-14</v>
      </c>
      <c r="S5" s="14">
        <v>45508</v>
      </c>
      <c r="T5" s="15">
        <f t="shared" si="12"/>
        <v>24</v>
      </c>
      <c r="U5" s="17">
        <f>Sheet1!B$5</f>
        <v>6</v>
      </c>
      <c r="V5" s="17">
        <f t="shared" si="13"/>
        <v>22.000000000000004</v>
      </c>
      <c r="W5">
        <v>3.3</v>
      </c>
      <c r="X5" s="18">
        <f t="shared" si="3"/>
        <v>-1.9999999999999964</v>
      </c>
      <c r="Y5" s="14">
        <v>45539</v>
      </c>
      <c r="Z5" s="15">
        <f t="shared" si="4"/>
        <v>26</v>
      </c>
      <c r="AA5" s="19">
        <f>Sheet1!B$6</f>
        <v>6.5</v>
      </c>
      <c r="AB5" s="17">
        <f t="shared" si="14"/>
        <v>24.7</v>
      </c>
      <c r="AC5">
        <v>6</v>
      </c>
      <c r="AD5" s="18">
        <f t="shared" si="5"/>
        <v>-1.3000000000000007</v>
      </c>
      <c r="AE5" s="14">
        <v>45569</v>
      </c>
      <c r="AF5" s="15">
        <f t="shared" si="15"/>
        <v>26</v>
      </c>
      <c r="AG5" s="19">
        <f>Sheet1!B$7</f>
        <v>6.5</v>
      </c>
      <c r="AH5" s="17">
        <f t="shared" si="16"/>
        <v>29.300000000000004</v>
      </c>
      <c r="AI5">
        <v>7.1</v>
      </c>
      <c r="AJ5" s="18">
        <f t="shared" si="6"/>
        <v>3.3000000000000043</v>
      </c>
      <c r="AK5" s="14">
        <v>45600</v>
      </c>
      <c r="AL5" s="15">
        <f t="shared" si="17"/>
        <v>28</v>
      </c>
      <c r="AM5" s="19">
        <f>Sheet1!B$8</f>
        <v>7</v>
      </c>
      <c r="AN5" s="17">
        <f t="shared" ref="AN5:AN10" si="19">AN4+AO5</f>
        <v>34.5</v>
      </c>
      <c r="AO5">
        <v>8.5</v>
      </c>
      <c r="AP5" s="18">
        <f t="shared" ref="AP5:AP10" si="20">AN5-AL5</f>
        <v>6.5</v>
      </c>
    </row>
    <row r="6" spans="1:42">
      <c r="A6">
        <v>5</v>
      </c>
      <c r="B6" s="14">
        <v>45417</v>
      </c>
      <c r="C6" s="15">
        <f t="shared" si="18"/>
        <v>25</v>
      </c>
      <c r="D6" s="15">
        <f>Sheet1!B$2</f>
        <v>5</v>
      </c>
      <c r="E6" s="15">
        <f t="shared" si="8"/>
        <v>30</v>
      </c>
      <c r="F6" s="16">
        <v>6</v>
      </c>
      <c r="G6" s="14">
        <v>45448</v>
      </c>
      <c r="H6" s="17">
        <f t="shared" si="0"/>
        <v>27.5</v>
      </c>
      <c r="I6" s="17">
        <f>Sheet1!B$3</f>
        <v>5.5</v>
      </c>
      <c r="J6" s="17">
        <f t="shared" si="9"/>
        <v>22.5</v>
      </c>
      <c r="K6">
        <v>5.5</v>
      </c>
      <c r="L6" s="18">
        <f t="shared" si="1"/>
        <v>-5</v>
      </c>
      <c r="M6" s="14">
        <v>45478</v>
      </c>
      <c r="N6" s="15">
        <f t="shared" si="10"/>
        <v>30</v>
      </c>
      <c r="O6" s="17">
        <f>Sheet1!B$4</f>
        <v>6</v>
      </c>
      <c r="P6" s="17">
        <f t="shared" si="11"/>
        <v>14</v>
      </c>
      <c r="Q6">
        <v>4</v>
      </c>
      <c r="R6" s="18">
        <f t="shared" si="2"/>
        <v>-16</v>
      </c>
      <c r="S6" s="14">
        <v>45509</v>
      </c>
      <c r="T6" s="15">
        <f t="shared" si="12"/>
        <v>30</v>
      </c>
      <c r="U6" s="17">
        <f>Sheet1!B$5</f>
        <v>6</v>
      </c>
      <c r="V6" s="17">
        <f t="shared" si="13"/>
        <v>27.1</v>
      </c>
      <c r="W6">
        <v>5.0999999999999996</v>
      </c>
      <c r="X6" s="18">
        <f t="shared" si="3"/>
        <v>-2.8999999999999986</v>
      </c>
      <c r="Y6" s="14">
        <v>45540</v>
      </c>
      <c r="Z6" s="15">
        <f t="shared" si="4"/>
        <v>32.5</v>
      </c>
      <c r="AA6" s="19">
        <f>Sheet1!B$6</f>
        <v>6.5</v>
      </c>
      <c r="AB6" s="17">
        <f t="shared" si="14"/>
        <v>29.7</v>
      </c>
      <c r="AC6">
        <v>5</v>
      </c>
      <c r="AD6" s="18">
        <f t="shared" si="5"/>
        <v>-2.8000000000000007</v>
      </c>
      <c r="AE6" s="14">
        <v>45570</v>
      </c>
      <c r="AF6" s="15">
        <f t="shared" si="15"/>
        <v>32.5</v>
      </c>
      <c r="AG6" s="19">
        <f>Sheet1!B$7</f>
        <v>6.5</v>
      </c>
      <c r="AH6" s="17">
        <f t="shared" si="16"/>
        <v>36.300000000000004</v>
      </c>
      <c r="AI6">
        <v>7</v>
      </c>
      <c r="AJ6" s="18">
        <f t="shared" si="6"/>
        <v>3.8000000000000043</v>
      </c>
      <c r="AK6" s="14">
        <v>45601</v>
      </c>
      <c r="AL6" s="15">
        <f t="shared" si="17"/>
        <v>35</v>
      </c>
      <c r="AM6" s="19">
        <f>Sheet1!B$8</f>
        <v>7</v>
      </c>
      <c r="AN6" s="17">
        <f t="shared" si="19"/>
        <v>41.5</v>
      </c>
      <c r="AO6">
        <v>7</v>
      </c>
      <c r="AP6" s="18">
        <f t="shared" si="20"/>
        <v>6.5</v>
      </c>
    </row>
    <row r="7" spans="1:42">
      <c r="A7">
        <v>6</v>
      </c>
      <c r="B7" s="14">
        <v>45418</v>
      </c>
      <c r="C7" s="15">
        <f t="shared" si="18"/>
        <v>30</v>
      </c>
      <c r="D7" s="15">
        <f>Sheet1!B$2</f>
        <v>5</v>
      </c>
      <c r="E7" s="15">
        <f t="shared" si="8"/>
        <v>36</v>
      </c>
      <c r="F7" s="16">
        <v>6</v>
      </c>
      <c r="G7" s="14">
        <v>45449</v>
      </c>
      <c r="H7" s="17">
        <f t="shared" si="0"/>
        <v>33</v>
      </c>
      <c r="I7" s="17">
        <f>Sheet1!B$3</f>
        <v>5.5</v>
      </c>
      <c r="J7" s="17">
        <f t="shared" si="9"/>
        <v>22.5</v>
      </c>
      <c r="K7">
        <v>0</v>
      </c>
      <c r="L7" s="18">
        <f t="shared" si="1"/>
        <v>-10.5</v>
      </c>
      <c r="M7" s="14">
        <v>45479</v>
      </c>
      <c r="N7" s="15">
        <f t="shared" si="10"/>
        <v>36</v>
      </c>
      <c r="O7" s="17">
        <f>Sheet1!B$4</f>
        <v>6</v>
      </c>
      <c r="P7" s="17">
        <f t="shared" si="11"/>
        <v>18</v>
      </c>
      <c r="Q7">
        <v>4</v>
      </c>
      <c r="R7" s="18">
        <f t="shared" si="2"/>
        <v>-18</v>
      </c>
      <c r="S7" s="14">
        <v>45510</v>
      </c>
      <c r="T7" s="15">
        <f t="shared" si="12"/>
        <v>36</v>
      </c>
      <c r="U7" s="17">
        <f>Sheet1!B$5</f>
        <v>6</v>
      </c>
      <c r="V7" s="17">
        <f t="shared" si="13"/>
        <v>30.6</v>
      </c>
      <c r="W7">
        <v>3.5</v>
      </c>
      <c r="X7" s="18">
        <f t="shared" si="3"/>
        <v>-5.3999999999999986</v>
      </c>
      <c r="Y7" s="14">
        <v>45541</v>
      </c>
      <c r="Z7" s="15">
        <f t="shared" si="4"/>
        <v>39</v>
      </c>
      <c r="AA7" s="19">
        <f>Sheet1!B$6</f>
        <v>6.5</v>
      </c>
      <c r="AB7" s="17">
        <f t="shared" si="14"/>
        <v>34.700000000000003</v>
      </c>
      <c r="AC7">
        <v>5</v>
      </c>
      <c r="AD7" s="18">
        <f t="shared" si="5"/>
        <v>-4.2999999999999972</v>
      </c>
      <c r="AE7" s="14">
        <v>45571</v>
      </c>
      <c r="AF7" s="15">
        <f t="shared" si="15"/>
        <v>39</v>
      </c>
      <c r="AG7" s="19">
        <f>Sheet1!B$7</f>
        <v>6.5</v>
      </c>
      <c r="AH7" s="17">
        <f t="shared" si="16"/>
        <v>42.800000000000004</v>
      </c>
      <c r="AI7">
        <v>6.5</v>
      </c>
      <c r="AJ7" s="18">
        <f t="shared" si="6"/>
        <v>3.8000000000000043</v>
      </c>
      <c r="AK7" s="14">
        <v>45602</v>
      </c>
      <c r="AL7" s="15">
        <f t="shared" si="17"/>
        <v>42</v>
      </c>
      <c r="AM7" s="19">
        <f>Sheet1!B$8</f>
        <v>7</v>
      </c>
      <c r="AN7" s="17">
        <f t="shared" si="19"/>
        <v>48.3</v>
      </c>
      <c r="AO7">
        <v>6.8</v>
      </c>
      <c r="AP7" s="18">
        <f t="shared" si="20"/>
        <v>6.2999999999999972</v>
      </c>
    </row>
    <row r="8" spans="1:42">
      <c r="A8">
        <v>7</v>
      </c>
      <c r="B8" s="14">
        <v>45419</v>
      </c>
      <c r="C8" s="15">
        <f t="shared" si="18"/>
        <v>35</v>
      </c>
      <c r="D8" s="15">
        <f>Sheet1!B$2</f>
        <v>5</v>
      </c>
      <c r="E8" s="15">
        <f t="shared" si="8"/>
        <v>42</v>
      </c>
      <c r="F8" s="16">
        <v>6</v>
      </c>
      <c r="G8" s="14">
        <v>45450</v>
      </c>
      <c r="H8" s="17">
        <f t="shared" si="0"/>
        <v>38.5</v>
      </c>
      <c r="I8" s="17">
        <f>Sheet1!B$3</f>
        <v>5.5</v>
      </c>
      <c r="J8" s="17">
        <f t="shared" si="9"/>
        <v>24</v>
      </c>
      <c r="K8">
        <v>1.5</v>
      </c>
      <c r="L8" s="18">
        <f t="shared" si="1"/>
        <v>-14.5</v>
      </c>
      <c r="M8" s="14">
        <v>45480</v>
      </c>
      <c r="N8" s="15">
        <f t="shared" si="10"/>
        <v>42</v>
      </c>
      <c r="O8" s="17">
        <f>Sheet1!B$4</f>
        <v>6</v>
      </c>
      <c r="P8" s="17">
        <f t="shared" si="11"/>
        <v>22</v>
      </c>
      <c r="Q8">
        <v>4</v>
      </c>
      <c r="R8" s="18">
        <f t="shared" si="2"/>
        <v>-20</v>
      </c>
      <c r="S8" s="14">
        <v>45511</v>
      </c>
      <c r="T8" s="15">
        <f t="shared" si="12"/>
        <v>42</v>
      </c>
      <c r="U8" s="17">
        <f>Sheet1!B$5</f>
        <v>6</v>
      </c>
      <c r="V8" s="17">
        <f t="shared" si="13"/>
        <v>35.200000000000003</v>
      </c>
      <c r="W8">
        <v>4.5999999999999996</v>
      </c>
      <c r="X8" s="18">
        <f t="shared" si="3"/>
        <v>-6.7999999999999972</v>
      </c>
      <c r="Y8" s="14">
        <v>45542</v>
      </c>
      <c r="Z8" s="15">
        <f t="shared" si="4"/>
        <v>45.5</v>
      </c>
      <c r="AA8" s="19">
        <f>Sheet1!B$6</f>
        <v>6.5</v>
      </c>
      <c r="AB8" s="17">
        <f t="shared" si="14"/>
        <v>41.7</v>
      </c>
      <c r="AC8">
        <v>7</v>
      </c>
      <c r="AD8" s="18">
        <f t="shared" si="5"/>
        <v>-3.7999999999999972</v>
      </c>
      <c r="AE8" s="14">
        <v>45572</v>
      </c>
      <c r="AF8" s="15">
        <f t="shared" si="15"/>
        <v>45.5</v>
      </c>
      <c r="AG8" s="19">
        <f>Sheet1!B$7</f>
        <v>6.5</v>
      </c>
      <c r="AH8" s="17">
        <f t="shared" si="16"/>
        <v>46.6</v>
      </c>
      <c r="AI8">
        <v>3.8</v>
      </c>
      <c r="AJ8" s="18">
        <f t="shared" si="6"/>
        <v>1.1000000000000014</v>
      </c>
      <c r="AK8" s="14">
        <v>45603</v>
      </c>
      <c r="AL8" s="15">
        <f t="shared" si="17"/>
        <v>49</v>
      </c>
      <c r="AM8" s="19">
        <f>Sheet1!B$8</f>
        <v>7</v>
      </c>
      <c r="AN8" s="17">
        <f t="shared" si="19"/>
        <v>55.599999999999994</v>
      </c>
      <c r="AO8">
        <v>7.3</v>
      </c>
      <c r="AP8" s="18">
        <f t="shared" si="20"/>
        <v>6.5999999999999943</v>
      </c>
    </row>
    <row r="9" spans="1:42">
      <c r="A9">
        <v>8</v>
      </c>
      <c r="B9" s="14">
        <v>45420</v>
      </c>
      <c r="C9" s="15">
        <f t="shared" si="18"/>
        <v>40</v>
      </c>
      <c r="D9" s="15">
        <f>Sheet1!B$2</f>
        <v>5</v>
      </c>
      <c r="E9" s="15">
        <f t="shared" si="8"/>
        <v>48</v>
      </c>
      <c r="F9" s="16">
        <v>6</v>
      </c>
      <c r="G9" s="14">
        <v>45451</v>
      </c>
      <c r="H9" s="17">
        <f t="shared" si="0"/>
        <v>44</v>
      </c>
      <c r="I9" s="17">
        <f>Sheet1!B$3</f>
        <v>5.5</v>
      </c>
      <c r="J9" s="17">
        <f t="shared" si="9"/>
        <v>29</v>
      </c>
      <c r="K9">
        <v>5</v>
      </c>
      <c r="L9" s="18">
        <f t="shared" si="1"/>
        <v>-15</v>
      </c>
      <c r="M9" s="14">
        <v>45481</v>
      </c>
      <c r="N9" s="15">
        <f t="shared" si="10"/>
        <v>48</v>
      </c>
      <c r="O9" s="17">
        <f>Sheet1!B$4</f>
        <v>6</v>
      </c>
      <c r="P9" s="17">
        <f t="shared" si="11"/>
        <v>25.75</v>
      </c>
      <c r="Q9">
        <v>3.75</v>
      </c>
      <c r="R9" s="18">
        <f>P9-N9</f>
        <v>-22.25</v>
      </c>
      <c r="S9" s="14">
        <v>45512</v>
      </c>
      <c r="T9" s="15">
        <f t="shared" si="12"/>
        <v>48</v>
      </c>
      <c r="U9" s="17">
        <f>Sheet1!B$5</f>
        <v>6</v>
      </c>
      <c r="V9" s="17">
        <f t="shared" si="13"/>
        <v>39.700000000000003</v>
      </c>
      <c r="W9">
        <v>4.5</v>
      </c>
      <c r="X9" s="18">
        <f t="shared" si="3"/>
        <v>-8.2999999999999972</v>
      </c>
      <c r="Y9" s="14">
        <v>45543</v>
      </c>
      <c r="Z9" s="15">
        <f t="shared" si="4"/>
        <v>52</v>
      </c>
      <c r="AA9" s="19">
        <f>Sheet1!B$6</f>
        <v>6.5</v>
      </c>
      <c r="AB9" s="17">
        <f t="shared" si="14"/>
        <v>48.2</v>
      </c>
      <c r="AC9">
        <v>6.5</v>
      </c>
      <c r="AD9" s="18">
        <f t="shared" si="5"/>
        <v>-3.7999999999999972</v>
      </c>
      <c r="AE9" s="14">
        <v>45573</v>
      </c>
      <c r="AF9" s="15">
        <f t="shared" si="15"/>
        <v>52</v>
      </c>
      <c r="AG9" s="19">
        <f>Sheet1!B$7</f>
        <v>6.5</v>
      </c>
      <c r="AH9" s="17">
        <f t="shared" si="16"/>
        <v>53.4</v>
      </c>
      <c r="AI9">
        <v>6.8</v>
      </c>
      <c r="AJ9" s="18">
        <f t="shared" si="6"/>
        <v>1.3999999999999986</v>
      </c>
      <c r="AK9" s="14">
        <v>45604</v>
      </c>
      <c r="AL9" s="15">
        <f t="shared" si="17"/>
        <v>56</v>
      </c>
      <c r="AM9" s="19">
        <f>Sheet1!B$8</f>
        <v>7</v>
      </c>
      <c r="AN9" s="17">
        <f t="shared" si="19"/>
        <v>63.399999999999991</v>
      </c>
      <c r="AO9">
        <v>7.8</v>
      </c>
      <c r="AP9" s="18">
        <f t="shared" si="20"/>
        <v>7.3999999999999915</v>
      </c>
    </row>
    <row r="10" spans="1:42">
      <c r="A10">
        <v>9</v>
      </c>
      <c r="B10" s="14">
        <v>45421</v>
      </c>
      <c r="C10" s="15">
        <f t="shared" si="18"/>
        <v>45</v>
      </c>
      <c r="D10" s="15">
        <f>Sheet1!B$2</f>
        <v>5</v>
      </c>
      <c r="E10" s="15">
        <f t="shared" si="8"/>
        <v>54</v>
      </c>
      <c r="F10" s="16">
        <v>6</v>
      </c>
      <c r="G10" s="14">
        <v>45452</v>
      </c>
      <c r="H10" s="17">
        <f t="shared" si="0"/>
        <v>49.5</v>
      </c>
      <c r="I10" s="17">
        <f>Sheet1!B$3</f>
        <v>5.5</v>
      </c>
      <c r="J10" s="17">
        <f t="shared" si="9"/>
        <v>32</v>
      </c>
      <c r="K10">
        <v>3</v>
      </c>
      <c r="L10" s="18">
        <f t="shared" si="1"/>
        <v>-17.5</v>
      </c>
      <c r="M10" s="14">
        <v>45482</v>
      </c>
      <c r="N10" s="15">
        <f t="shared" si="10"/>
        <v>54</v>
      </c>
      <c r="O10" s="17">
        <f>Sheet1!B$4</f>
        <v>6</v>
      </c>
      <c r="P10" s="17">
        <f t="shared" si="11"/>
        <v>30.75</v>
      </c>
      <c r="Q10">
        <v>5</v>
      </c>
      <c r="R10" s="18">
        <f t="shared" si="2"/>
        <v>-23.25</v>
      </c>
      <c r="S10" s="14">
        <v>45513</v>
      </c>
      <c r="T10" s="15">
        <f t="shared" si="12"/>
        <v>54</v>
      </c>
      <c r="U10" s="17">
        <f>Sheet1!B$5</f>
        <v>6</v>
      </c>
      <c r="V10" s="17">
        <f t="shared" si="13"/>
        <v>42.7</v>
      </c>
      <c r="W10">
        <v>3</v>
      </c>
      <c r="X10" s="18">
        <f t="shared" si="3"/>
        <v>-11.299999999999997</v>
      </c>
      <c r="Y10" s="14">
        <v>45544</v>
      </c>
      <c r="Z10" s="15">
        <f t="shared" si="4"/>
        <v>58.5</v>
      </c>
      <c r="AA10" s="19">
        <f>Sheet1!B$6</f>
        <v>6.5</v>
      </c>
      <c r="AB10" s="17">
        <f t="shared" si="14"/>
        <v>53.2</v>
      </c>
      <c r="AC10">
        <v>5</v>
      </c>
      <c r="AD10" s="18">
        <f t="shared" si="5"/>
        <v>-5.2999999999999972</v>
      </c>
      <c r="AE10" s="14">
        <v>45574</v>
      </c>
      <c r="AF10" s="15">
        <f t="shared" si="15"/>
        <v>58.5</v>
      </c>
      <c r="AG10" s="19">
        <f>Sheet1!B$7</f>
        <v>6.5</v>
      </c>
      <c r="AH10" s="17">
        <f t="shared" si="16"/>
        <v>59.9</v>
      </c>
      <c r="AI10">
        <v>6.5</v>
      </c>
      <c r="AJ10" s="18">
        <f t="shared" si="6"/>
        <v>1.3999999999999986</v>
      </c>
      <c r="AK10" s="14">
        <v>45605</v>
      </c>
      <c r="AL10" s="15">
        <f t="shared" si="17"/>
        <v>63</v>
      </c>
      <c r="AM10" s="19">
        <f>Sheet1!B$8</f>
        <v>7</v>
      </c>
      <c r="AN10" s="17">
        <f t="shared" si="19"/>
        <v>71.399999999999991</v>
      </c>
      <c r="AO10">
        <v>8</v>
      </c>
      <c r="AP10" s="18">
        <f t="shared" si="20"/>
        <v>8.3999999999999915</v>
      </c>
    </row>
    <row r="11" spans="1:42">
      <c r="A11">
        <v>10</v>
      </c>
      <c r="B11" s="14">
        <v>45422</v>
      </c>
      <c r="C11" s="15">
        <f t="shared" si="18"/>
        <v>50</v>
      </c>
      <c r="D11" s="15">
        <f>Sheet1!B$2</f>
        <v>5</v>
      </c>
      <c r="E11" s="15">
        <f t="shared" si="8"/>
        <v>60</v>
      </c>
      <c r="F11" s="16">
        <v>6</v>
      </c>
      <c r="G11" s="14">
        <v>45453</v>
      </c>
      <c r="H11" s="17">
        <f t="shared" si="0"/>
        <v>55</v>
      </c>
      <c r="I11" s="17">
        <f>Sheet1!B$3</f>
        <v>5.5</v>
      </c>
      <c r="J11" s="17">
        <f t="shared" si="9"/>
        <v>37.5</v>
      </c>
      <c r="K11">
        <v>5.5</v>
      </c>
      <c r="L11" s="18">
        <f t="shared" si="1"/>
        <v>-17.5</v>
      </c>
      <c r="M11" s="14">
        <v>45483</v>
      </c>
      <c r="N11" s="15">
        <f t="shared" si="10"/>
        <v>60</v>
      </c>
      <c r="O11" s="17">
        <f>Sheet1!B$4</f>
        <v>6</v>
      </c>
      <c r="P11" s="17">
        <f t="shared" si="11"/>
        <v>34.549999999999997</v>
      </c>
      <c r="Q11">
        <v>3.8</v>
      </c>
      <c r="R11" s="18">
        <f t="shared" si="2"/>
        <v>-25.450000000000003</v>
      </c>
      <c r="S11" s="14">
        <v>45514</v>
      </c>
      <c r="T11" s="15">
        <f t="shared" si="12"/>
        <v>60</v>
      </c>
      <c r="U11" s="17">
        <f>Sheet1!B$5</f>
        <v>6</v>
      </c>
      <c r="V11" s="17">
        <f t="shared" si="13"/>
        <v>48.7</v>
      </c>
      <c r="W11">
        <v>6</v>
      </c>
      <c r="X11" s="18">
        <f t="shared" si="3"/>
        <v>-11.299999999999997</v>
      </c>
      <c r="Y11" s="14">
        <v>45545</v>
      </c>
      <c r="Z11" s="15">
        <f t="shared" si="4"/>
        <v>65</v>
      </c>
      <c r="AA11" s="19">
        <f>Sheet1!B$6</f>
        <v>6.5</v>
      </c>
      <c r="AB11" s="17">
        <f t="shared" si="14"/>
        <v>61.5</v>
      </c>
      <c r="AC11">
        <v>8.3000000000000007</v>
      </c>
      <c r="AD11" s="18">
        <f t="shared" si="5"/>
        <v>-3.5</v>
      </c>
      <c r="AE11" s="14">
        <v>45575</v>
      </c>
      <c r="AF11" s="15">
        <f t="shared" si="15"/>
        <v>65</v>
      </c>
      <c r="AG11" s="19">
        <f>Sheet1!B$7</f>
        <v>6.5</v>
      </c>
      <c r="AH11" s="17">
        <f t="shared" si="16"/>
        <v>66.400000000000006</v>
      </c>
      <c r="AI11">
        <v>6.5</v>
      </c>
      <c r="AJ11" s="18">
        <f t="shared" si="6"/>
        <v>1.4000000000000057</v>
      </c>
      <c r="AK11" s="20"/>
      <c r="AL11" s="15"/>
      <c r="AM11" s="19"/>
      <c r="AN11" s="17"/>
      <c r="AP11" s="18"/>
    </row>
    <row r="12" spans="1:42">
      <c r="A12">
        <v>11</v>
      </c>
      <c r="B12" s="14">
        <v>45423</v>
      </c>
      <c r="C12" s="15">
        <f t="shared" si="18"/>
        <v>55</v>
      </c>
      <c r="D12" s="15">
        <f>Sheet1!B$2</f>
        <v>5</v>
      </c>
      <c r="E12" s="15">
        <f t="shared" si="8"/>
        <v>66</v>
      </c>
      <c r="F12" s="16">
        <v>6</v>
      </c>
      <c r="G12" s="14">
        <v>45454</v>
      </c>
      <c r="H12" s="17">
        <f t="shared" si="0"/>
        <v>60.5</v>
      </c>
      <c r="I12" s="17">
        <f>Sheet1!B$3</f>
        <v>5.5</v>
      </c>
      <c r="J12" s="17">
        <f t="shared" si="9"/>
        <v>43</v>
      </c>
      <c r="K12">
        <v>5.5</v>
      </c>
      <c r="L12" s="18">
        <f t="shared" si="1"/>
        <v>-17.5</v>
      </c>
      <c r="M12" s="14">
        <v>45484</v>
      </c>
      <c r="N12" s="15">
        <f t="shared" si="10"/>
        <v>66</v>
      </c>
      <c r="O12" s="17">
        <f>Sheet1!B$4</f>
        <v>6</v>
      </c>
      <c r="P12" s="17">
        <f t="shared" si="11"/>
        <v>38.75</v>
      </c>
      <c r="Q12">
        <v>4.2</v>
      </c>
      <c r="R12" s="18">
        <f t="shared" si="2"/>
        <v>-27.25</v>
      </c>
      <c r="S12" s="14">
        <v>45515</v>
      </c>
      <c r="T12" s="15">
        <f t="shared" si="12"/>
        <v>66</v>
      </c>
      <c r="U12" s="17">
        <f>Sheet1!B$5</f>
        <v>6</v>
      </c>
      <c r="V12" s="17">
        <f t="shared" si="13"/>
        <v>50.7</v>
      </c>
      <c r="W12">
        <v>2</v>
      </c>
      <c r="X12" s="18">
        <f t="shared" si="3"/>
        <v>-15.299999999999997</v>
      </c>
      <c r="Y12" s="14">
        <v>45546</v>
      </c>
      <c r="Z12" s="15">
        <f t="shared" si="4"/>
        <v>71.5</v>
      </c>
      <c r="AA12" s="19">
        <f>Sheet1!B$6</f>
        <v>6.5</v>
      </c>
      <c r="AB12" s="17">
        <f t="shared" si="14"/>
        <v>70.400000000000006</v>
      </c>
      <c r="AC12">
        <v>8.9</v>
      </c>
      <c r="AD12" s="18">
        <f t="shared" si="5"/>
        <v>-1.0999999999999943</v>
      </c>
      <c r="AE12" s="14">
        <v>45576</v>
      </c>
      <c r="AF12" s="15">
        <f t="shared" si="15"/>
        <v>71.5</v>
      </c>
      <c r="AG12" s="19">
        <f>Sheet1!B$7</f>
        <v>6.5</v>
      </c>
      <c r="AH12" s="17">
        <f t="shared" si="16"/>
        <v>72.900000000000006</v>
      </c>
      <c r="AI12">
        <v>6.5</v>
      </c>
      <c r="AJ12" s="18">
        <f t="shared" si="6"/>
        <v>1.4000000000000057</v>
      </c>
      <c r="AK12" s="20"/>
      <c r="AL12" s="15"/>
      <c r="AM12" s="19"/>
      <c r="AN12" s="17"/>
      <c r="AP12" s="18"/>
    </row>
    <row r="13" spans="1:42">
      <c r="A13">
        <v>12</v>
      </c>
      <c r="B13" s="14">
        <v>45424</v>
      </c>
      <c r="C13" s="15">
        <f t="shared" si="18"/>
        <v>60</v>
      </c>
      <c r="D13" s="15">
        <f>Sheet1!B$2</f>
        <v>5</v>
      </c>
      <c r="E13" s="15">
        <f t="shared" si="8"/>
        <v>72</v>
      </c>
      <c r="F13" s="16">
        <v>6</v>
      </c>
      <c r="G13" s="14">
        <v>45455</v>
      </c>
      <c r="H13" s="17">
        <f t="shared" si="0"/>
        <v>66</v>
      </c>
      <c r="I13" s="17">
        <f>Sheet1!B$3</f>
        <v>5.5</v>
      </c>
      <c r="J13" s="17">
        <f t="shared" si="9"/>
        <v>49</v>
      </c>
      <c r="K13">
        <v>6</v>
      </c>
      <c r="L13" s="18">
        <f t="shared" si="1"/>
        <v>-17</v>
      </c>
      <c r="M13" s="14">
        <v>45485</v>
      </c>
      <c r="N13" s="15">
        <f t="shared" si="10"/>
        <v>72</v>
      </c>
      <c r="O13" s="17">
        <f>Sheet1!B$4</f>
        <v>6</v>
      </c>
      <c r="P13" s="17">
        <f t="shared" si="11"/>
        <v>43.55</v>
      </c>
      <c r="Q13">
        <v>4.8</v>
      </c>
      <c r="R13" s="18">
        <f t="shared" si="2"/>
        <v>-28.450000000000003</v>
      </c>
      <c r="S13" s="14">
        <v>45516</v>
      </c>
      <c r="T13" s="15">
        <f t="shared" si="12"/>
        <v>72</v>
      </c>
      <c r="U13" s="17">
        <f>Sheet1!B$5</f>
        <v>6</v>
      </c>
      <c r="V13" s="17">
        <f t="shared" si="13"/>
        <v>54.7</v>
      </c>
      <c r="W13">
        <v>4</v>
      </c>
      <c r="X13" s="18">
        <f t="shared" si="3"/>
        <v>-17.299999999999997</v>
      </c>
      <c r="Y13" s="14">
        <v>45547</v>
      </c>
      <c r="Z13" s="15">
        <f t="shared" si="4"/>
        <v>78</v>
      </c>
      <c r="AA13" s="19">
        <f>Sheet1!B$6</f>
        <v>6.5</v>
      </c>
      <c r="AB13" s="17">
        <f t="shared" si="14"/>
        <v>76.400000000000006</v>
      </c>
      <c r="AC13">
        <v>6</v>
      </c>
      <c r="AD13" s="18">
        <f t="shared" si="5"/>
        <v>-1.5999999999999943</v>
      </c>
      <c r="AE13" s="14">
        <v>45577</v>
      </c>
      <c r="AF13" s="15">
        <f t="shared" si="15"/>
        <v>78</v>
      </c>
      <c r="AG13" s="19">
        <f>Sheet1!B$7</f>
        <v>6.5</v>
      </c>
      <c r="AH13" s="17">
        <f t="shared" si="16"/>
        <v>80.2</v>
      </c>
      <c r="AI13">
        <v>7.3</v>
      </c>
      <c r="AJ13" s="18">
        <f t="shared" si="6"/>
        <v>2.2000000000000028</v>
      </c>
      <c r="AK13" s="20"/>
      <c r="AL13" s="15"/>
      <c r="AM13" s="19"/>
      <c r="AN13" s="17"/>
      <c r="AP13" s="18"/>
    </row>
    <row r="14" spans="1:42">
      <c r="A14">
        <v>13</v>
      </c>
      <c r="B14" s="14">
        <v>45425</v>
      </c>
      <c r="C14" s="15">
        <f t="shared" si="18"/>
        <v>65</v>
      </c>
      <c r="D14" s="15">
        <f>Sheet1!B$2</f>
        <v>5</v>
      </c>
      <c r="E14" s="15">
        <f t="shared" si="8"/>
        <v>78</v>
      </c>
      <c r="F14" s="16">
        <v>6</v>
      </c>
      <c r="G14" s="14">
        <v>45456</v>
      </c>
      <c r="H14" s="17">
        <f t="shared" si="0"/>
        <v>71.5</v>
      </c>
      <c r="I14" s="17">
        <f>Sheet1!B$3</f>
        <v>5.5</v>
      </c>
      <c r="J14" s="17">
        <f t="shared" si="9"/>
        <v>55</v>
      </c>
      <c r="K14">
        <v>6</v>
      </c>
      <c r="L14" s="18">
        <f t="shared" si="1"/>
        <v>-16.5</v>
      </c>
      <c r="M14" s="14">
        <v>45486</v>
      </c>
      <c r="N14" s="15">
        <f t="shared" si="10"/>
        <v>78</v>
      </c>
      <c r="O14" s="17">
        <f>Sheet1!B$4</f>
        <v>6</v>
      </c>
      <c r="P14" s="17">
        <f t="shared" si="11"/>
        <v>48.05</v>
      </c>
      <c r="Q14">
        <v>4.5</v>
      </c>
      <c r="R14" s="18">
        <f t="shared" si="2"/>
        <v>-29.950000000000003</v>
      </c>
      <c r="S14" s="14">
        <v>45517</v>
      </c>
      <c r="T14" s="15">
        <f t="shared" si="12"/>
        <v>78</v>
      </c>
      <c r="U14" s="17">
        <f>Sheet1!B$5</f>
        <v>6</v>
      </c>
      <c r="V14" s="17">
        <f t="shared" si="13"/>
        <v>60.7</v>
      </c>
      <c r="W14">
        <v>6</v>
      </c>
      <c r="X14" s="18">
        <f t="shared" si="3"/>
        <v>-17.299999999999997</v>
      </c>
      <c r="Y14" s="14">
        <v>45548</v>
      </c>
      <c r="Z14" s="15">
        <f t="shared" si="4"/>
        <v>84.5</v>
      </c>
      <c r="AA14" s="19">
        <f>Sheet1!B$6</f>
        <v>6.5</v>
      </c>
      <c r="AB14" s="17">
        <f t="shared" si="14"/>
        <v>83.5</v>
      </c>
      <c r="AC14">
        <v>7.1</v>
      </c>
      <c r="AD14" s="18">
        <f t="shared" si="5"/>
        <v>-1</v>
      </c>
      <c r="AE14" s="14">
        <v>45578</v>
      </c>
      <c r="AF14" s="15">
        <f t="shared" si="15"/>
        <v>84.5</v>
      </c>
      <c r="AG14" s="19">
        <f>Sheet1!B$7</f>
        <v>6.5</v>
      </c>
      <c r="AH14" s="17">
        <f t="shared" si="16"/>
        <v>85.5</v>
      </c>
      <c r="AI14">
        <v>5.3</v>
      </c>
      <c r="AJ14" s="18">
        <f t="shared" si="6"/>
        <v>1</v>
      </c>
      <c r="AK14" s="20"/>
      <c r="AL14" s="15"/>
      <c r="AM14" s="19"/>
      <c r="AN14" s="17"/>
      <c r="AP14" s="18"/>
    </row>
    <row r="15" spans="1:42">
      <c r="A15">
        <v>14</v>
      </c>
      <c r="B15" s="14">
        <v>45426</v>
      </c>
      <c r="C15" s="15">
        <f t="shared" si="18"/>
        <v>70</v>
      </c>
      <c r="D15" s="15">
        <f>Sheet1!B$2</f>
        <v>5</v>
      </c>
      <c r="E15" s="15">
        <f t="shared" si="8"/>
        <v>82</v>
      </c>
      <c r="F15" s="16">
        <v>4</v>
      </c>
      <c r="G15" s="14">
        <v>45457</v>
      </c>
      <c r="H15" s="17">
        <f t="shared" si="0"/>
        <v>77</v>
      </c>
      <c r="I15" s="17">
        <f>Sheet1!B$3</f>
        <v>5.5</v>
      </c>
      <c r="J15" s="17">
        <f t="shared" si="9"/>
        <v>61</v>
      </c>
      <c r="K15">
        <v>6</v>
      </c>
      <c r="L15" s="18">
        <f t="shared" si="1"/>
        <v>-16</v>
      </c>
      <c r="M15" s="14">
        <v>45487</v>
      </c>
      <c r="N15" s="15">
        <f t="shared" si="10"/>
        <v>84</v>
      </c>
      <c r="O15" s="17">
        <f>Sheet1!B$4</f>
        <v>6</v>
      </c>
      <c r="P15" s="17">
        <f t="shared" si="11"/>
        <v>52.05</v>
      </c>
      <c r="Q15">
        <v>4</v>
      </c>
      <c r="R15" s="18">
        <f t="shared" si="2"/>
        <v>-31.950000000000003</v>
      </c>
      <c r="S15" s="14">
        <v>45518</v>
      </c>
      <c r="T15" s="15">
        <f t="shared" si="12"/>
        <v>84</v>
      </c>
      <c r="U15" s="17">
        <f>Sheet1!B$5</f>
        <v>6</v>
      </c>
      <c r="V15" s="17">
        <f t="shared" si="13"/>
        <v>67</v>
      </c>
      <c r="W15">
        <v>6.3</v>
      </c>
      <c r="X15" s="18">
        <f t="shared" si="3"/>
        <v>-17</v>
      </c>
      <c r="Y15" s="14">
        <v>45549</v>
      </c>
      <c r="Z15" s="15">
        <f t="shared" si="4"/>
        <v>91</v>
      </c>
      <c r="AA15" s="19">
        <f>Sheet1!B$6</f>
        <v>6.5</v>
      </c>
      <c r="AB15" s="17">
        <f t="shared" si="14"/>
        <v>92</v>
      </c>
      <c r="AC15">
        <v>8.5</v>
      </c>
      <c r="AD15" s="18">
        <f t="shared" si="5"/>
        <v>1</v>
      </c>
      <c r="AE15" s="14">
        <v>45579</v>
      </c>
      <c r="AF15" s="15">
        <f t="shared" si="15"/>
        <v>91</v>
      </c>
      <c r="AG15" s="19">
        <f>Sheet1!B$7</f>
        <v>6.5</v>
      </c>
      <c r="AH15" s="17">
        <f t="shared" si="16"/>
        <v>93.3</v>
      </c>
      <c r="AI15">
        <v>7.8</v>
      </c>
      <c r="AJ15" s="18">
        <f t="shared" si="6"/>
        <v>2.2999999999999972</v>
      </c>
      <c r="AK15" s="20"/>
      <c r="AL15" s="15"/>
      <c r="AM15" s="19"/>
      <c r="AN15" s="17"/>
      <c r="AP15" s="18"/>
    </row>
    <row r="16" spans="1:42">
      <c r="A16">
        <v>15</v>
      </c>
      <c r="B16" s="14">
        <v>45427</v>
      </c>
      <c r="C16" s="15">
        <f t="shared" si="18"/>
        <v>75</v>
      </c>
      <c r="D16" s="15">
        <f>Sheet1!B$2</f>
        <v>5</v>
      </c>
      <c r="E16" s="15">
        <f t="shared" si="8"/>
        <v>82.5</v>
      </c>
      <c r="F16" s="16">
        <v>0.5</v>
      </c>
      <c r="G16" s="14">
        <v>45458</v>
      </c>
      <c r="H16" s="17">
        <f t="shared" si="0"/>
        <v>82.5</v>
      </c>
      <c r="I16" s="17">
        <f>Sheet1!B$3</f>
        <v>5.5</v>
      </c>
      <c r="J16" s="17">
        <f t="shared" si="9"/>
        <v>66</v>
      </c>
      <c r="K16">
        <v>5</v>
      </c>
      <c r="L16" s="18">
        <f t="shared" si="1"/>
        <v>-16.5</v>
      </c>
      <c r="M16" s="14">
        <v>45488</v>
      </c>
      <c r="N16" s="15">
        <f t="shared" si="10"/>
        <v>90</v>
      </c>
      <c r="O16" s="17">
        <f>Sheet1!B$4</f>
        <v>6</v>
      </c>
      <c r="P16" s="17">
        <f t="shared" si="11"/>
        <v>59.05</v>
      </c>
      <c r="Q16">
        <v>7</v>
      </c>
      <c r="R16" s="18">
        <f t="shared" si="2"/>
        <v>-30.950000000000003</v>
      </c>
      <c r="S16" s="14">
        <v>45519</v>
      </c>
      <c r="T16" s="15">
        <f t="shared" si="12"/>
        <v>90</v>
      </c>
      <c r="U16" s="17">
        <f>Sheet1!B$5</f>
        <v>6</v>
      </c>
      <c r="V16" s="17">
        <f t="shared" si="13"/>
        <v>73</v>
      </c>
      <c r="W16">
        <v>6</v>
      </c>
      <c r="X16" s="18">
        <f t="shared" si="3"/>
        <v>-17</v>
      </c>
      <c r="Y16" s="14">
        <v>45550</v>
      </c>
      <c r="Z16" s="15">
        <f t="shared" si="4"/>
        <v>97.5</v>
      </c>
      <c r="AA16" s="19">
        <f>Sheet1!B$6</f>
        <v>6.5</v>
      </c>
      <c r="AB16" s="17">
        <f t="shared" si="14"/>
        <v>99</v>
      </c>
      <c r="AC16">
        <v>7</v>
      </c>
      <c r="AD16" s="18">
        <f t="shared" si="5"/>
        <v>1.5</v>
      </c>
      <c r="AE16" s="14">
        <v>45580</v>
      </c>
      <c r="AF16" s="15">
        <f t="shared" si="15"/>
        <v>97.5</v>
      </c>
      <c r="AG16" s="19">
        <f>Sheet1!B$7</f>
        <v>6.5</v>
      </c>
      <c r="AH16" s="17">
        <f t="shared" si="16"/>
        <v>100.8</v>
      </c>
      <c r="AI16">
        <v>7.5</v>
      </c>
      <c r="AJ16" s="18">
        <f t="shared" si="6"/>
        <v>3.2999999999999972</v>
      </c>
      <c r="AK16" s="20"/>
      <c r="AL16" s="15"/>
      <c r="AM16" s="19"/>
      <c r="AN16" s="17"/>
      <c r="AP16" s="18"/>
    </row>
    <row r="17" spans="1:42">
      <c r="A17">
        <v>16</v>
      </c>
      <c r="B17" s="14">
        <v>45428</v>
      </c>
      <c r="C17" s="15">
        <f t="shared" si="18"/>
        <v>80</v>
      </c>
      <c r="D17" s="15">
        <f>Sheet1!B$2</f>
        <v>5</v>
      </c>
      <c r="E17" s="15">
        <f t="shared" si="8"/>
        <v>82.5</v>
      </c>
      <c r="F17" s="16"/>
      <c r="G17" s="14">
        <v>45459</v>
      </c>
      <c r="H17" s="17">
        <f t="shared" si="0"/>
        <v>88</v>
      </c>
      <c r="I17" s="17">
        <f>Sheet1!B$3</f>
        <v>5.5</v>
      </c>
      <c r="J17" s="17">
        <f t="shared" si="9"/>
        <v>70.5</v>
      </c>
      <c r="K17">
        <v>4.5</v>
      </c>
      <c r="L17" s="18">
        <f t="shared" si="1"/>
        <v>-17.5</v>
      </c>
      <c r="M17" s="14">
        <v>45489</v>
      </c>
      <c r="N17" s="15">
        <f t="shared" si="10"/>
        <v>96</v>
      </c>
      <c r="O17" s="17">
        <f>Sheet1!B$4</f>
        <v>6</v>
      </c>
      <c r="P17" s="17">
        <f t="shared" si="11"/>
        <v>66.05</v>
      </c>
      <c r="Q17">
        <v>7</v>
      </c>
      <c r="R17" s="18">
        <f t="shared" si="2"/>
        <v>-29.950000000000003</v>
      </c>
      <c r="S17" s="14">
        <v>45520</v>
      </c>
      <c r="T17" s="15">
        <f t="shared" si="12"/>
        <v>96</v>
      </c>
      <c r="U17" s="17">
        <f>Sheet1!B$5</f>
        <v>6</v>
      </c>
      <c r="V17" s="17">
        <f t="shared" si="13"/>
        <v>75</v>
      </c>
      <c r="W17">
        <v>2</v>
      </c>
      <c r="X17" s="18">
        <f t="shared" si="3"/>
        <v>-21</v>
      </c>
      <c r="Y17" s="14">
        <v>45551</v>
      </c>
      <c r="Z17" s="15">
        <f t="shared" si="4"/>
        <v>104</v>
      </c>
      <c r="AA17" s="19">
        <f>Sheet1!B$6</f>
        <v>6.5</v>
      </c>
      <c r="AB17" s="17">
        <f t="shared" si="14"/>
        <v>104</v>
      </c>
      <c r="AC17">
        <v>5</v>
      </c>
      <c r="AD17" s="18">
        <f t="shared" si="5"/>
        <v>0</v>
      </c>
      <c r="AE17" s="14">
        <v>45581</v>
      </c>
      <c r="AF17" s="15">
        <f t="shared" si="15"/>
        <v>104</v>
      </c>
      <c r="AG17" s="19">
        <f>Sheet1!B$7</f>
        <v>6.5</v>
      </c>
      <c r="AH17" s="17">
        <f t="shared" si="16"/>
        <v>104.3</v>
      </c>
      <c r="AI17">
        <v>3.5</v>
      </c>
      <c r="AJ17" s="18">
        <f t="shared" si="6"/>
        <v>0.29999999999999716</v>
      </c>
      <c r="AK17" s="20"/>
      <c r="AL17" s="15"/>
      <c r="AM17" s="19"/>
      <c r="AN17" s="17"/>
      <c r="AP17" s="18"/>
    </row>
    <row r="18" spans="1:42">
      <c r="A18">
        <v>17</v>
      </c>
      <c r="B18" s="14">
        <v>45429</v>
      </c>
      <c r="C18" s="15">
        <f t="shared" si="18"/>
        <v>85</v>
      </c>
      <c r="D18" s="15">
        <f>Sheet1!B$2</f>
        <v>5</v>
      </c>
      <c r="E18" s="15">
        <f t="shared" si="8"/>
        <v>82.5</v>
      </c>
      <c r="F18" s="16"/>
      <c r="G18" s="14">
        <v>45460</v>
      </c>
      <c r="H18" s="17">
        <f t="shared" si="0"/>
        <v>93.5</v>
      </c>
      <c r="I18" s="17">
        <f>Sheet1!B$3</f>
        <v>5.5</v>
      </c>
      <c r="J18" s="17">
        <f t="shared" si="9"/>
        <v>76</v>
      </c>
      <c r="K18">
        <v>5.5</v>
      </c>
      <c r="L18" s="18">
        <f t="shared" si="1"/>
        <v>-17.5</v>
      </c>
      <c r="M18" s="14">
        <v>45490</v>
      </c>
      <c r="N18" s="15">
        <f t="shared" si="10"/>
        <v>102</v>
      </c>
      <c r="O18" s="17">
        <f>Sheet1!B$4</f>
        <v>6</v>
      </c>
      <c r="P18" s="17">
        <f t="shared" si="11"/>
        <v>71.05</v>
      </c>
      <c r="Q18">
        <v>5</v>
      </c>
      <c r="R18" s="18">
        <f t="shared" si="2"/>
        <v>-30.950000000000003</v>
      </c>
      <c r="S18" s="14">
        <v>45521</v>
      </c>
      <c r="T18" s="15">
        <f t="shared" si="12"/>
        <v>102</v>
      </c>
      <c r="U18" s="17">
        <f>Sheet1!B$5</f>
        <v>6</v>
      </c>
      <c r="V18" s="17">
        <f t="shared" si="13"/>
        <v>80.8</v>
      </c>
      <c r="W18">
        <v>5.8</v>
      </c>
      <c r="X18" s="18">
        <f t="shared" si="3"/>
        <v>-21.200000000000003</v>
      </c>
      <c r="Y18" s="14">
        <v>45552</v>
      </c>
      <c r="Z18" s="15">
        <f t="shared" si="4"/>
        <v>110.5</v>
      </c>
      <c r="AA18" s="19">
        <f>Sheet1!B$6</f>
        <v>6.5</v>
      </c>
      <c r="AB18" s="17">
        <f t="shared" si="14"/>
        <v>113</v>
      </c>
      <c r="AC18">
        <v>9</v>
      </c>
      <c r="AD18" s="18">
        <f t="shared" si="5"/>
        <v>2.5</v>
      </c>
      <c r="AE18" s="14">
        <v>45582</v>
      </c>
      <c r="AF18" s="15">
        <f t="shared" si="15"/>
        <v>110.5</v>
      </c>
      <c r="AG18" s="19">
        <f>Sheet1!B$7</f>
        <v>6.5</v>
      </c>
      <c r="AH18" s="17">
        <f t="shared" si="16"/>
        <v>112</v>
      </c>
      <c r="AI18">
        <v>7.7</v>
      </c>
      <c r="AJ18" s="18">
        <f t="shared" si="6"/>
        <v>1.5</v>
      </c>
      <c r="AK18" s="20"/>
      <c r="AL18" s="15"/>
      <c r="AM18" s="19"/>
      <c r="AN18" s="17"/>
      <c r="AP18" s="18"/>
    </row>
    <row r="19" spans="1:42">
      <c r="A19">
        <v>18</v>
      </c>
      <c r="B19" s="14">
        <v>45430</v>
      </c>
      <c r="C19" s="15">
        <f t="shared" si="18"/>
        <v>90</v>
      </c>
      <c r="D19" s="15">
        <f>Sheet1!B$2</f>
        <v>5</v>
      </c>
      <c r="E19" s="15">
        <f t="shared" si="8"/>
        <v>82.5</v>
      </c>
      <c r="F19" s="16"/>
      <c r="G19" s="14">
        <v>45461</v>
      </c>
      <c r="H19" s="17">
        <f t="shared" si="0"/>
        <v>99</v>
      </c>
      <c r="I19" s="17">
        <f>Sheet1!B$3</f>
        <v>5.5</v>
      </c>
      <c r="J19" s="17">
        <f t="shared" si="9"/>
        <v>81</v>
      </c>
      <c r="K19">
        <v>5</v>
      </c>
      <c r="L19" s="18">
        <f t="shared" si="1"/>
        <v>-18</v>
      </c>
      <c r="M19" s="14">
        <v>45491</v>
      </c>
      <c r="N19" s="15">
        <f t="shared" si="10"/>
        <v>108</v>
      </c>
      <c r="O19" s="17">
        <f>Sheet1!B$4</f>
        <v>6</v>
      </c>
      <c r="P19" s="17">
        <f t="shared" si="11"/>
        <v>77.349999999999994</v>
      </c>
      <c r="Q19">
        <v>6.3</v>
      </c>
      <c r="R19" s="18">
        <f t="shared" si="2"/>
        <v>-30.650000000000006</v>
      </c>
      <c r="S19" s="14">
        <v>45522</v>
      </c>
      <c r="T19" s="15">
        <f t="shared" si="12"/>
        <v>108</v>
      </c>
      <c r="U19" s="17">
        <f>Sheet1!B$5</f>
        <v>6</v>
      </c>
      <c r="V19" s="17">
        <f t="shared" si="13"/>
        <v>86.899999999999991</v>
      </c>
      <c r="W19">
        <v>6.1</v>
      </c>
      <c r="X19" s="18">
        <f t="shared" si="3"/>
        <v>-21.100000000000009</v>
      </c>
      <c r="Y19" s="14">
        <v>45553</v>
      </c>
      <c r="Z19" s="15">
        <f t="shared" si="4"/>
        <v>117</v>
      </c>
      <c r="AA19" s="19">
        <f>Sheet1!B$6</f>
        <v>6.5</v>
      </c>
      <c r="AB19" s="17">
        <f t="shared" si="14"/>
        <v>118.5</v>
      </c>
      <c r="AC19">
        <v>5.5</v>
      </c>
      <c r="AD19" s="18">
        <f t="shared" si="5"/>
        <v>1.5</v>
      </c>
      <c r="AE19" s="14">
        <v>45583</v>
      </c>
      <c r="AF19" s="15">
        <f t="shared" si="15"/>
        <v>117</v>
      </c>
      <c r="AG19" s="19">
        <f>Sheet1!B$7</f>
        <v>6.5</v>
      </c>
      <c r="AH19" s="17">
        <f t="shared" si="16"/>
        <v>118.3</v>
      </c>
      <c r="AI19">
        <v>6.3</v>
      </c>
      <c r="AJ19" s="18">
        <f t="shared" si="6"/>
        <v>1.2999999999999972</v>
      </c>
      <c r="AK19" s="20"/>
      <c r="AL19" s="15"/>
      <c r="AM19" s="19"/>
      <c r="AN19" s="17"/>
      <c r="AP19" s="18"/>
    </row>
    <row r="20" spans="1:42">
      <c r="A20">
        <v>19</v>
      </c>
      <c r="B20" s="14">
        <v>45431</v>
      </c>
      <c r="C20" s="15">
        <f t="shared" si="18"/>
        <v>95</v>
      </c>
      <c r="D20" s="15">
        <f>Sheet1!B$2</f>
        <v>5</v>
      </c>
      <c r="E20" s="15">
        <f t="shared" si="8"/>
        <v>82.5</v>
      </c>
      <c r="F20" s="16"/>
      <c r="G20" s="14">
        <v>45462</v>
      </c>
      <c r="H20" s="17">
        <f t="shared" si="0"/>
        <v>104.5</v>
      </c>
      <c r="I20" s="17">
        <f>Sheet1!B$3</f>
        <v>5.5</v>
      </c>
      <c r="J20" s="17">
        <f t="shared" si="9"/>
        <v>87</v>
      </c>
      <c r="K20">
        <v>6</v>
      </c>
      <c r="L20" s="18">
        <f t="shared" si="1"/>
        <v>-17.5</v>
      </c>
      <c r="M20" s="14">
        <v>45492</v>
      </c>
      <c r="N20" s="15">
        <f t="shared" si="10"/>
        <v>114</v>
      </c>
      <c r="O20" s="17">
        <f>Sheet1!B$4</f>
        <v>6</v>
      </c>
      <c r="P20" s="17">
        <f t="shared" si="11"/>
        <v>79.849999999999994</v>
      </c>
      <c r="Q20">
        <v>2.5</v>
      </c>
      <c r="R20" s="18">
        <f t="shared" si="2"/>
        <v>-34.150000000000006</v>
      </c>
      <c r="S20" s="14">
        <v>45523</v>
      </c>
      <c r="T20" s="15">
        <f t="shared" si="12"/>
        <v>114</v>
      </c>
      <c r="U20" s="17">
        <f>Sheet1!B$5</f>
        <v>6</v>
      </c>
      <c r="V20" s="17">
        <f t="shared" si="13"/>
        <v>92.999999999999986</v>
      </c>
      <c r="W20">
        <v>6.1</v>
      </c>
      <c r="X20" s="18">
        <f t="shared" si="3"/>
        <v>-21.000000000000014</v>
      </c>
      <c r="Y20" s="14">
        <v>45554</v>
      </c>
      <c r="Z20" s="15">
        <f t="shared" si="4"/>
        <v>123.5</v>
      </c>
      <c r="AA20" s="19">
        <f>Sheet1!B$6</f>
        <v>6.5</v>
      </c>
      <c r="AB20" s="17">
        <f t="shared" si="14"/>
        <v>127.3</v>
      </c>
      <c r="AC20">
        <v>8.8000000000000007</v>
      </c>
      <c r="AD20" s="18">
        <f t="shared" si="5"/>
        <v>3.7999999999999972</v>
      </c>
      <c r="AE20" s="14">
        <v>45584</v>
      </c>
      <c r="AF20" s="15">
        <f t="shared" si="15"/>
        <v>123.5</v>
      </c>
      <c r="AG20" s="19">
        <f>Sheet1!B$7</f>
        <v>6.5</v>
      </c>
      <c r="AH20" s="17">
        <f t="shared" si="16"/>
        <v>126.1</v>
      </c>
      <c r="AI20">
        <v>7.8</v>
      </c>
      <c r="AJ20" s="18">
        <f t="shared" si="6"/>
        <v>2.5999999999999943</v>
      </c>
      <c r="AK20" s="20"/>
      <c r="AL20" s="15"/>
      <c r="AM20" s="19"/>
      <c r="AN20" s="17"/>
      <c r="AP20" s="18"/>
    </row>
    <row r="21" spans="1:42">
      <c r="A21">
        <v>20</v>
      </c>
      <c r="B21" s="14">
        <v>45432</v>
      </c>
      <c r="C21" s="15">
        <f t="shared" si="18"/>
        <v>100</v>
      </c>
      <c r="D21" s="15">
        <f>Sheet1!B$2</f>
        <v>5</v>
      </c>
      <c r="E21" s="15">
        <f t="shared" si="8"/>
        <v>82.5</v>
      </c>
      <c r="F21" s="16"/>
      <c r="G21" s="14">
        <v>45463</v>
      </c>
      <c r="H21" s="17">
        <f t="shared" si="0"/>
        <v>110</v>
      </c>
      <c r="I21" s="17">
        <f>Sheet1!B$3</f>
        <v>5.5</v>
      </c>
      <c r="J21" s="17">
        <f t="shared" si="9"/>
        <v>91.5</v>
      </c>
      <c r="K21">
        <v>4.5</v>
      </c>
      <c r="L21" s="18">
        <f t="shared" si="1"/>
        <v>-18.5</v>
      </c>
      <c r="M21" s="14">
        <v>45493</v>
      </c>
      <c r="N21" s="15">
        <f t="shared" si="10"/>
        <v>120</v>
      </c>
      <c r="O21" s="17">
        <f>Sheet1!B$4</f>
        <v>6</v>
      </c>
      <c r="P21" s="17">
        <f t="shared" si="11"/>
        <v>79.849999999999994</v>
      </c>
      <c r="Q21">
        <v>0</v>
      </c>
      <c r="R21" s="18">
        <f t="shared" si="2"/>
        <v>-40.150000000000006</v>
      </c>
      <c r="S21" s="14">
        <v>45524</v>
      </c>
      <c r="T21" s="15">
        <f t="shared" si="12"/>
        <v>120</v>
      </c>
      <c r="U21" s="17">
        <f>Sheet1!B$5</f>
        <v>6</v>
      </c>
      <c r="V21" s="17">
        <f t="shared" si="13"/>
        <v>98.999999999999986</v>
      </c>
      <c r="W21">
        <v>6</v>
      </c>
      <c r="X21" s="18">
        <f t="shared" si="3"/>
        <v>-21.000000000000014</v>
      </c>
      <c r="Y21" s="14">
        <v>45555</v>
      </c>
      <c r="Z21" s="15">
        <f t="shared" si="4"/>
        <v>130</v>
      </c>
      <c r="AA21" s="19">
        <f>Sheet1!B$6</f>
        <v>6.5</v>
      </c>
      <c r="AB21" s="17">
        <f t="shared" si="14"/>
        <v>134.30000000000001</v>
      </c>
      <c r="AC21">
        <v>7</v>
      </c>
      <c r="AD21" s="18">
        <f t="shared" si="5"/>
        <v>4.3000000000000114</v>
      </c>
      <c r="AE21" s="14">
        <v>45585</v>
      </c>
      <c r="AF21" s="15">
        <f t="shared" si="15"/>
        <v>130</v>
      </c>
      <c r="AG21" s="19">
        <f>Sheet1!B$7</f>
        <v>6.5</v>
      </c>
      <c r="AH21" s="17">
        <f t="shared" si="16"/>
        <v>132.6</v>
      </c>
      <c r="AI21">
        <v>6.5</v>
      </c>
      <c r="AJ21" s="18">
        <f t="shared" si="6"/>
        <v>2.5999999999999943</v>
      </c>
      <c r="AK21" s="20"/>
      <c r="AL21" s="15"/>
      <c r="AM21" s="19"/>
      <c r="AN21" s="17"/>
      <c r="AP21" s="18"/>
    </row>
    <row r="22" spans="1:42">
      <c r="A22">
        <v>21</v>
      </c>
      <c r="B22" s="14">
        <v>45433</v>
      </c>
      <c r="C22" s="15">
        <f t="shared" si="18"/>
        <v>105</v>
      </c>
      <c r="D22" s="15">
        <f>Sheet1!B$2</f>
        <v>5</v>
      </c>
      <c r="E22" s="15">
        <f t="shared" si="8"/>
        <v>88.5</v>
      </c>
      <c r="F22" s="16">
        <v>6</v>
      </c>
      <c r="G22" s="14">
        <v>45464</v>
      </c>
      <c r="H22" s="17">
        <f t="shared" si="0"/>
        <v>115.5</v>
      </c>
      <c r="I22" s="17">
        <f>Sheet1!B$3</f>
        <v>5.5</v>
      </c>
      <c r="J22" s="17">
        <f t="shared" si="9"/>
        <v>98.5</v>
      </c>
      <c r="K22">
        <v>7</v>
      </c>
      <c r="L22" s="18">
        <f t="shared" si="1"/>
        <v>-17</v>
      </c>
      <c r="M22" s="14">
        <v>45494</v>
      </c>
      <c r="N22" s="15">
        <f t="shared" si="10"/>
        <v>126</v>
      </c>
      <c r="O22" s="17">
        <f>Sheet1!B$4</f>
        <v>6</v>
      </c>
      <c r="P22" s="17">
        <f t="shared" si="11"/>
        <v>81.849999999999994</v>
      </c>
      <c r="Q22">
        <v>2</v>
      </c>
      <c r="R22" s="18">
        <f t="shared" si="2"/>
        <v>-44.150000000000006</v>
      </c>
      <c r="S22" s="14">
        <v>45525</v>
      </c>
      <c r="T22" s="15">
        <f t="shared" si="12"/>
        <v>126</v>
      </c>
      <c r="U22" s="17">
        <f>Sheet1!B$5</f>
        <v>6</v>
      </c>
      <c r="V22" s="17">
        <f t="shared" si="13"/>
        <v>105.89999999999999</v>
      </c>
      <c r="W22">
        <v>6.9</v>
      </c>
      <c r="X22" s="18">
        <f t="shared" si="3"/>
        <v>-20.100000000000009</v>
      </c>
      <c r="Y22" s="14">
        <v>45556</v>
      </c>
      <c r="Z22" s="15">
        <f t="shared" si="4"/>
        <v>136.5</v>
      </c>
      <c r="AA22" s="19">
        <f>Sheet1!B$6</f>
        <v>6.5</v>
      </c>
      <c r="AB22" s="17">
        <f t="shared" si="14"/>
        <v>140.30000000000001</v>
      </c>
      <c r="AC22">
        <v>6</v>
      </c>
      <c r="AD22" s="18">
        <f t="shared" si="5"/>
        <v>3.8000000000000114</v>
      </c>
      <c r="AE22" s="14">
        <v>45586</v>
      </c>
      <c r="AF22" s="15">
        <f t="shared" si="15"/>
        <v>136.5</v>
      </c>
      <c r="AG22" s="19">
        <f>Sheet1!B$7</f>
        <v>6.5</v>
      </c>
      <c r="AH22" s="17">
        <f t="shared" si="16"/>
        <v>139.69999999999999</v>
      </c>
      <c r="AI22">
        <v>7.1</v>
      </c>
      <c r="AJ22" s="18">
        <f t="shared" si="6"/>
        <v>3.1999999999999886</v>
      </c>
      <c r="AK22" s="20"/>
      <c r="AL22" s="15"/>
      <c r="AM22" s="19"/>
      <c r="AN22" s="17"/>
      <c r="AP22" s="18"/>
    </row>
    <row r="23" spans="1:42">
      <c r="A23">
        <v>22</v>
      </c>
      <c r="B23" s="14">
        <v>45434</v>
      </c>
      <c r="C23" s="15">
        <f t="shared" si="18"/>
        <v>110</v>
      </c>
      <c r="D23" s="15">
        <f>Sheet1!B$2</f>
        <v>5</v>
      </c>
      <c r="E23" s="15">
        <f t="shared" si="8"/>
        <v>94</v>
      </c>
      <c r="F23" s="16">
        <v>5.5</v>
      </c>
      <c r="G23" s="14">
        <v>45465</v>
      </c>
      <c r="H23" s="17">
        <f t="shared" si="0"/>
        <v>121</v>
      </c>
      <c r="I23" s="17">
        <f>Sheet1!B$3</f>
        <v>5.5</v>
      </c>
      <c r="J23" s="17">
        <f t="shared" si="9"/>
        <v>104</v>
      </c>
      <c r="K23">
        <v>5.5</v>
      </c>
      <c r="L23" s="18">
        <f t="shared" si="1"/>
        <v>-17</v>
      </c>
      <c r="M23" s="14">
        <v>45495</v>
      </c>
      <c r="N23" s="15">
        <f t="shared" si="10"/>
        <v>132</v>
      </c>
      <c r="O23" s="17">
        <f>Sheet1!B$4</f>
        <v>6</v>
      </c>
      <c r="P23" s="17">
        <f t="shared" si="11"/>
        <v>88.85</v>
      </c>
      <c r="Q23">
        <v>7</v>
      </c>
      <c r="R23" s="18">
        <f t="shared" si="2"/>
        <v>-43.150000000000006</v>
      </c>
      <c r="S23" s="14">
        <v>45526</v>
      </c>
      <c r="T23" s="15">
        <f t="shared" si="12"/>
        <v>132</v>
      </c>
      <c r="U23" s="17">
        <f>Sheet1!B$5</f>
        <v>6</v>
      </c>
      <c r="V23" s="17">
        <f t="shared" si="13"/>
        <v>111.19999999999999</v>
      </c>
      <c r="W23">
        <v>5.3</v>
      </c>
      <c r="X23" s="18">
        <f t="shared" si="3"/>
        <v>-20.800000000000011</v>
      </c>
      <c r="Y23" s="14">
        <v>45557</v>
      </c>
      <c r="Z23" s="15">
        <f t="shared" si="4"/>
        <v>143</v>
      </c>
      <c r="AA23" s="19">
        <f>Sheet1!B$6</f>
        <v>6.5</v>
      </c>
      <c r="AB23" s="17">
        <f t="shared" si="14"/>
        <v>148.80000000000001</v>
      </c>
      <c r="AC23">
        <v>8.5</v>
      </c>
      <c r="AD23" s="18">
        <f t="shared" si="5"/>
        <v>5.8000000000000114</v>
      </c>
      <c r="AE23" s="14">
        <v>45587</v>
      </c>
      <c r="AF23" s="15">
        <f t="shared" si="15"/>
        <v>143</v>
      </c>
      <c r="AG23" s="19">
        <f>Sheet1!B$7</f>
        <v>6.5</v>
      </c>
      <c r="AH23" s="17">
        <f t="shared" si="16"/>
        <v>145.29999999999998</v>
      </c>
      <c r="AI23">
        <v>5.6</v>
      </c>
      <c r="AJ23" s="18">
        <f t="shared" si="6"/>
        <v>2.2999999999999829</v>
      </c>
      <c r="AK23" s="20"/>
      <c r="AL23" s="15"/>
      <c r="AM23" s="19"/>
      <c r="AN23" s="17"/>
      <c r="AP23" s="18"/>
    </row>
    <row r="24" spans="1:42">
      <c r="A24">
        <v>23</v>
      </c>
      <c r="B24" s="14">
        <v>45435</v>
      </c>
      <c r="C24" s="15">
        <f t="shared" si="18"/>
        <v>115</v>
      </c>
      <c r="D24" s="15">
        <f>Sheet1!B$2</f>
        <v>5</v>
      </c>
      <c r="E24" s="15">
        <f t="shared" si="8"/>
        <v>98.5</v>
      </c>
      <c r="F24" s="16">
        <v>4.5</v>
      </c>
      <c r="G24" s="14">
        <v>45466</v>
      </c>
      <c r="H24" s="17">
        <f t="shared" si="0"/>
        <v>126.5</v>
      </c>
      <c r="I24" s="17">
        <f>Sheet1!B$3</f>
        <v>5.5</v>
      </c>
      <c r="J24" s="17">
        <f t="shared" si="9"/>
        <v>110.75</v>
      </c>
      <c r="K24">
        <v>6.75</v>
      </c>
      <c r="L24" s="18">
        <f t="shared" si="1"/>
        <v>-15.75</v>
      </c>
      <c r="M24" s="14">
        <v>45496</v>
      </c>
      <c r="N24" s="15">
        <f t="shared" si="10"/>
        <v>138</v>
      </c>
      <c r="O24" s="17">
        <f>Sheet1!B$4</f>
        <v>6</v>
      </c>
      <c r="P24" s="17">
        <f t="shared" si="11"/>
        <v>94.449999999999989</v>
      </c>
      <c r="Q24">
        <v>5.6</v>
      </c>
      <c r="R24" s="18">
        <f t="shared" si="2"/>
        <v>-43.550000000000011</v>
      </c>
      <c r="S24" s="14">
        <v>45527</v>
      </c>
      <c r="T24" s="15">
        <f t="shared" si="12"/>
        <v>138</v>
      </c>
      <c r="U24" s="17">
        <f>Sheet1!B$5</f>
        <v>6</v>
      </c>
      <c r="V24" s="17">
        <f t="shared" si="13"/>
        <v>117.19999999999999</v>
      </c>
      <c r="W24">
        <v>6</v>
      </c>
      <c r="X24" s="18">
        <f t="shared" si="3"/>
        <v>-20.800000000000011</v>
      </c>
      <c r="Y24" s="14">
        <v>45558</v>
      </c>
      <c r="Z24" s="15">
        <f t="shared" si="4"/>
        <v>149.5</v>
      </c>
      <c r="AA24" s="19">
        <f>Sheet1!B$6</f>
        <v>6.5</v>
      </c>
      <c r="AB24" s="17">
        <f t="shared" si="14"/>
        <v>155.55000000000001</v>
      </c>
      <c r="AC24">
        <v>6.75</v>
      </c>
      <c r="AD24" s="18">
        <f t="shared" si="5"/>
        <v>6.0500000000000114</v>
      </c>
      <c r="AE24" s="14">
        <v>45588</v>
      </c>
      <c r="AF24" s="15">
        <f t="shared" si="15"/>
        <v>149.5</v>
      </c>
      <c r="AG24" s="19">
        <f>Sheet1!B$7</f>
        <v>6.5</v>
      </c>
      <c r="AH24" s="17">
        <f t="shared" si="16"/>
        <v>152.29999999999998</v>
      </c>
      <c r="AI24">
        <v>7</v>
      </c>
      <c r="AJ24" s="18">
        <f t="shared" si="6"/>
        <v>2.7999999999999829</v>
      </c>
      <c r="AK24" s="20"/>
      <c r="AL24" s="15"/>
      <c r="AM24" s="19"/>
      <c r="AN24" s="17"/>
      <c r="AP24" s="18"/>
    </row>
    <row r="25" spans="1:42">
      <c r="A25">
        <v>24</v>
      </c>
      <c r="B25" s="14">
        <v>45436</v>
      </c>
      <c r="C25" s="15">
        <f t="shared" si="18"/>
        <v>120</v>
      </c>
      <c r="D25" s="15">
        <f>Sheet1!B$2</f>
        <v>5</v>
      </c>
      <c r="E25" s="15">
        <f t="shared" si="8"/>
        <v>103.5</v>
      </c>
      <c r="F25" s="16">
        <v>5</v>
      </c>
      <c r="G25" s="14">
        <v>45467</v>
      </c>
      <c r="H25" s="17">
        <f t="shared" si="0"/>
        <v>132</v>
      </c>
      <c r="I25" s="17">
        <f>Sheet1!B$3</f>
        <v>5.5</v>
      </c>
      <c r="J25" s="17">
        <f t="shared" si="9"/>
        <v>116.75</v>
      </c>
      <c r="K25">
        <v>6</v>
      </c>
      <c r="L25" s="18">
        <f t="shared" si="1"/>
        <v>-15.25</v>
      </c>
      <c r="M25" s="14">
        <v>45497</v>
      </c>
      <c r="N25" s="15">
        <f t="shared" si="10"/>
        <v>144</v>
      </c>
      <c r="O25" s="17">
        <f>Sheet1!B$4</f>
        <v>6</v>
      </c>
      <c r="P25" s="17">
        <f t="shared" si="11"/>
        <v>100.24999999999999</v>
      </c>
      <c r="Q25">
        <v>5.8</v>
      </c>
      <c r="R25" s="18">
        <f t="shared" si="2"/>
        <v>-43.750000000000014</v>
      </c>
      <c r="S25" s="14">
        <v>45528</v>
      </c>
      <c r="T25" s="15">
        <f t="shared" si="12"/>
        <v>144</v>
      </c>
      <c r="U25" s="17">
        <f>Sheet1!B$5</f>
        <v>6</v>
      </c>
      <c r="V25" s="17">
        <f t="shared" si="13"/>
        <v>122.6</v>
      </c>
      <c r="W25">
        <v>5.4</v>
      </c>
      <c r="X25" s="18">
        <f t="shared" si="3"/>
        <v>-21.400000000000006</v>
      </c>
      <c r="Y25" s="14">
        <v>45559</v>
      </c>
      <c r="Z25" s="15">
        <f t="shared" si="4"/>
        <v>156</v>
      </c>
      <c r="AA25" s="19">
        <f>Sheet1!B$6</f>
        <v>6.5</v>
      </c>
      <c r="AB25" s="17">
        <f t="shared" si="14"/>
        <v>161.05000000000001</v>
      </c>
      <c r="AC25">
        <v>5.5</v>
      </c>
      <c r="AD25" s="18">
        <f t="shared" si="5"/>
        <v>5.0500000000000114</v>
      </c>
      <c r="AE25" s="14">
        <v>45589</v>
      </c>
      <c r="AF25" s="15">
        <f t="shared" si="15"/>
        <v>156</v>
      </c>
      <c r="AG25" s="19">
        <f>Sheet1!B$7</f>
        <v>6.5</v>
      </c>
      <c r="AH25" s="17">
        <f t="shared" si="16"/>
        <v>161.04999999999998</v>
      </c>
      <c r="AI25">
        <v>8.75</v>
      </c>
      <c r="AJ25" s="18">
        <f t="shared" si="6"/>
        <v>5.0499999999999829</v>
      </c>
      <c r="AK25" s="20"/>
      <c r="AL25" s="15"/>
      <c r="AM25" s="19"/>
      <c r="AN25" s="17"/>
      <c r="AP25" s="18"/>
    </row>
    <row r="26" spans="1:42">
      <c r="A26">
        <v>25</v>
      </c>
      <c r="B26" s="14">
        <v>45437</v>
      </c>
      <c r="C26" s="15">
        <f t="shared" si="18"/>
        <v>125</v>
      </c>
      <c r="D26" s="15">
        <f>Sheet1!B$2</f>
        <v>5</v>
      </c>
      <c r="E26" s="15">
        <f t="shared" si="8"/>
        <v>104.5</v>
      </c>
      <c r="F26" s="16">
        <v>1</v>
      </c>
      <c r="G26" s="14">
        <v>45468</v>
      </c>
      <c r="H26" s="17">
        <f t="shared" si="0"/>
        <v>137.5</v>
      </c>
      <c r="I26" s="17">
        <f>Sheet1!B$3</f>
        <v>5.5</v>
      </c>
      <c r="J26" s="17">
        <f t="shared" si="9"/>
        <v>123.75</v>
      </c>
      <c r="K26">
        <v>7</v>
      </c>
      <c r="L26" s="18">
        <f t="shared" si="1"/>
        <v>-13.75</v>
      </c>
      <c r="M26" s="14">
        <v>45498</v>
      </c>
      <c r="N26" s="15">
        <f t="shared" si="10"/>
        <v>150</v>
      </c>
      <c r="O26" s="17">
        <f>Sheet1!B$4</f>
        <v>6</v>
      </c>
      <c r="P26" s="17">
        <f t="shared" si="11"/>
        <v>106.04999999999998</v>
      </c>
      <c r="Q26">
        <v>5.8</v>
      </c>
      <c r="R26" s="18">
        <f t="shared" si="2"/>
        <v>-43.950000000000017</v>
      </c>
      <c r="S26" s="14">
        <v>45529</v>
      </c>
      <c r="T26" s="15">
        <f t="shared" si="12"/>
        <v>150</v>
      </c>
      <c r="U26" s="17">
        <f>Sheet1!B$5</f>
        <v>6</v>
      </c>
      <c r="V26" s="17">
        <f t="shared" si="13"/>
        <v>129.4</v>
      </c>
      <c r="W26">
        <v>6.8</v>
      </c>
      <c r="X26" s="18">
        <f t="shared" si="3"/>
        <v>-20.599999999999994</v>
      </c>
      <c r="Y26" s="14">
        <v>45560</v>
      </c>
      <c r="Z26" s="15">
        <f t="shared" si="4"/>
        <v>162.5</v>
      </c>
      <c r="AA26" s="19">
        <f>Sheet1!B$6</f>
        <v>6.5</v>
      </c>
      <c r="AB26" s="17">
        <f t="shared" si="14"/>
        <v>167.75</v>
      </c>
      <c r="AC26">
        <v>6.7</v>
      </c>
      <c r="AD26" s="18">
        <f t="shared" si="5"/>
        <v>5.25</v>
      </c>
      <c r="AE26" s="14">
        <v>45590</v>
      </c>
      <c r="AF26" s="15">
        <f t="shared" si="15"/>
        <v>162.5</v>
      </c>
      <c r="AG26" s="19">
        <f>Sheet1!B$7</f>
        <v>6.5</v>
      </c>
      <c r="AH26" s="17">
        <f t="shared" si="16"/>
        <v>168.63</v>
      </c>
      <c r="AI26">
        <v>7.58</v>
      </c>
      <c r="AJ26" s="18">
        <f t="shared" si="6"/>
        <v>6.1299999999999955</v>
      </c>
      <c r="AK26" s="20"/>
      <c r="AL26" s="15"/>
      <c r="AM26" s="19"/>
      <c r="AN26" s="17"/>
      <c r="AP26" s="18"/>
    </row>
    <row r="27" spans="1:42">
      <c r="A27">
        <v>26</v>
      </c>
      <c r="B27" s="14">
        <v>45438</v>
      </c>
      <c r="C27" s="15">
        <f t="shared" si="18"/>
        <v>130</v>
      </c>
      <c r="D27" s="15">
        <f>Sheet1!B$2</f>
        <v>5</v>
      </c>
      <c r="E27" s="15">
        <f t="shared" si="8"/>
        <v>104.5</v>
      </c>
      <c r="F27" s="16">
        <v>0</v>
      </c>
      <c r="G27" s="14">
        <v>45469</v>
      </c>
      <c r="H27" s="17">
        <f t="shared" si="0"/>
        <v>143</v>
      </c>
      <c r="I27" s="17">
        <f>Sheet1!B$3</f>
        <v>5.5</v>
      </c>
      <c r="J27" s="17">
        <f t="shared" si="9"/>
        <v>129.75</v>
      </c>
      <c r="K27">
        <v>6</v>
      </c>
      <c r="L27" s="18">
        <f t="shared" si="1"/>
        <v>-13.25</v>
      </c>
      <c r="M27" s="14">
        <v>45499</v>
      </c>
      <c r="N27" s="15">
        <f t="shared" si="10"/>
        <v>156</v>
      </c>
      <c r="O27" s="17">
        <f>Sheet1!B$4</f>
        <v>6</v>
      </c>
      <c r="P27" s="17">
        <f t="shared" si="11"/>
        <v>113.64999999999998</v>
      </c>
      <c r="Q27">
        <v>7.6</v>
      </c>
      <c r="R27" s="18">
        <f t="shared" si="2"/>
        <v>-42.350000000000023</v>
      </c>
      <c r="S27" s="14">
        <v>45530</v>
      </c>
      <c r="T27" s="15">
        <f t="shared" si="12"/>
        <v>156</v>
      </c>
      <c r="U27" s="17">
        <f>Sheet1!B$5</f>
        <v>6</v>
      </c>
      <c r="V27" s="17">
        <f t="shared" si="13"/>
        <v>134.20000000000002</v>
      </c>
      <c r="W27">
        <v>4.8</v>
      </c>
      <c r="X27" s="18">
        <f t="shared" si="3"/>
        <v>-21.799999999999983</v>
      </c>
      <c r="Y27" s="14">
        <v>45561</v>
      </c>
      <c r="Z27" s="15">
        <f t="shared" si="4"/>
        <v>169</v>
      </c>
      <c r="AA27" s="19">
        <f>Sheet1!B$6</f>
        <v>6.5</v>
      </c>
      <c r="AB27" s="17">
        <f t="shared" si="14"/>
        <v>174</v>
      </c>
      <c r="AC27">
        <v>6.25</v>
      </c>
      <c r="AD27" s="18">
        <f t="shared" si="5"/>
        <v>5</v>
      </c>
      <c r="AE27" s="14">
        <v>45591</v>
      </c>
      <c r="AF27" s="15">
        <f t="shared" si="15"/>
        <v>169</v>
      </c>
      <c r="AG27" s="19">
        <f>Sheet1!B$7</f>
        <v>6.5</v>
      </c>
      <c r="AH27" s="17">
        <f t="shared" si="16"/>
        <v>175.43</v>
      </c>
      <c r="AI27">
        <v>6.8</v>
      </c>
      <c r="AJ27" s="18">
        <f t="shared" si="6"/>
        <v>6.4300000000000068</v>
      </c>
      <c r="AK27" s="20"/>
      <c r="AL27" s="15"/>
      <c r="AM27" s="19"/>
      <c r="AN27" s="17"/>
      <c r="AP27" s="18"/>
    </row>
    <row r="28" spans="1:42">
      <c r="A28">
        <v>27</v>
      </c>
      <c r="B28" s="14">
        <v>45439</v>
      </c>
      <c r="C28" s="15">
        <f>C27+C$2</f>
        <v>135</v>
      </c>
      <c r="D28" s="15">
        <f>Sheet1!B$2</f>
        <v>5</v>
      </c>
      <c r="E28" s="15">
        <f t="shared" si="8"/>
        <v>107.5</v>
      </c>
      <c r="F28" s="16">
        <v>3</v>
      </c>
      <c r="G28" s="14">
        <v>45470</v>
      </c>
      <c r="H28" s="17">
        <f t="shared" si="0"/>
        <v>148.5</v>
      </c>
      <c r="I28" s="17">
        <f>Sheet1!B$3</f>
        <v>5.5</v>
      </c>
      <c r="J28" s="17">
        <f t="shared" si="9"/>
        <v>135.25</v>
      </c>
      <c r="K28">
        <v>5.5</v>
      </c>
      <c r="L28" s="18">
        <f t="shared" si="1"/>
        <v>-13.25</v>
      </c>
      <c r="M28" s="14">
        <v>45500</v>
      </c>
      <c r="N28" s="15">
        <f t="shared" si="10"/>
        <v>162</v>
      </c>
      <c r="O28" s="17">
        <f>Sheet1!B$4</f>
        <v>6</v>
      </c>
      <c r="P28" s="17">
        <f t="shared" si="11"/>
        <v>118.64999999999998</v>
      </c>
      <c r="Q28">
        <v>5</v>
      </c>
      <c r="R28" s="18">
        <f t="shared" si="2"/>
        <v>-43.350000000000023</v>
      </c>
      <c r="S28" s="14">
        <v>45531</v>
      </c>
      <c r="T28" s="15">
        <f t="shared" si="12"/>
        <v>162</v>
      </c>
      <c r="U28" s="17">
        <f>Sheet1!B$5</f>
        <v>6</v>
      </c>
      <c r="V28" s="17">
        <f t="shared" si="13"/>
        <v>136.70000000000002</v>
      </c>
      <c r="W28">
        <v>2.5</v>
      </c>
      <c r="X28" s="18">
        <f t="shared" si="3"/>
        <v>-25.299999999999983</v>
      </c>
      <c r="Y28" s="14">
        <v>45562</v>
      </c>
      <c r="Z28" s="15">
        <f t="shared" si="4"/>
        <v>175.5</v>
      </c>
      <c r="AA28" s="19">
        <f>Sheet1!B$6</f>
        <v>6.5</v>
      </c>
      <c r="AB28" s="17">
        <f t="shared" si="14"/>
        <v>180.25</v>
      </c>
      <c r="AC28">
        <v>6.25</v>
      </c>
      <c r="AD28" s="18">
        <f t="shared" si="5"/>
        <v>4.75</v>
      </c>
      <c r="AE28" s="14">
        <v>45592</v>
      </c>
      <c r="AF28" s="15">
        <f t="shared" si="15"/>
        <v>175.5</v>
      </c>
      <c r="AG28" s="19">
        <f>Sheet1!B$7</f>
        <v>6.5</v>
      </c>
      <c r="AH28" s="17">
        <f t="shared" si="16"/>
        <v>182.43</v>
      </c>
      <c r="AI28">
        <v>7</v>
      </c>
      <c r="AJ28" s="18">
        <f t="shared" si="6"/>
        <v>6.9300000000000068</v>
      </c>
      <c r="AK28" s="20"/>
      <c r="AL28" s="15"/>
      <c r="AM28" s="19"/>
      <c r="AN28" s="17"/>
      <c r="AP28" s="18"/>
    </row>
    <row r="29" spans="1:42">
      <c r="A29">
        <v>28</v>
      </c>
      <c r="B29" s="14">
        <v>45440</v>
      </c>
      <c r="C29" s="15">
        <f t="shared" si="18"/>
        <v>140</v>
      </c>
      <c r="D29" s="15">
        <f>Sheet1!B$2</f>
        <v>5</v>
      </c>
      <c r="E29" s="15">
        <f t="shared" si="8"/>
        <v>111.5</v>
      </c>
      <c r="F29" s="16">
        <v>4</v>
      </c>
      <c r="G29" s="14">
        <v>45471</v>
      </c>
      <c r="H29" s="17">
        <f t="shared" si="0"/>
        <v>154</v>
      </c>
      <c r="I29" s="17">
        <f>Sheet1!B$3</f>
        <v>5.5</v>
      </c>
      <c r="J29" s="17">
        <f t="shared" si="9"/>
        <v>141.25</v>
      </c>
      <c r="K29">
        <v>6</v>
      </c>
      <c r="L29" s="18">
        <f t="shared" si="1"/>
        <v>-12.75</v>
      </c>
      <c r="M29" s="14">
        <v>45501</v>
      </c>
      <c r="N29" s="15">
        <f t="shared" si="10"/>
        <v>168</v>
      </c>
      <c r="O29" s="17">
        <f>Sheet1!B$4</f>
        <v>6</v>
      </c>
      <c r="P29" s="17">
        <f t="shared" si="11"/>
        <v>125.54999999999998</v>
      </c>
      <c r="Q29">
        <v>6.9</v>
      </c>
      <c r="R29" s="18">
        <f t="shared" si="2"/>
        <v>-42.450000000000017</v>
      </c>
      <c r="S29" s="14">
        <v>45532</v>
      </c>
      <c r="T29" s="15">
        <f t="shared" si="12"/>
        <v>168</v>
      </c>
      <c r="U29" s="17">
        <f>Sheet1!B$5</f>
        <v>6</v>
      </c>
      <c r="V29" s="17">
        <f t="shared" si="13"/>
        <v>141.30000000000001</v>
      </c>
      <c r="W29">
        <v>4.5999999999999996</v>
      </c>
      <c r="X29" s="18">
        <f t="shared" si="3"/>
        <v>-26.699999999999989</v>
      </c>
      <c r="Y29" s="14">
        <v>45563</v>
      </c>
      <c r="Z29" s="15">
        <f t="shared" si="4"/>
        <v>182</v>
      </c>
      <c r="AA29" s="19">
        <f>Sheet1!B$6</f>
        <v>6.5</v>
      </c>
      <c r="AB29" s="17">
        <f t="shared" si="14"/>
        <v>187.85</v>
      </c>
      <c r="AC29">
        <v>7.6</v>
      </c>
      <c r="AD29" s="18">
        <f t="shared" si="5"/>
        <v>5.8499999999999943</v>
      </c>
      <c r="AE29" s="14">
        <v>45593</v>
      </c>
      <c r="AF29" s="15">
        <f t="shared" si="15"/>
        <v>182</v>
      </c>
      <c r="AG29" s="19">
        <f>Sheet1!B$7</f>
        <v>6.5</v>
      </c>
      <c r="AH29" s="17">
        <f t="shared" si="16"/>
        <v>190.68</v>
      </c>
      <c r="AI29">
        <v>8.25</v>
      </c>
      <c r="AJ29" s="18">
        <f t="shared" si="6"/>
        <v>8.6800000000000068</v>
      </c>
      <c r="AK29" s="20"/>
      <c r="AL29" s="15"/>
      <c r="AM29" s="19"/>
      <c r="AN29" s="17"/>
      <c r="AP29" s="18"/>
    </row>
    <row r="30" spans="1:42">
      <c r="A30">
        <v>29</v>
      </c>
      <c r="B30" s="14">
        <v>45441</v>
      </c>
      <c r="C30" s="15">
        <f t="shared" si="18"/>
        <v>145</v>
      </c>
      <c r="D30" s="15">
        <f>Sheet1!B$2</f>
        <v>5</v>
      </c>
      <c r="E30" s="15">
        <f t="shared" si="8"/>
        <v>115.5</v>
      </c>
      <c r="F30" s="16">
        <v>4</v>
      </c>
      <c r="G30" s="14">
        <v>45472</v>
      </c>
      <c r="H30" s="17">
        <f t="shared" si="0"/>
        <v>159.5</v>
      </c>
      <c r="I30" s="17">
        <f>Sheet1!B$3</f>
        <v>5.5</v>
      </c>
      <c r="J30" s="17">
        <f t="shared" si="9"/>
        <v>148.25</v>
      </c>
      <c r="K30">
        <v>7</v>
      </c>
      <c r="L30" s="18">
        <f t="shared" si="1"/>
        <v>-11.25</v>
      </c>
      <c r="M30" s="14">
        <v>45502</v>
      </c>
      <c r="N30" s="15">
        <f t="shared" si="10"/>
        <v>174</v>
      </c>
      <c r="O30" s="17">
        <f>Sheet1!B$4</f>
        <v>6</v>
      </c>
      <c r="P30" s="17">
        <f t="shared" si="11"/>
        <v>132.85</v>
      </c>
      <c r="Q30">
        <v>7.3</v>
      </c>
      <c r="R30" s="18">
        <f t="shared" si="2"/>
        <v>-41.150000000000006</v>
      </c>
      <c r="S30" s="14">
        <v>45533</v>
      </c>
      <c r="T30" s="15">
        <f t="shared" si="12"/>
        <v>174</v>
      </c>
      <c r="U30" s="17">
        <f>Sheet1!B$5</f>
        <v>6</v>
      </c>
      <c r="V30" s="17">
        <f t="shared" si="13"/>
        <v>147.30000000000001</v>
      </c>
      <c r="W30">
        <v>6</v>
      </c>
      <c r="X30" s="18">
        <f t="shared" si="3"/>
        <v>-26.699999999999989</v>
      </c>
      <c r="Y30" s="14">
        <v>45564</v>
      </c>
      <c r="Z30" s="15">
        <f t="shared" si="4"/>
        <v>188.5</v>
      </c>
      <c r="AA30" s="19">
        <f>Sheet1!B$6</f>
        <v>6.5</v>
      </c>
      <c r="AB30" s="17">
        <f t="shared" si="14"/>
        <v>195.15</v>
      </c>
      <c r="AC30">
        <v>7.3</v>
      </c>
      <c r="AD30" s="18">
        <f t="shared" si="5"/>
        <v>6.6500000000000057</v>
      </c>
      <c r="AE30" s="14">
        <v>45594</v>
      </c>
      <c r="AF30" s="15">
        <f t="shared" si="15"/>
        <v>188.5</v>
      </c>
      <c r="AG30" s="19">
        <f>Sheet1!B$7</f>
        <v>6.5</v>
      </c>
      <c r="AH30" s="17">
        <f t="shared" si="16"/>
        <v>197.68</v>
      </c>
      <c r="AI30">
        <v>7</v>
      </c>
      <c r="AJ30" s="18">
        <f t="shared" si="6"/>
        <v>9.1800000000000068</v>
      </c>
      <c r="AK30" s="20"/>
      <c r="AL30" s="15"/>
      <c r="AM30" s="19"/>
      <c r="AN30" s="17"/>
      <c r="AP30" s="18"/>
    </row>
    <row r="31" spans="1:42">
      <c r="A31">
        <v>30</v>
      </c>
      <c r="B31" s="14">
        <v>45442</v>
      </c>
      <c r="C31" s="15">
        <f t="shared" si="18"/>
        <v>150</v>
      </c>
      <c r="D31" s="15">
        <f>Sheet1!B$2</f>
        <v>5</v>
      </c>
      <c r="E31" s="15">
        <f t="shared" si="8"/>
        <v>119.5</v>
      </c>
      <c r="F31" s="16">
        <v>4</v>
      </c>
      <c r="G31" s="14">
        <v>45473</v>
      </c>
      <c r="H31" s="17">
        <f t="shared" si="0"/>
        <v>165</v>
      </c>
      <c r="I31" s="17">
        <f>Sheet1!B$3</f>
        <v>5.5</v>
      </c>
      <c r="J31" s="17">
        <f t="shared" si="9"/>
        <v>148.25</v>
      </c>
      <c r="K31">
        <v>0</v>
      </c>
      <c r="L31" s="18">
        <f t="shared" si="1"/>
        <v>-16.75</v>
      </c>
      <c r="M31" s="14">
        <v>45503</v>
      </c>
      <c r="N31" s="15">
        <f t="shared" si="10"/>
        <v>180</v>
      </c>
      <c r="O31" s="17">
        <f>Sheet1!B$4</f>
        <v>6</v>
      </c>
      <c r="P31" s="17">
        <f t="shared" si="11"/>
        <v>138.94999999999999</v>
      </c>
      <c r="Q31">
        <v>6.1</v>
      </c>
      <c r="R31" s="18">
        <f t="shared" si="2"/>
        <v>-41.050000000000011</v>
      </c>
      <c r="S31" s="14">
        <v>45534</v>
      </c>
      <c r="T31" s="15">
        <f t="shared" si="12"/>
        <v>180</v>
      </c>
      <c r="U31" s="17">
        <f>Sheet1!B$5</f>
        <v>6</v>
      </c>
      <c r="V31" s="17">
        <f t="shared" si="13"/>
        <v>151.30000000000001</v>
      </c>
      <c r="W31">
        <v>4</v>
      </c>
      <c r="X31" s="18">
        <f t="shared" si="3"/>
        <v>-28.699999999999989</v>
      </c>
      <c r="Y31" s="14">
        <v>45565</v>
      </c>
      <c r="Z31" s="15">
        <f t="shared" si="4"/>
        <v>195</v>
      </c>
      <c r="AA31" s="19">
        <f>Sheet1!B$6</f>
        <v>6.5</v>
      </c>
      <c r="AB31" s="17">
        <f t="shared" si="14"/>
        <v>201.9</v>
      </c>
      <c r="AC31">
        <v>6.75</v>
      </c>
      <c r="AD31" s="18">
        <f t="shared" si="5"/>
        <v>6.9000000000000057</v>
      </c>
      <c r="AE31" s="14">
        <v>45595</v>
      </c>
      <c r="AF31" s="15">
        <f t="shared" si="15"/>
        <v>195</v>
      </c>
      <c r="AG31" s="19">
        <f>Sheet1!B$7</f>
        <v>6.5</v>
      </c>
      <c r="AH31" s="17">
        <f t="shared" si="16"/>
        <v>204.28</v>
      </c>
      <c r="AI31">
        <v>6.6</v>
      </c>
      <c r="AJ31" s="18">
        <f t="shared" si="6"/>
        <v>9.2800000000000011</v>
      </c>
      <c r="AK31" s="20"/>
      <c r="AL31" s="15"/>
      <c r="AM31" s="19"/>
      <c r="AN31" s="17"/>
      <c r="AP31" s="18"/>
    </row>
    <row r="32" spans="1:42" ht="21" thickBot="1">
      <c r="A32">
        <v>31</v>
      </c>
      <c r="B32" s="14">
        <v>45443</v>
      </c>
      <c r="C32" s="15">
        <f t="shared" si="18"/>
        <v>155</v>
      </c>
      <c r="D32" s="15">
        <f>Sheet1!B$2</f>
        <v>5</v>
      </c>
      <c r="E32" s="15">
        <f t="shared" si="8"/>
        <v>119.5</v>
      </c>
      <c r="F32" s="16"/>
      <c r="G32" s="20"/>
      <c r="H32" s="17"/>
      <c r="I32" s="17"/>
      <c r="J32" s="17"/>
      <c r="L32" s="18"/>
      <c r="M32" s="14">
        <v>45504</v>
      </c>
      <c r="N32" s="15">
        <f t="shared" si="10"/>
        <v>186</v>
      </c>
      <c r="O32" s="17">
        <f>Sheet1!B$4</f>
        <v>6</v>
      </c>
      <c r="P32" s="17">
        <f t="shared" si="11"/>
        <v>144.25</v>
      </c>
      <c r="Q32">
        <v>5.3</v>
      </c>
      <c r="R32" s="18">
        <f>P32-N32</f>
        <v>-41.75</v>
      </c>
      <c r="S32" s="14">
        <v>45535</v>
      </c>
      <c r="T32" s="15">
        <f t="shared" si="12"/>
        <v>186</v>
      </c>
      <c r="U32" s="17">
        <f>Sheet1!B$5</f>
        <v>6</v>
      </c>
      <c r="V32" s="17">
        <f t="shared" si="13"/>
        <v>154.30000000000001</v>
      </c>
      <c r="W32">
        <v>3</v>
      </c>
      <c r="X32" s="18">
        <f t="shared" si="3"/>
        <v>-31.699999999999989</v>
      </c>
      <c r="Y32" s="14"/>
      <c r="Z32" s="15"/>
      <c r="AA32" s="17"/>
      <c r="AB32" s="17">
        <f t="shared" si="14"/>
        <v>201.9</v>
      </c>
      <c r="AD32" s="18">
        <f t="shared" si="5"/>
        <v>201.9</v>
      </c>
      <c r="AE32" s="14">
        <v>45596</v>
      </c>
      <c r="AF32" s="15">
        <f t="shared" si="15"/>
        <v>201.5</v>
      </c>
      <c r="AG32" s="19">
        <f>Sheet1!B$7</f>
        <v>6.5</v>
      </c>
      <c r="AH32" s="17">
        <f t="shared" si="16"/>
        <v>210.78</v>
      </c>
      <c r="AI32">
        <v>6.5</v>
      </c>
      <c r="AJ32" s="18">
        <f t="shared" si="6"/>
        <v>9.2800000000000011</v>
      </c>
      <c r="AK32" s="20"/>
      <c r="AL32" s="15"/>
      <c r="AM32" s="19"/>
      <c r="AN32" s="17"/>
      <c r="AP32" s="18"/>
    </row>
    <row r="33" spans="1:42" ht="22" thickTop="1" thickBot="1">
      <c r="A33" s="24"/>
      <c r="B33" s="24"/>
      <c r="C33" s="25"/>
      <c r="D33" s="25"/>
      <c r="E33" s="25"/>
      <c r="F33" s="26">
        <f>SUM(F2:F32)</f>
        <v>119.5</v>
      </c>
      <c r="G33" s="24"/>
      <c r="H33" s="27"/>
      <c r="I33" s="27"/>
      <c r="J33" s="27"/>
      <c r="K33" s="25">
        <f>SUM(K2:K32)</f>
        <v>148.25</v>
      </c>
      <c r="L33" s="28"/>
      <c r="M33" s="24"/>
      <c r="N33" s="25"/>
      <c r="O33" s="27"/>
      <c r="P33" s="25"/>
      <c r="Q33" s="25">
        <f>SUM(Q2:Q32)</f>
        <v>144.25</v>
      </c>
      <c r="R33" s="26"/>
      <c r="S33" s="24"/>
      <c r="T33" s="25"/>
      <c r="U33" s="27"/>
      <c r="V33" s="25"/>
      <c r="W33" s="25">
        <f>SUM(W2:W32)</f>
        <v>154.30000000000001</v>
      </c>
      <c r="X33" s="26">
        <f>SUM(X2:X32)</f>
        <v>-500.49999999999989</v>
      </c>
      <c r="Y33" s="24"/>
      <c r="Z33" s="25"/>
      <c r="AA33" s="27"/>
      <c r="AB33" s="25"/>
      <c r="AC33" s="25">
        <f>SUM(AC2:AC32)</f>
        <v>201.9</v>
      </c>
      <c r="AD33" s="26">
        <f>SUM(AD2:AD32)</f>
        <v>243.50000000000009</v>
      </c>
      <c r="AE33" s="24"/>
      <c r="AF33" s="25"/>
      <c r="AG33" s="27"/>
      <c r="AH33" s="25"/>
      <c r="AI33" s="25">
        <f>SUM(AI2:AI32)</f>
        <v>210.78</v>
      </c>
      <c r="AJ33" s="26">
        <f>SUM(AJ2:AJ32)</f>
        <v>111.05999999999997</v>
      </c>
      <c r="AK33" s="24"/>
      <c r="AL33" s="25"/>
      <c r="AM33" s="27"/>
      <c r="AN33" s="25"/>
      <c r="AO33" s="25">
        <f>SUM(AO2:AO32)</f>
        <v>71.399999999999991</v>
      </c>
      <c r="AP33" s="26">
        <f>SUM(AP2:AP32)</f>
        <v>50.199999999999974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Toshiya Fukui</dc:creator>
  <cp:lastModifiedBy>John Graham</cp:lastModifiedBy>
  <dcterms:created xsi:type="dcterms:W3CDTF">2024-05-21T13:57:52Z</dcterms:created>
  <dcterms:modified xsi:type="dcterms:W3CDTF">2024-11-09T14:08:19Z</dcterms:modified>
</cp:coreProperties>
</file>