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ya\OneDrive\デスクトップ\"/>
    </mc:Choice>
  </mc:AlternateContent>
  <xr:revisionPtr revIDLastSave="0" documentId="13_ncr:1_{CB472686-25AB-4651-B5EE-964FBBBDDEE5}" xr6:coauthVersionLast="47" xr6:coauthVersionMax="47" xr10:uidLastSave="{00000000-0000-0000-0000-000000000000}"/>
  <bookViews>
    <workbookView xWindow="28680" yWindow="-120" windowWidth="19710" windowHeight="11760" xr2:uid="{02EF3CEF-8766-49A4-B718-947FCB61A80F}"/>
  </bookViews>
  <sheets>
    <sheet name="普段の家計簿" sheetId="1" r:id="rId1"/>
  </sheets>
  <externalReferences>
    <externalReference r:id="rId2"/>
  </externalReferences>
  <definedNames>
    <definedName name="祝日">[1]祝日!$A$2:$A$34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9" i="1" l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L49" i="1"/>
  <c r="AQ48" i="1"/>
  <c r="AQ47" i="1"/>
  <c r="AQ45" i="1"/>
  <c r="AQ44" i="1"/>
  <c r="AQ43" i="1"/>
  <c r="AQ42" i="1"/>
  <c r="AQ41" i="1"/>
  <c r="AQ40" i="1"/>
  <c r="AQ39" i="1"/>
  <c r="K39" i="1"/>
  <c r="F39" i="1"/>
  <c r="K58" i="1"/>
  <c r="F58" i="1"/>
  <c r="AQ38" i="1"/>
  <c r="AQ37" i="1"/>
  <c r="AQ35" i="1"/>
  <c r="AQ34" i="1"/>
  <c r="AQ33" i="1"/>
  <c r="AQ32" i="1"/>
  <c r="AQ31" i="1"/>
  <c r="AQ30" i="1"/>
  <c r="AQ29" i="1"/>
  <c r="F29" i="1"/>
  <c r="AQ28" i="1"/>
  <c r="AQ27" i="1"/>
  <c r="AQ26" i="1"/>
  <c r="AQ24" i="1"/>
  <c r="F24" i="1"/>
  <c r="AQ23" i="1"/>
  <c r="AQ22" i="1"/>
  <c r="AQ21" i="1"/>
  <c r="AQ20" i="1"/>
  <c r="AQ19" i="1"/>
  <c r="E19" i="1"/>
  <c r="F19" i="1" s="1"/>
  <c r="AQ18" i="1"/>
  <c r="AQ17" i="1"/>
  <c r="AQ16" i="1"/>
  <c r="AQ15" i="1"/>
  <c r="AQ14" i="1"/>
  <c r="F14" i="1"/>
  <c r="AQ13" i="1"/>
  <c r="AQ12" i="1"/>
  <c r="AQ10" i="1"/>
  <c r="AQ9" i="1"/>
  <c r="F9" i="1"/>
  <c r="L7" i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F4" i="1"/>
  <c r="F49" i="1" l="1"/>
  <c r="F51" i="1" s="1"/>
  <c r="K29" i="1"/>
  <c r="AQ11" i="1"/>
  <c r="AQ49" i="1" s="1"/>
  <c r="K9" i="1"/>
  <c r="AQ25" i="1"/>
  <c r="K19" i="1" l="1"/>
  <c r="J9" i="1"/>
  <c r="I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奥川綾</author>
  </authors>
  <commentList>
    <comment ref="AJ15" authorId="0" shapeId="0" xr:uid="{41202C7A-11D3-44E6-8CA8-055DC0E8363D}">
      <text>
        <r>
          <rPr>
            <b/>
            <sz val="9"/>
            <color indexed="81"/>
            <rFont val="MS P ゴシック"/>
            <family val="3"/>
            <charset val="128"/>
          </rPr>
          <t>水晶玉子</t>
        </r>
      </text>
    </comment>
    <comment ref="L18" authorId="0" shapeId="0" xr:uid="{D1F2C530-73DE-49CE-B42A-A1D9D97AC28D}">
      <text>
        <r>
          <rPr>
            <sz val="9"/>
            <color indexed="81"/>
            <rFont val="MS P ゴシック"/>
            <family val="3"/>
            <charset val="128"/>
          </rPr>
          <t xml:space="preserve">健康診断
</t>
        </r>
      </text>
    </comment>
    <comment ref="N18" authorId="0" shapeId="0" xr:uid="{CE7A56D1-BAC9-48E4-B57F-EB2DB1464777}">
      <text>
        <r>
          <rPr>
            <sz val="9"/>
            <color indexed="81"/>
            <rFont val="MS P ゴシック"/>
            <family val="3"/>
            <charset val="128"/>
          </rPr>
          <t xml:space="preserve">countryキャット
</t>
        </r>
      </text>
    </comment>
    <comment ref="P18" authorId="0" shapeId="0" xr:uid="{37289108-BAD8-4C0B-99DE-8CEF2E326A0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countrycat
福田利之さんのボックスなど
</t>
        </r>
      </text>
    </comment>
    <comment ref="X18" authorId="0" shapeId="0" xr:uid="{50F9D4E5-2593-49F5-BC98-7F58C6E2967F}">
      <text>
        <r>
          <rPr>
            <sz val="9"/>
            <color indexed="81"/>
            <rFont val="MS P ゴシック"/>
            <family val="3"/>
            <charset val="128"/>
          </rPr>
          <t xml:space="preserve">プリのえさ
</t>
        </r>
      </text>
    </comment>
    <comment ref="AA18" authorId="0" shapeId="0" xr:uid="{831A144F-6610-4CBD-AAF0-BFB562BF2734}">
      <text>
        <r>
          <rPr>
            <b/>
            <sz val="9"/>
            <color indexed="81"/>
            <rFont val="MS P ゴシック"/>
            <family val="3"/>
            <charset val="128"/>
          </rPr>
          <t>デオデオでむだな蛍光灯購入</t>
        </r>
      </text>
    </comment>
    <comment ref="AC18" authorId="0" shapeId="0" xr:uid="{8FF540FD-B9FD-4028-89DF-EC86C8F9E78D}">
      <text>
        <r>
          <rPr>
            <b/>
            <sz val="9"/>
            <color indexed="81"/>
            <rFont val="MS P ゴシック"/>
            <family val="3"/>
            <charset val="128"/>
          </rPr>
          <t>ユニクロ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D18" authorId="0" shapeId="0" xr:uid="{C8745431-05D8-43C2-98C6-2CCDEFD28AD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ちらアーニャメルマガ
</t>
        </r>
      </text>
    </comment>
    <comment ref="AE18" authorId="0" shapeId="0" xr:uid="{689C4657-E257-41FD-A62D-7AD53D419A3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大腸💩検査
</t>
        </r>
      </text>
    </comment>
    <comment ref="AG18" authorId="0" shapeId="0" xr:uid="{DC80F719-86AF-4F0C-946F-91AEEB8C9C80}">
      <text>
        <r>
          <rPr>
            <b/>
            <sz val="9"/>
            <color indexed="81"/>
            <rFont val="MS P ゴシック"/>
            <family val="3"/>
            <charset val="128"/>
          </rPr>
          <t>ダイソー
笹部江</t>
        </r>
      </text>
    </comment>
    <comment ref="AK18" authorId="0" shapeId="0" xr:uid="{16E0EAF7-37BB-47DA-8012-4D9DB2B62A3A}">
      <text>
        <r>
          <rPr>
            <sz val="9"/>
            <color indexed="81"/>
            <rFont val="MS P ゴシック"/>
            <family val="3"/>
            <charset val="128"/>
          </rPr>
          <t xml:space="preserve">ささべえ　寿司
</t>
        </r>
      </text>
    </comment>
    <comment ref="AB28" authorId="0" shapeId="0" xr:uid="{9234B3FC-BE59-49DC-8B41-E27199AE7F21}">
      <text>
        <r>
          <rPr>
            <sz val="9"/>
            <color indexed="81"/>
            <rFont val="MS P ゴシック"/>
            <family val="3"/>
            <charset val="128"/>
          </rPr>
          <t xml:space="preserve">ミラコレパフ
</t>
        </r>
      </text>
    </comment>
  </commentList>
</comments>
</file>

<file path=xl/sharedStrings.xml><?xml version="1.0" encoding="utf-8"?>
<sst xmlns="http://schemas.openxmlformats.org/spreadsheetml/2006/main" count="69" uniqueCount="66">
  <si>
    <t>年</t>
    <rPh sb="0" eb="1">
      <t>ネン</t>
    </rPh>
    <phoneticPr fontId="2"/>
  </si>
  <si>
    <t>月</t>
    <rPh sb="0" eb="1">
      <t>ツキ</t>
    </rPh>
    <phoneticPr fontId="2"/>
  </si>
  <si>
    <t>合計</t>
    <rPh sb="0" eb="2">
      <t>ゴウケイ</t>
    </rPh>
    <phoneticPr fontId="2"/>
  </si>
  <si>
    <t>収入</t>
    <rPh sb="0" eb="2">
      <t>シュウニュウ</t>
    </rPh>
    <phoneticPr fontId="2"/>
  </si>
  <si>
    <t>現在の残り</t>
    <rPh sb="0" eb="2">
      <t>ゲンザイ</t>
    </rPh>
    <rPh sb="3" eb="4">
      <t>ノコ</t>
    </rPh>
    <phoneticPr fontId="2"/>
  </si>
  <si>
    <t>予算</t>
    <rPh sb="0" eb="2">
      <t>ヨサン</t>
    </rPh>
    <phoneticPr fontId="2"/>
  </si>
  <si>
    <t>現在</t>
    <rPh sb="0" eb="2">
      <t>ゲンザイ</t>
    </rPh>
    <phoneticPr fontId="2"/>
  </si>
  <si>
    <t>毎月ほぼ固定（利用が決定しているもの）</t>
    <rPh sb="0" eb="2">
      <t>マイツキ</t>
    </rPh>
    <rPh sb="4" eb="6">
      <t>コテイ</t>
    </rPh>
    <phoneticPr fontId="2"/>
  </si>
  <si>
    <t>バイク保険</t>
    <rPh sb="3" eb="5">
      <t>ホケン</t>
    </rPh>
    <phoneticPr fontId="2"/>
  </si>
  <si>
    <t>食費・日用品費</t>
    <rPh sb="0" eb="2">
      <t>ショクヒ</t>
    </rPh>
    <rPh sb="3" eb="6">
      <t>ニチヨウヒン</t>
    </rPh>
    <rPh sb="6" eb="7">
      <t>ヒ</t>
    </rPh>
    <phoneticPr fontId="2"/>
  </si>
  <si>
    <t>藤三</t>
    <rPh sb="0" eb="2">
      <t>フジサン</t>
    </rPh>
    <phoneticPr fontId="2"/>
  </si>
  <si>
    <t>電話代</t>
    <rPh sb="0" eb="3">
      <t>デンワダイ</t>
    </rPh>
    <phoneticPr fontId="2"/>
  </si>
  <si>
    <t>ウォンツ（ファーマシー）</t>
    <phoneticPr fontId="2"/>
  </si>
  <si>
    <t>アフラック</t>
    <phoneticPr fontId="2"/>
  </si>
  <si>
    <t>ゆめタウン</t>
    <phoneticPr fontId="2"/>
  </si>
  <si>
    <t>年金</t>
    <rPh sb="0" eb="2">
      <t>ネンキン</t>
    </rPh>
    <phoneticPr fontId="2"/>
  </si>
  <si>
    <t>フレスタ</t>
    <phoneticPr fontId="2"/>
  </si>
  <si>
    <t>保険</t>
    <rPh sb="0" eb="2">
      <t>ホケン</t>
    </rPh>
    <phoneticPr fontId="2"/>
  </si>
  <si>
    <t>アンデルセン</t>
    <phoneticPr fontId="2"/>
  </si>
  <si>
    <t>学習費</t>
    <rPh sb="0" eb="2">
      <t>ガクシュウ</t>
    </rPh>
    <rPh sb="2" eb="3">
      <t>ヒ</t>
    </rPh>
    <phoneticPr fontId="2"/>
  </si>
  <si>
    <t>CMC</t>
    <phoneticPr fontId="2"/>
  </si>
  <si>
    <t>エディオン</t>
    <phoneticPr fontId="2"/>
  </si>
  <si>
    <t>リーダー養成講座</t>
    <rPh sb="4" eb="6">
      <t>ヨウセイ</t>
    </rPh>
    <rPh sb="6" eb="8">
      <t>コウザ</t>
    </rPh>
    <phoneticPr fontId="2"/>
  </si>
  <si>
    <t>Amazon（本）</t>
    <rPh sb="7" eb="8">
      <t>ホン</t>
    </rPh>
    <phoneticPr fontId="2"/>
  </si>
  <si>
    <t>Amazon（雑貨）</t>
    <rPh sb="7" eb="9">
      <t>ザッカ</t>
    </rPh>
    <phoneticPr fontId="2"/>
  </si>
  <si>
    <t>コンビニ</t>
    <phoneticPr fontId="2"/>
  </si>
  <si>
    <t>その他</t>
    <rPh sb="2" eb="3">
      <t>タ</t>
    </rPh>
    <phoneticPr fontId="2"/>
  </si>
  <si>
    <t>医療費</t>
    <rPh sb="0" eb="3">
      <t>イリョウヒ</t>
    </rPh>
    <phoneticPr fontId="2"/>
  </si>
  <si>
    <t>整体</t>
    <rPh sb="0" eb="2">
      <t>セイタイ</t>
    </rPh>
    <phoneticPr fontId="2"/>
  </si>
  <si>
    <t>化粧品</t>
    <rPh sb="0" eb="3">
      <t>ケショウヒン</t>
    </rPh>
    <phoneticPr fontId="2"/>
  </si>
  <si>
    <t>化粧水</t>
    <rPh sb="0" eb="3">
      <t>ケショウスイ</t>
    </rPh>
    <phoneticPr fontId="2"/>
  </si>
  <si>
    <t>皮膚科</t>
    <rPh sb="0" eb="3">
      <t>ヒフカ</t>
    </rPh>
    <phoneticPr fontId="2"/>
  </si>
  <si>
    <t>乳液</t>
    <rPh sb="0" eb="2">
      <t>ニュウエキ</t>
    </rPh>
    <phoneticPr fontId="2"/>
  </si>
  <si>
    <t>ホワイトニング</t>
    <phoneticPr fontId="2"/>
  </si>
  <si>
    <t>クレンジング</t>
    <phoneticPr fontId="2"/>
  </si>
  <si>
    <t>洗顔</t>
    <rPh sb="0" eb="2">
      <t>センガン</t>
    </rPh>
    <phoneticPr fontId="2"/>
  </si>
  <si>
    <t>サブスク</t>
    <phoneticPr fontId="2"/>
  </si>
  <si>
    <t>youtube</t>
    <phoneticPr fontId="2"/>
  </si>
  <si>
    <t>クリーム</t>
    <phoneticPr fontId="2"/>
  </si>
  <si>
    <t>石井ゆかり</t>
    <rPh sb="0" eb="2">
      <t>イシイ</t>
    </rPh>
    <phoneticPr fontId="2"/>
  </si>
  <si>
    <t>Tリフレッシャー</t>
    <phoneticPr fontId="2"/>
  </si>
  <si>
    <t>しいたけ</t>
    <phoneticPr fontId="2"/>
  </si>
  <si>
    <t>イオン導入用化粧水</t>
    <rPh sb="3" eb="6">
      <t>ドウニュウヨウ</t>
    </rPh>
    <rPh sb="6" eb="9">
      <t>ケショウスイ</t>
    </rPh>
    <phoneticPr fontId="2"/>
  </si>
  <si>
    <t>abema</t>
    <phoneticPr fontId="2"/>
  </si>
  <si>
    <t>ミラノコレクション</t>
    <phoneticPr fontId="2"/>
  </si>
  <si>
    <t>アニクリ</t>
    <phoneticPr fontId="2"/>
  </si>
  <si>
    <t>変動費</t>
    <rPh sb="0" eb="2">
      <t>ヘンドウ</t>
    </rPh>
    <rPh sb="2" eb="3">
      <t>ヒ</t>
    </rPh>
    <phoneticPr fontId="2"/>
  </si>
  <si>
    <t>エルモ</t>
    <phoneticPr fontId="2"/>
  </si>
  <si>
    <t>雑費</t>
    <rPh sb="0" eb="2">
      <t>ザッピ</t>
    </rPh>
    <phoneticPr fontId="2"/>
  </si>
  <si>
    <t>カード手数料</t>
    <rPh sb="3" eb="6">
      <t>テスウリョウ</t>
    </rPh>
    <phoneticPr fontId="2"/>
  </si>
  <si>
    <t>生協</t>
    <rPh sb="0" eb="2">
      <t>セイキョウ</t>
    </rPh>
    <phoneticPr fontId="2"/>
  </si>
  <si>
    <t>振込手数料</t>
    <rPh sb="0" eb="2">
      <t>フリコミ</t>
    </rPh>
    <rPh sb="2" eb="5">
      <t>テスウリョウ</t>
    </rPh>
    <phoneticPr fontId="2"/>
  </si>
  <si>
    <t>バイク修理</t>
    <rPh sb="3" eb="5">
      <t>シュウリ</t>
    </rPh>
    <phoneticPr fontId="2"/>
  </si>
  <si>
    <t>母立て替えなど</t>
    <rPh sb="0" eb="1">
      <t>ハハ</t>
    </rPh>
    <rPh sb="1" eb="2">
      <t>タ</t>
    </rPh>
    <rPh sb="3" eb="4">
      <t>カ</t>
    </rPh>
    <phoneticPr fontId="2"/>
  </si>
  <si>
    <t>交通費</t>
    <rPh sb="0" eb="3">
      <t>コウツウヒ</t>
    </rPh>
    <phoneticPr fontId="2"/>
  </si>
  <si>
    <t>支払合計</t>
    <rPh sb="0" eb="2">
      <t>シハライ</t>
    </rPh>
    <rPh sb="2" eb="4">
      <t>ゴウケイ</t>
    </rPh>
    <phoneticPr fontId="2"/>
  </si>
  <si>
    <t>貯金希望額</t>
    <rPh sb="0" eb="2">
      <t>チョキン</t>
    </rPh>
    <rPh sb="2" eb="4">
      <t>キボウ</t>
    </rPh>
    <rPh sb="4" eb="5">
      <t>ガク</t>
    </rPh>
    <phoneticPr fontId="2"/>
  </si>
  <si>
    <t>※網掛け部分はこの月しか使わない支出・予算</t>
    <rPh sb="1" eb="3">
      <t>アミカ</t>
    </rPh>
    <rPh sb="4" eb="6">
      <t>ブブン</t>
    </rPh>
    <rPh sb="9" eb="10">
      <t>ツキ</t>
    </rPh>
    <rPh sb="12" eb="13">
      <t>ツカ</t>
    </rPh>
    <rPh sb="16" eb="18">
      <t>シシュツ</t>
    </rPh>
    <rPh sb="19" eb="21">
      <t>ヨサン</t>
    </rPh>
    <phoneticPr fontId="2"/>
  </si>
  <si>
    <t>残り</t>
    <rPh sb="0" eb="1">
      <t>ノコ</t>
    </rPh>
    <phoneticPr fontId="2"/>
  </si>
  <si>
    <t>※特別支出は月の支出に含まず貯金から支払うもの</t>
    <rPh sb="1" eb="3">
      <t>トクベツ</t>
    </rPh>
    <rPh sb="3" eb="5">
      <t>シシュツ</t>
    </rPh>
    <rPh sb="6" eb="7">
      <t>ツキ</t>
    </rPh>
    <rPh sb="8" eb="10">
      <t>シシュツ</t>
    </rPh>
    <rPh sb="11" eb="12">
      <t>フク</t>
    </rPh>
    <rPh sb="14" eb="16">
      <t>チョキン</t>
    </rPh>
    <rPh sb="18" eb="20">
      <t>シハラ</t>
    </rPh>
    <phoneticPr fontId="2"/>
  </si>
  <si>
    <t>※月末にリーダー講座を引き落とし注意</t>
    <rPh sb="1" eb="3">
      <t>ゲツマツ</t>
    </rPh>
    <rPh sb="8" eb="10">
      <t>コウザ</t>
    </rPh>
    <rPh sb="11" eb="12">
      <t>ヒ</t>
    </rPh>
    <rPh sb="13" eb="14">
      <t>オ</t>
    </rPh>
    <rPh sb="16" eb="18">
      <t>チュウイ</t>
    </rPh>
    <phoneticPr fontId="2"/>
  </si>
  <si>
    <t>その他
特別支出</t>
    <rPh sb="2" eb="3">
      <t>タ</t>
    </rPh>
    <rPh sb="4" eb="6">
      <t>トクベツ</t>
    </rPh>
    <rPh sb="6" eb="8">
      <t>シシュツ</t>
    </rPh>
    <phoneticPr fontId="2"/>
  </si>
  <si>
    <t>照明故障のため買い替え</t>
    <rPh sb="0" eb="2">
      <t>ショウメイ</t>
    </rPh>
    <rPh sb="2" eb="4">
      <t>コショウ</t>
    </rPh>
    <rPh sb="7" eb="8">
      <t>カ</t>
    </rPh>
    <rPh sb="9" eb="10">
      <t>カ</t>
    </rPh>
    <phoneticPr fontId="2"/>
  </si>
  <si>
    <t>ポイント</t>
    <phoneticPr fontId="2"/>
  </si>
  <si>
    <t>ポイント合計</t>
    <rPh sb="4" eb="6">
      <t>ゴウケイ</t>
    </rPh>
    <phoneticPr fontId="2"/>
  </si>
  <si>
    <t>固定費</t>
    <rPh sb="0" eb="3">
      <t>コテイヒ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</si>
</sst>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m/d;@"/>
  </numFmts>
  <fonts count="10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 textRotation="255"/>
    </xf>
    <xf numFmtId="176" fontId="4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0" fontId="6" fillId="2" borderId="1" xfId="0" applyFont="1" applyFill="1" applyBorder="1">
      <alignment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7" fillId="3" borderId="5" xfId="0" applyNumberFormat="1" applyFont="1" applyFill="1" applyBorder="1">
      <alignment vertical="center"/>
    </xf>
    <xf numFmtId="176" fontId="4" fillId="2" borderId="6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176" fontId="4" fillId="2" borderId="0" xfId="0" applyNumberFormat="1" applyFont="1" applyFill="1" applyAlignment="1">
      <alignment horizontal="center" vertical="center"/>
    </xf>
    <xf numFmtId="0" fontId="6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2" borderId="2" xfId="0" applyFont="1" applyFill="1" applyBorder="1" applyAlignment="1">
      <alignment horizontal="center" vertical="center" textRotation="255"/>
    </xf>
    <xf numFmtId="176" fontId="6" fillId="2" borderId="2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>
      <alignment vertical="center"/>
    </xf>
    <xf numFmtId="0" fontId="3" fillId="2" borderId="3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255"/>
    </xf>
    <xf numFmtId="0" fontId="6" fillId="0" borderId="7" xfId="0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2" borderId="8" xfId="0" applyNumberFormat="1" applyFont="1" applyFill="1" applyBorder="1" applyAlignment="1">
      <alignment horizontal="right" vertical="center"/>
    </xf>
    <xf numFmtId="0" fontId="6" fillId="2" borderId="4" xfId="0" applyFont="1" applyFill="1" applyBorder="1">
      <alignment vertical="center"/>
    </xf>
    <xf numFmtId="0" fontId="3" fillId="2" borderId="9" xfId="0" applyFont="1" applyFill="1" applyBorder="1" applyAlignment="1">
      <alignment horizontal="center" vertical="center" textRotation="255"/>
    </xf>
    <xf numFmtId="0" fontId="6" fillId="0" borderId="9" xfId="0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textRotation="255"/>
    </xf>
    <xf numFmtId="0" fontId="6" fillId="2" borderId="7" xfId="0" applyFont="1" applyFill="1" applyBorder="1">
      <alignment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>
      <alignment vertical="center"/>
    </xf>
    <xf numFmtId="0" fontId="3" fillId="2" borderId="4" xfId="0" applyFont="1" applyFill="1" applyBorder="1" applyAlignment="1">
      <alignment horizontal="center" vertical="center" textRotation="255"/>
    </xf>
    <xf numFmtId="0" fontId="6" fillId="2" borderId="11" xfId="0" applyFont="1" applyFill="1" applyBorder="1">
      <alignment vertical="center"/>
    </xf>
    <xf numFmtId="176" fontId="5" fillId="2" borderId="4" xfId="0" applyNumberFormat="1" applyFont="1" applyFill="1" applyBorder="1">
      <alignment vertical="center"/>
    </xf>
    <xf numFmtId="0" fontId="6" fillId="2" borderId="6" xfId="0" applyFont="1" applyFill="1" applyBorder="1">
      <alignment vertical="center"/>
    </xf>
    <xf numFmtId="176" fontId="3" fillId="2" borderId="7" xfId="0" applyNumberFormat="1" applyFont="1" applyFill="1" applyBorder="1">
      <alignment vertical="center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12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 textRotation="255"/>
    </xf>
    <xf numFmtId="0" fontId="6" fillId="0" borderId="4" xfId="0" applyFont="1" applyBorder="1">
      <alignment vertical="center"/>
    </xf>
    <xf numFmtId="176" fontId="3" fillId="0" borderId="4" xfId="0" applyNumberFormat="1" applyFont="1" applyBorder="1">
      <alignment vertical="center"/>
    </xf>
    <xf numFmtId="176" fontId="6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/>
    </xf>
    <xf numFmtId="176" fontId="4" fillId="2" borderId="17" xfId="0" applyNumberFormat="1" applyFont="1" applyFill="1" applyBorder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21" xfId="0" applyNumberFormat="1" applyFont="1" applyFill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4" fillId="2" borderId="23" xfId="0" applyNumberFormat="1" applyFont="1" applyFill="1" applyBorder="1">
      <alignment vertical="center"/>
    </xf>
    <xf numFmtId="0" fontId="6" fillId="4" borderId="1" xfId="0" applyFont="1" applyFill="1" applyBorder="1">
      <alignment vertical="center"/>
    </xf>
    <xf numFmtId="176" fontId="3" fillId="4" borderId="1" xfId="0" applyNumberFormat="1" applyFont="1" applyFill="1" applyBorder="1">
      <alignment vertical="center"/>
    </xf>
    <xf numFmtId="0" fontId="6" fillId="2" borderId="16" xfId="0" applyFont="1" applyFill="1" applyBorder="1">
      <alignment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>
      <alignment vertical="center"/>
    </xf>
    <xf numFmtId="0" fontId="3" fillId="2" borderId="10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15"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78;&#35336;&#31807;2022~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月"/>
      <sheetName val="11月"/>
      <sheetName val="12月"/>
      <sheetName val="祝日"/>
      <sheetName val="念のため10月支出"/>
    </sheetNames>
    <sheetDataSet>
      <sheetData sheetId="0" refreshError="1"/>
      <sheetData sheetId="1" refreshError="1"/>
      <sheetData sheetId="2" refreshError="1"/>
      <sheetData sheetId="3">
        <row r="2">
          <cell r="A2">
            <v>44562</v>
          </cell>
        </row>
        <row r="3">
          <cell r="A3">
            <v>44571</v>
          </cell>
        </row>
        <row r="4">
          <cell r="A4">
            <v>44603</v>
          </cell>
        </row>
        <row r="5">
          <cell r="A5">
            <v>44615</v>
          </cell>
        </row>
        <row r="6">
          <cell r="A6">
            <v>44641</v>
          </cell>
        </row>
        <row r="7">
          <cell r="A7">
            <v>44680</v>
          </cell>
        </row>
        <row r="8">
          <cell r="A8">
            <v>44684</v>
          </cell>
        </row>
        <row r="9">
          <cell r="A9">
            <v>44685</v>
          </cell>
        </row>
        <row r="10">
          <cell r="A10">
            <v>44686</v>
          </cell>
        </row>
        <row r="11">
          <cell r="A11">
            <v>44760</v>
          </cell>
        </row>
        <row r="12">
          <cell r="A12">
            <v>44784</v>
          </cell>
        </row>
        <row r="13">
          <cell r="A13">
            <v>44823</v>
          </cell>
        </row>
        <row r="14">
          <cell r="A14">
            <v>44827</v>
          </cell>
        </row>
        <row r="15">
          <cell r="A15">
            <v>44844</v>
          </cell>
        </row>
        <row r="16">
          <cell r="A16">
            <v>44868</v>
          </cell>
        </row>
        <row r="17">
          <cell r="A17">
            <v>44888</v>
          </cell>
        </row>
        <row r="18">
          <cell r="A18">
            <v>44927</v>
          </cell>
        </row>
        <row r="19">
          <cell r="A19">
            <v>44928</v>
          </cell>
        </row>
        <row r="20">
          <cell r="A20">
            <v>44935</v>
          </cell>
        </row>
        <row r="21">
          <cell r="A21">
            <v>44968</v>
          </cell>
        </row>
        <row r="22">
          <cell r="A22">
            <v>44980</v>
          </cell>
        </row>
        <row r="23">
          <cell r="A23">
            <v>45006</v>
          </cell>
        </row>
        <row r="24">
          <cell r="A24">
            <v>45045</v>
          </cell>
        </row>
        <row r="25">
          <cell r="A25">
            <v>45049</v>
          </cell>
        </row>
        <row r="26">
          <cell r="A26">
            <v>45050</v>
          </cell>
        </row>
        <row r="27">
          <cell r="A27">
            <v>45051</v>
          </cell>
        </row>
        <row r="28">
          <cell r="A28">
            <v>45124</v>
          </cell>
        </row>
        <row r="29">
          <cell r="A29">
            <v>45149</v>
          </cell>
        </row>
        <row r="30">
          <cell r="A30">
            <v>45187</v>
          </cell>
        </row>
        <row r="31">
          <cell r="A31">
            <v>45192</v>
          </cell>
        </row>
        <row r="32">
          <cell r="A32">
            <v>45208</v>
          </cell>
        </row>
        <row r="33">
          <cell r="A33">
            <v>45233</v>
          </cell>
        </row>
        <row r="34">
          <cell r="A34">
            <v>45253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A97D5-5573-41DB-B521-FDD20CA39E6B}">
  <dimension ref="B1:AQ58"/>
  <sheetViews>
    <sheetView tabSelected="1" topLeftCell="A25" zoomScale="40" zoomScaleNormal="40" workbookViewId="0">
      <pane xSplit="11" topLeftCell="L1" activePane="topRight" state="frozen"/>
      <selection activeCell="D59" sqref="D59"/>
      <selection pane="topRight" activeCell="Q53" sqref="Q53"/>
    </sheetView>
  </sheetViews>
  <sheetFormatPr defaultRowHeight="21.6" customHeight="1"/>
  <cols>
    <col min="1" max="1" width="8.796875" style="4"/>
    <col min="2" max="2" width="9" style="5" customWidth="1"/>
    <col min="3" max="3" width="9.09765625" style="5" customWidth="1"/>
    <col min="4" max="4" width="30.8984375" style="4" customWidth="1"/>
    <col min="5" max="5" width="12.09765625" style="2" customWidth="1"/>
    <col min="6" max="6" width="13.19921875" style="3" bestFit="1" customWidth="1"/>
    <col min="7" max="7" width="1.59765625" style="4" customWidth="1"/>
    <col min="8" max="8" width="8.796875" style="5"/>
    <col min="9" max="9" width="23.59765625" style="4" customWidth="1"/>
    <col min="10" max="10" width="10.296875" style="6" customWidth="1"/>
    <col min="11" max="11" width="9.3984375" style="6" customWidth="1"/>
    <col min="12" max="13" width="7.09765625" style="7" customWidth="1"/>
    <col min="14" max="14" width="7.8984375" style="7" customWidth="1"/>
    <col min="15" max="15" width="7.09765625" style="7" customWidth="1"/>
    <col min="16" max="16" width="8.19921875" style="7" customWidth="1"/>
    <col min="17" max="42" width="7.09765625" style="7" customWidth="1"/>
    <col min="43" max="43" width="7.5" style="7" customWidth="1"/>
    <col min="44" max="16384" width="8.796875" style="4"/>
  </cols>
  <sheetData>
    <row r="1" spans="2:43" ht="21.6" customHeight="1">
      <c r="B1" s="1" t="s">
        <v>0</v>
      </c>
      <c r="C1" s="1" t="s">
        <v>1</v>
      </c>
      <c r="D1" s="2"/>
    </row>
    <row r="2" spans="2:43" ht="21.6" customHeight="1">
      <c r="B2" s="1">
        <v>2022</v>
      </c>
      <c r="C2" s="1">
        <v>12</v>
      </c>
      <c r="D2" s="2"/>
    </row>
    <row r="3" spans="2:43" ht="21.6" customHeight="1">
      <c r="F3" s="8" t="s">
        <v>2</v>
      </c>
      <c r="I3" s="9"/>
    </row>
    <row r="4" spans="2:43" ht="21.6" customHeight="1">
      <c r="B4" s="10" t="s">
        <v>3</v>
      </c>
      <c r="C4" s="10"/>
      <c r="D4" s="11"/>
      <c r="E4" s="12"/>
      <c r="F4" s="13">
        <f>SUM(E4:E7)</f>
        <v>0</v>
      </c>
    </row>
    <row r="5" spans="2:43" ht="21.6" customHeight="1">
      <c r="B5" s="10"/>
      <c r="C5" s="10"/>
      <c r="D5" s="14"/>
      <c r="E5" s="12"/>
      <c r="F5" s="15"/>
    </row>
    <row r="6" spans="2:43" ht="21.6" customHeight="1" thickBot="1">
      <c r="B6" s="10"/>
      <c r="C6" s="10"/>
      <c r="D6" s="14"/>
      <c r="E6" s="12"/>
      <c r="F6" s="15"/>
      <c r="I6" s="9" t="s">
        <v>4</v>
      </c>
    </row>
    <row r="7" spans="2:43" ht="21.6" customHeight="1" thickBot="1">
      <c r="B7" s="10"/>
      <c r="C7" s="10"/>
      <c r="D7" s="14"/>
      <c r="E7" s="12"/>
      <c r="F7" s="16"/>
      <c r="I7" s="17">
        <f>F51-AQ49</f>
        <v>-376018</v>
      </c>
      <c r="J7" s="18" t="s">
        <v>5</v>
      </c>
      <c r="K7" s="18" t="s">
        <v>6</v>
      </c>
      <c r="L7" s="19">
        <f>DATE(B2,C2,1)</f>
        <v>44896</v>
      </c>
      <c r="M7" s="19">
        <f>L7+1</f>
        <v>44897</v>
      </c>
      <c r="N7" s="19">
        <f t="shared" ref="N7:AP7" si="0">M7+1</f>
        <v>44898</v>
      </c>
      <c r="O7" s="19">
        <f t="shared" si="0"/>
        <v>44899</v>
      </c>
      <c r="P7" s="19">
        <f t="shared" si="0"/>
        <v>44900</v>
      </c>
      <c r="Q7" s="19">
        <f t="shared" si="0"/>
        <v>44901</v>
      </c>
      <c r="R7" s="19">
        <f t="shared" si="0"/>
        <v>44902</v>
      </c>
      <c r="S7" s="19">
        <f t="shared" si="0"/>
        <v>44903</v>
      </c>
      <c r="T7" s="19">
        <f t="shared" si="0"/>
        <v>44904</v>
      </c>
      <c r="U7" s="19">
        <f t="shared" si="0"/>
        <v>44905</v>
      </c>
      <c r="V7" s="19">
        <f t="shared" si="0"/>
        <v>44906</v>
      </c>
      <c r="W7" s="19">
        <f t="shared" si="0"/>
        <v>44907</v>
      </c>
      <c r="X7" s="19">
        <f t="shared" si="0"/>
        <v>44908</v>
      </c>
      <c r="Y7" s="19">
        <f t="shared" si="0"/>
        <v>44909</v>
      </c>
      <c r="Z7" s="19">
        <f t="shared" si="0"/>
        <v>44910</v>
      </c>
      <c r="AA7" s="19">
        <f t="shared" si="0"/>
        <v>44911</v>
      </c>
      <c r="AB7" s="19">
        <f t="shared" si="0"/>
        <v>44912</v>
      </c>
      <c r="AC7" s="19">
        <f t="shared" si="0"/>
        <v>44913</v>
      </c>
      <c r="AD7" s="19">
        <f t="shared" si="0"/>
        <v>44914</v>
      </c>
      <c r="AE7" s="19">
        <f t="shared" si="0"/>
        <v>44915</v>
      </c>
      <c r="AF7" s="19">
        <f t="shared" si="0"/>
        <v>44916</v>
      </c>
      <c r="AG7" s="19">
        <f t="shared" si="0"/>
        <v>44917</v>
      </c>
      <c r="AH7" s="19">
        <f t="shared" si="0"/>
        <v>44918</v>
      </c>
      <c r="AI7" s="19">
        <f t="shared" si="0"/>
        <v>44919</v>
      </c>
      <c r="AJ7" s="19">
        <f t="shared" si="0"/>
        <v>44920</v>
      </c>
      <c r="AK7" s="19">
        <f t="shared" si="0"/>
        <v>44921</v>
      </c>
      <c r="AL7" s="19">
        <f t="shared" si="0"/>
        <v>44922</v>
      </c>
      <c r="AM7" s="19">
        <f t="shared" si="0"/>
        <v>44923</v>
      </c>
      <c r="AN7" s="19">
        <f t="shared" si="0"/>
        <v>44924</v>
      </c>
      <c r="AO7" s="19">
        <f t="shared" si="0"/>
        <v>44925</v>
      </c>
      <c r="AP7" s="19">
        <f t="shared" si="0"/>
        <v>44926</v>
      </c>
    </row>
    <row r="8" spans="2:43" ht="7.8" customHeight="1">
      <c r="B8" s="9"/>
      <c r="C8" s="9"/>
      <c r="D8" s="20"/>
      <c r="E8" s="9"/>
      <c r="H8" s="4"/>
      <c r="J8" s="21"/>
      <c r="K8" s="21"/>
    </row>
    <row r="9" spans="2:43" ht="21.6" customHeight="1">
      <c r="B9" s="24" t="s">
        <v>7</v>
      </c>
      <c r="C9" s="10" t="s">
        <v>65</v>
      </c>
      <c r="D9" s="22" t="s">
        <v>8</v>
      </c>
      <c r="E9" s="23">
        <v>1870</v>
      </c>
      <c r="F9" s="13">
        <f>SUM(E9:E13)</f>
        <v>47367</v>
      </c>
      <c r="H9" s="24" t="s">
        <v>9</v>
      </c>
      <c r="I9" s="14" t="s">
        <v>10</v>
      </c>
      <c r="J9" s="25">
        <f>F51-J19-J29</f>
        <v>-396018</v>
      </c>
      <c r="K9" s="25">
        <f>SUM(AQ9:AQ18)</f>
        <v>0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>
        <f>SUM(L9:AP9)</f>
        <v>0</v>
      </c>
    </row>
    <row r="10" spans="2:43" ht="21.6" customHeight="1">
      <c r="B10" s="27"/>
      <c r="C10" s="10"/>
      <c r="D10" s="80" t="s">
        <v>11</v>
      </c>
      <c r="E10" s="81">
        <v>12584</v>
      </c>
      <c r="F10" s="15"/>
      <c r="H10" s="27"/>
      <c r="I10" s="14" t="s">
        <v>12</v>
      </c>
      <c r="J10" s="28"/>
      <c r="K10" s="28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>
        <f t="shared" ref="AQ10:AQ38" si="1">SUM(L10:AP10)</f>
        <v>0</v>
      </c>
    </row>
    <row r="11" spans="2:43" ht="21.6" customHeight="1">
      <c r="B11" s="27"/>
      <c r="C11" s="10"/>
      <c r="D11" s="22" t="s">
        <v>13</v>
      </c>
      <c r="E11" s="23">
        <v>4433</v>
      </c>
      <c r="F11" s="15"/>
      <c r="H11" s="27"/>
      <c r="I11" s="14" t="s">
        <v>14</v>
      </c>
      <c r="J11" s="28"/>
      <c r="K11" s="28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>
        <f t="shared" si="1"/>
        <v>0</v>
      </c>
    </row>
    <row r="12" spans="2:43" ht="21.6" customHeight="1">
      <c r="B12" s="27"/>
      <c r="C12" s="10"/>
      <c r="D12" s="22" t="s">
        <v>15</v>
      </c>
      <c r="E12" s="23">
        <v>16540</v>
      </c>
      <c r="F12" s="15"/>
      <c r="H12" s="27"/>
      <c r="I12" s="14" t="s">
        <v>16</v>
      </c>
      <c r="J12" s="28"/>
      <c r="K12" s="28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>
        <f t="shared" si="1"/>
        <v>0</v>
      </c>
    </row>
    <row r="13" spans="2:43" ht="21.6" customHeight="1" thickBot="1">
      <c r="B13" s="27"/>
      <c r="C13" s="29"/>
      <c r="D13" s="30" t="s">
        <v>17</v>
      </c>
      <c r="E13" s="31">
        <v>11940</v>
      </c>
      <c r="F13" s="32"/>
      <c r="H13" s="27"/>
      <c r="I13" s="33" t="s">
        <v>18</v>
      </c>
      <c r="J13" s="28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>
        <f t="shared" si="1"/>
        <v>0</v>
      </c>
    </row>
    <row r="14" spans="2:43" ht="21.6" customHeight="1">
      <c r="B14" s="27"/>
      <c r="C14" s="34" t="s">
        <v>19</v>
      </c>
      <c r="D14" s="35" t="s">
        <v>20</v>
      </c>
      <c r="E14" s="36">
        <v>22000</v>
      </c>
      <c r="F14" s="37">
        <f>SUM(E14:E18)</f>
        <v>121333</v>
      </c>
      <c r="H14" s="27"/>
      <c r="I14" s="14" t="s">
        <v>21</v>
      </c>
      <c r="J14" s="28"/>
      <c r="K14" s="28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>
        <f t="shared" si="1"/>
        <v>0</v>
      </c>
    </row>
    <row r="15" spans="2:43" ht="21.6" customHeight="1">
      <c r="B15" s="27"/>
      <c r="C15" s="10"/>
      <c r="D15" s="22" t="s">
        <v>22</v>
      </c>
      <c r="E15" s="23">
        <v>99333</v>
      </c>
      <c r="F15" s="15"/>
      <c r="H15" s="27"/>
      <c r="I15" s="14" t="s">
        <v>23</v>
      </c>
      <c r="J15" s="28"/>
      <c r="K15" s="28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>
        <f t="shared" si="1"/>
        <v>0</v>
      </c>
    </row>
    <row r="16" spans="2:43" ht="21.6" customHeight="1">
      <c r="B16" s="27"/>
      <c r="C16" s="10"/>
      <c r="D16" s="22"/>
      <c r="E16" s="23"/>
      <c r="F16" s="15"/>
      <c r="H16" s="27"/>
      <c r="I16" s="14" t="s">
        <v>24</v>
      </c>
      <c r="J16" s="28"/>
      <c r="K16" s="28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>
        <f t="shared" si="1"/>
        <v>0</v>
      </c>
    </row>
    <row r="17" spans="2:43" ht="21.6" customHeight="1">
      <c r="B17" s="27"/>
      <c r="C17" s="10"/>
      <c r="D17" s="22"/>
      <c r="E17" s="23"/>
      <c r="F17" s="15"/>
      <c r="H17" s="27"/>
      <c r="I17" s="14" t="s">
        <v>25</v>
      </c>
      <c r="J17" s="28"/>
      <c r="K17" s="28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>
        <f t="shared" si="1"/>
        <v>0</v>
      </c>
    </row>
    <row r="18" spans="2:43" ht="21.6" customHeight="1" thickBot="1">
      <c r="B18" s="27"/>
      <c r="C18" s="29"/>
      <c r="D18" s="22"/>
      <c r="E18" s="23"/>
      <c r="F18" s="32"/>
      <c r="H18" s="38"/>
      <c r="I18" s="39" t="s">
        <v>26</v>
      </c>
      <c r="J18" s="40"/>
      <c r="K18" s="40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>
        <f t="shared" si="1"/>
        <v>0</v>
      </c>
    </row>
    <row r="19" spans="2:43" ht="21.6" customHeight="1">
      <c r="B19" s="27"/>
      <c r="C19" s="34" t="s">
        <v>27</v>
      </c>
      <c r="D19" s="35" t="s">
        <v>28</v>
      </c>
      <c r="E19" s="36">
        <f>7700+6600</f>
        <v>14300</v>
      </c>
      <c r="F19" s="37">
        <f>SUM(E19:E23)</f>
        <v>23270</v>
      </c>
      <c r="H19" s="85" t="s">
        <v>48</v>
      </c>
      <c r="I19" s="82" t="s">
        <v>49</v>
      </c>
      <c r="J19" s="83">
        <v>10000</v>
      </c>
      <c r="K19" s="28">
        <f>SUM(AQ19:AQ28)</f>
        <v>0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>
        <f t="shared" si="1"/>
        <v>0</v>
      </c>
    </row>
    <row r="20" spans="2:43" ht="21.6" customHeight="1">
      <c r="B20" s="27"/>
      <c r="C20" s="10"/>
      <c r="D20" s="14" t="s">
        <v>31</v>
      </c>
      <c r="E20" s="12">
        <v>8970</v>
      </c>
      <c r="F20" s="15"/>
      <c r="H20" s="27"/>
      <c r="I20" s="45" t="s">
        <v>51</v>
      </c>
      <c r="J20" s="28"/>
      <c r="K20" s="28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>
        <f t="shared" si="1"/>
        <v>0</v>
      </c>
    </row>
    <row r="21" spans="2:43" ht="21.6" customHeight="1">
      <c r="B21" s="27"/>
      <c r="C21" s="10"/>
      <c r="D21" s="14"/>
      <c r="E21" s="12"/>
      <c r="F21" s="15"/>
      <c r="H21" s="27"/>
      <c r="I21" s="45" t="s">
        <v>53</v>
      </c>
      <c r="J21" s="28"/>
      <c r="K21" s="28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>
        <f t="shared" si="1"/>
        <v>0</v>
      </c>
    </row>
    <row r="22" spans="2:43" ht="21.6" customHeight="1">
      <c r="B22" s="27"/>
      <c r="C22" s="10"/>
      <c r="D22" s="14"/>
      <c r="E22" s="12"/>
      <c r="F22" s="15"/>
      <c r="H22" s="27"/>
      <c r="I22" s="45" t="s">
        <v>54</v>
      </c>
      <c r="J22" s="28"/>
      <c r="K22" s="28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>
        <f t="shared" si="1"/>
        <v>0</v>
      </c>
    </row>
    <row r="23" spans="2:43" ht="21.6" customHeight="1" thickBot="1">
      <c r="B23" s="27"/>
      <c r="C23" s="29"/>
      <c r="D23" s="39"/>
      <c r="E23" s="46"/>
      <c r="F23" s="32"/>
      <c r="H23" s="27"/>
      <c r="I23" s="45"/>
      <c r="J23" s="28"/>
      <c r="K23" s="28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>
        <f t="shared" si="1"/>
        <v>0</v>
      </c>
    </row>
    <row r="24" spans="2:43" ht="21.6" customHeight="1">
      <c r="B24" s="27"/>
      <c r="C24" s="47" t="s">
        <v>36</v>
      </c>
      <c r="D24" s="35" t="s">
        <v>37</v>
      </c>
      <c r="E24" s="36">
        <v>490</v>
      </c>
      <c r="F24" s="37">
        <f>SUM(E24:E28)</f>
        <v>3908</v>
      </c>
      <c r="H24" s="27"/>
      <c r="I24" s="45"/>
      <c r="J24" s="28"/>
      <c r="K24" s="28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>
        <f t="shared" si="1"/>
        <v>0</v>
      </c>
    </row>
    <row r="25" spans="2:43" ht="21.6" customHeight="1">
      <c r="B25" s="27"/>
      <c r="C25" s="48"/>
      <c r="D25" s="22" t="s">
        <v>39</v>
      </c>
      <c r="E25" s="23">
        <v>330</v>
      </c>
      <c r="F25" s="15"/>
      <c r="H25" s="27"/>
      <c r="I25" s="45"/>
      <c r="J25" s="28"/>
      <c r="K25" s="28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>
        <f t="shared" si="1"/>
        <v>0</v>
      </c>
    </row>
    <row r="26" spans="2:43" ht="21.6" customHeight="1">
      <c r="B26" s="27"/>
      <c r="C26" s="48"/>
      <c r="D26" s="22" t="s">
        <v>41</v>
      </c>
      <c r="E26" s="23">
        <v>500</v>
      </c>
      <c r="F26" s="15"/>
      <c r="H26" s="27"/>
      <c r="I26" s="45"/>
      <c r="J26" s="28"/>
      <c r="K26" s="28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>
        <f t="shared" si="1"/>
        <v>0</v>
      </c>
    </row>
    <row r="27" spans="2:43" ht="21.6" customHeight="1">
      <c r="B27" s="27"/>
      <c r="C27" s="48"/>
      <c r="D27" s="22" t="s">
        <v>43</v>
      </c>
      <c r="E27" s="23">
        <v>960</v>
      </c>
      <c r="F27" s="15"/>
      <c r="H27" s="27"/>
      <c r="I27" s="45"/>
      <c r="J27" s="28"/>
      <c r="K27" s="28"/>
      <c r="L27" s="26"/>
      <c r="M27" s="26"/>
      <c r="N27" s="26"/>
      <c r="O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>
        <f t="shared" si="1"/>
        <v>0</v>
      </c>
    </row>
    <row r="28" spans="2:43" ht="21.6" customHeight="1" thickBot="1">
      <c r="B28" s="27"/>
      <c r="C28" s="49"/>
      <c r="D28" s="30" t="s">
        <v>45</v>
      </c>
      <c r="E28" s="31">
        <v>1628</v>
      </c>
      <c r="F28" s="32"/>
      <c r="H28" s="38"/>
      <c r="I28" s="50"/>
      <c r="J28" s="40"/>
      <c r="K28" s="40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>
        <f t="shared" si="1"/>
        <v>0</v>
      </c>
    </row>
    <row r="29" spans="2:43" ht="21.6" customHeight="1">
      <c r="B29" s="27"/>
      <c r="C29" s="47" t="s">
        <v>29</v>
      </c>
      <c r="D29" s="82" t="s">
        <v>30</v>
      </c>
      <c r="E29" s="36">
        <v>5170</v>
      </c>
      <c r="F29" s="37">
        <f>SUM(E29:E38)</f>
        <v>30140</v>
      </c>
      <c r="H29" s="85"/>
      <c r="I29" s="82"/>
      <c r="J29" s="83">
        <v>10000</v>
      </c>
      <c r="K29" s="83">
        <f>SUM(AQ29:AQ38)</f>
        <v>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>
        <f t="shared" si="1"/>
        <v>0</v>
      </c>
    </row>
    <row r="30" spans="2:43" ht="21.6" customHeight="1">
      <c r="B30" s="27"/>
      <c r="C30" s="48"/>
      <c r="D30" s="45" t="s">
        <v>32</v>
      </c>
      <c r="E30" s="23">
        <v>6270.0000000000009</v>
      </c>
      <c r="F30" s="15"/>
      <c r="H30" s="27"/>
      <c r="I30" s="45"/>
      <c r="J30" s="28"/>
      <c r="K30" s="28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>
        <f t="shared" si="1"/>
        <v>0</v>
      </c>
    </row>
    <row r="31" spans="2:43" ht="21.6" customHeight="1">
      <c r="B31" s="27"/>
      <c r="C31" s="48"/>
      <c r="D31" s="45" t="s">
        <v>33</v>
      </c>
      <c r="E31" s="23">
        <v>10450</v>
      </c>
      <c r="F31" s="15"/>
      <c r="H31" s="27"/>
      <c r="I31" s="45"/>
      <c r="J31" s="28"/>
      <c r="K31" s="28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>
        <f t="shared" si="1"/>
        <v>0</v>
      </c>
    </row>
    <row r="32" spans="2:43" ht="21.6" customHeight="1">
      <c r="B32" s="27"/>
      <c r="C32" s="48"/>
      <c r="D32" s="45" t="s">
        <v>34</v>
      </c>
      <c r="E32" s="23">
        <v>4400</v>
      </c>
      <c r="F32" s="15"/>
      <c r="H32" s="27"/>
      <c r="I32" s="45"/>
      <c r="J32" s="28"/>
      <c r="K32" s="28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>
        <f t="shared" si="1"/>
        <v>0</v>
      </c>
    </row>
    <row r="33" spans="2:43" ht="21.6" customHeight="1">
      <c r="B33" s="27"/>
      <c r="C33" s="48"/>
      <c r="D33" s="45" t="s">
        <v>35</v>
      </c>
      <c r="E33" s="23">
        <v>3850.0000000000005</v>
      </c>
      <c r="F33" s="15"/>
      <c r="H33" s="27"/>
      <c r="I33" s="45"/>
      <c r="J33" s="28"/>
      <c r="K33" s="28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>
        <f t="shared" si="1"/>
        <v>0</v>
      </c>
    </row>
    <row r="34" spans="2:43" ht="21.6" customHeight="1">
      <c r="B34" s="27"/>
      <c r="C34" s="48"/>
      <c r="D34" s="45" t="s">
        <v>38</v>
      </c>
      <c r="E34" s="23"/>
      <c r="F34" s="15"/>
      <c r="H34" s="27"/>
      <c r="I34" s="45"/>
      <c r="J34" s="28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>
        <f t="shared" si="1"/>
        <v>0</v>
      </c>
    </row>
    <row r="35" spans="2:43" ht="21.6" customHeight="1">
      <c r="B35" s="27"/>
      <c r="C35" s="48"/>
      <c r="D35" s="45" t="s">
        <v>40</v>
      </c>
      <c r="E35" s="23"/>
      <c r="F35" s="15"/>
      <c r="H35" s="27"/>
      <c r="I35" s="45"/>
      <c r="J35" s="28"/>
      <c r="K35" s="28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>
        <f t="shared" si="1"/>
        <v>0</v>
      </c>
    </row>
    <row r="36" spans="2:43" ht="21.6" customHeight="1">
      <c r="B36" s="27"/>
      <c r="C36" s="48"/>
      <c r="D36" s="45" t="s">
        <v>42</v>
      </c>
      <c r="E36" s="23"/>
      <c r="F36" s="15"/>
      <c r="H36" s="27"/>
      <c r="I36" s="45"/>
      <c r="J36" s="28"/>
      <c r="K36" s="28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</row>
    <row r="37" spans="2:43" ht="21.6" customHeight="1">
      <c r="B37" s="27"/>
      <c r="C37" s="48"/>
      <c r="D37" s="45" t="s">
        <v>44</v>
      </c>
      <c r="E37" s="12"/>
      <c r="F37" s="15"/>
      <c r="H37" s="27"/>
      <c r="I37" s="45"/>
      <c r="J37" s="28"/>
      <c r="K37" s="28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>
        <f t="shared" si="1"/>
        <v>0</v>
      </c>
    </row>
    <row r="38" spans="2:43" ht="21.6" customHeight="1" thickBot="1">
      <c r="B38" s="27"/>
      <c r="C38" s="49"/>
      <c r="D38" s="50" t="s">
        <v>26</v>
      </c>
      <c r="E38" s="46"/>
      <c r="F38" s="32"/>
      <c r="H38" s="38"/>
      <c r="I38" s="50"/>
      <c r="J38" s="40"/>
      <c r="K38" s="40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>
        <f t="shared" si="1"/>
        <v>0</v>
      </c>
    </row>
    <row r="39" spans="2:43" ht="21.6" customHeight="1">
      <c r="B39" s="27"/>
      <c r="C39" s="51" t="s">
        <v>46</v>
      </c>
      <c r="D39" s="52" t="s">
        <v>47</v>
      </c>
      <c r="E39" s="53">
        <v>6600</v>
      </c>
      <c r="F39" s="15">
        <f>SUM(E39:E48)</f>
        <v>57100</v>
      </c>
      <c r="H39" s="42"/>
      <c r="I39" s="43"/>
      <c r="J39" s="54">
        <v>10000</v>
      </c>
      <c r="K39" s="28">
        <f>SUM(AQ39:AQ48)</f>
        <v>0</v>
      </c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>
        <f t="shared" ref="AQ39:AQ48" si="2">SUM(L39:AP39)</f>
        <v>0</v>
      </c>
    </row>
    <row r="40" spans="2:43" ht="21.6" customHeight="1">
      <c r="B40" s="27"/>
      <c r="C40" s="48"/>
      <c r="D40" s="22" t="s">
        <v>50</v>
      </c>
      <c r="E40" s="23">
        <v>35000</v>
      </c>
      <c r="F40" s="15"/>
      <c r="H40" s="10"/>
      <c r="I40" s="45"/>
      <c r="J40" s="55"/>
      <c r="K40" s="28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>
        <f t="shared" si="2"/>
        <v>0</v>
      </c>
    </row>
    <row r="41" spans="2:43" ht="21.6" customHeight="1">
      <c r="B41" s="27"/>
      <c r="C41" s="48"/>
      <c r="D41" s="22" t="s">
        <v>52</v>
      </c>
      <c r="E41" s="23">
        <v>15500</v>
      </c>
      <c r="F41" s="15"/>
      <c r="H41" s="10"/>
      <c r="I41" s="45"/>
      <c r="J41" s="55"/>
      <c r="K41" s="28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>
        <f t="shared" si="2"/>
        <v>0</v>
      </c>
    </row>
    <row r="42" spans="2:43" ht="21.6" customHeight="1">
      <c r="B42" s="27"/>
      <c r="C42" s="48"/>
      <c r="D42" s="22"/>
      <c r="E42" s="23"/>
      <c r="F42" s="15"/>
      <c r="H42" s="10"/>
      <c r="I42" s="45"/>
      <c r="J42" s="55"/>
      <c r="K42" s="28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>
        <f t="shared" si="2"/>
        <v>0</v>
      </c>
    </row>
    <row r="43" spans="2:43" ht="21.6" customHeight="1">
      <c r="B43" s="27"/>
      <c r="C43" s="48"/>
      <c r="D43" s="22"/>
      <c r="E43" s="23"/>
      <c r="F43" s="15"/>
      <c r="H43" s="10"/>
      <c r="I43" s="45"/>
      <c r="J43" s="55"/>
      <c r="K43" s="28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>
        <f t="shared" si="2"/>
        <v>0</v>
      </c>
    </row>
    <row r="44" spans="2:43" ht="21.6" customHeight="1">
      <c r="B44" s="27"/>
      <c r="C44" s="48"/>
      <c r="D44" s="22"/>
      <c r="E44" s="23"/>
      <c r="F44" s="15"/>
      <c r="H44" s="10"/>
      <c r="I44" s="45"/>
      <c r="J44" s="55"/>
      <c r="K44" s="28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>
        <f t="shared" si="2"/>
        <v>0</v>
      </c>
    </row>
    <row r="45" spans="2:43" ht="21.6" customHeight="1">
      <c r="B45" s="27"/>
      <c r="C45" s="48"/>
      <c r="D45" s="22"/>
      <c r="E45" s="23"/>
      <c r="F45" s="15"/>
      <c r="H45" s="10"/>
      <c r="I45" s="45"/>
      <c r="J45" s="55"/>
      <c r="K45" s="28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>
        <f t="shared" si="2"/>
        <v>0</v>
      </c>
    </row>
    <row r="46" spans="2:43" ht="21.6" customHeight="1">
      <c r="B46" s="27"/>
      <c r="C46" s="48"/>
      <c r="D46" s="22"/>
      <c r="E46" s="23"/>
      <c r="F46" s="15"/>
      <c r="H46" s="10"/>
      <c r="I46" s="45"/>
      <c r="J46" s="55"/>
      <c r="K46" s="28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</row>
    <row r="47" spans="2:43" ht="21.6" customHeight="1">
      <c r="B47" s="27"/>
      <c r="C47" s="48"/>
      <c r="D47" s="14"/>
      <c r="E47" s="12"/>
      <c r="F47" s="15"/>
      <c r="H47" s="10"/>
      <c r="I47" s="45"/>
      <c r="J47" s="55"/>
      <c r="K47" s="28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>
        <f t="shared" ref="AQ47:AQ48" si="3">SUM(L47:AP47)</f>
        <v>0</v>
      </c>
    </row>
    <row r="48" spans="2:43" ht="21.6" customHeight="1">
      <c r="B48" s="42"/>
      <c r="C48" s="48"/>
      <c r="D48" s="14"/>
      <c r="E48" s="12"/>
      <c r="F48" s="16"/>
      <c r="H48" s="10"/>
      <c r="I48" s="45"/>
      <c r="J48" s="55"/>
      <c r="K48" s="54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>
        <f t="shared" si="3"/>
        <v>0</v>
      </c>
    </row>
    <row r="49" spans="2:43" ht="21.6" customHeight="1">
      <c r="B49" s="56" t="s">
        <v>55</v>
      </c>
      <c r="C49" s="56"/>
      <c r="D49" s="56"/>
      <c r="E49" s="56"/>
      <c r="F49" s="57">
        <f>SUM(F29,F24,F19,F14,F9)</f>
        <v>226018</v>
      </c>
      <c r="H49" s="56" t="s">
        <v>2</v>
      </c>
      <c r="I49" s="56"/>
      <c r="J49" s="56"/>
      <c r="K49" s="58"/>
      <c r="L49" s="26">
        <f>SUM(L9:L48)</f>
        <v>0</v>
      </c>
      <c r="M49" s="26">
        <f t="shared" ref="M49:AQ49" si="4">SUM(M9:M48)</f>
        <v>0</v>
      </c>
      <c r="N49" s="26">
        <f t="shared" si="4"/>
        <v>0</v>
      </c>
      <c r="O49" s="26">
        <f t="shared" si="4"/>
        <v>0</v>
      </c>
      <c r="P49" s="26">
        <f t="shared" si="4"/>
        <v>0</v>
      </c>
      <c r="Q49" s="26">
        <f t="shared" si="4"/>
        <v>0</v>
      </c>
      <c r="R49" s="26">
        <f t="shared" si="4"/>
        <v>0</v>
      </c>
      <c r="S49" s="26">
        <f t="shared" si="4"/>
        <v>0</v>
      </c>
      <c r="T49" s="26">
        <f t="shared" si="4"/>
        <v>0</v>
      </c>
      <c r="U49" s="26">
        <f t="shared" si="4"/>
        <v>0</v>
      </c>
      <c r="V49" s="26">
        <f t="shared" si="4"/>
        <v>0</v>
      </c>
      <c r="W49" s="26">
        <f t="shared" si="4"/>
        <v>0</v>
      </c>
      <c r="X49" s="26">
        <f t="shared" si="4"/>
        <v>0</v>
      </c>
      <c r="Y49" s="26">
        <f t="shared" si="4"/>
        <v>0</v>
      </c>
      <c r="Z49" s="26">
        <f t="shared" si="4"/>
        <v>0</v>
      </c>
      <c r="AA49" s="26">
        <f t="shared" si="4"/>
        <v>0</v>
      </c>
      <c r="AB49" s="26">
        <f t="shared" si="4"/>
        <v>0</v>
      </c>
      <c r="AC49" s="26">
        <f t="shared" si="4"/>
        <v>0</v>
      </c>
      <c r="AD49" s="26">
        <f t="shared" si="4"/>
        <v>0</v>
      </c>
      <c r="AE49" s="26">
        <f t="shared" si="4"/>
        <v>0</v>
      </c>
      <c r="AF49" s="26">
        <f t="shared" si="4"/>
        <v>0</v>
      </c>
      <c r="AG49" s="26">
        <f t="shared" si="4"/>
        <v>0</v>
      </c>
      <c r="AH49" s="26">
        <f t="shared" si="4"/>
        <v>0</v>
      </c>
      <c r="AI49" s="26">
        <f t="shared" si="4"/>
        <v>0</v>
      </c>
      <c r="AJ49" s="26">
        <f t="shared" si="4"/>
        <v>0</v>
      </c>
      <c r="AK49" s="26">
        <f t="shared" si="4"/>
        <v>0</v>
      </c>
      <c r="AL49" s="26">
        <f t="shared" si="4"/>
        <v>0</v>
      </c>
      <c r="AM49" s="26">
        <f t="shared" si="4"/>
        <v>0</v>
      </c>
      <c r="AN49" s="26">
        <f t="shared" si="4"/>
        <v>0</v>
      </c>
      <c r="AO49" s="26">
        <f t="shared" si="4"/>
        <v>0</v>
      </c>
      <c r="AP49" s="26">
        <f t="shared" si="4"/>
        <v>0</v>
      </c>
      <c r="AQ49" s="26">
        <f t="shared" si="4"/>
        <v>0</v>
      </c>
    </row>
    <row r="50" spans="2:43" ht="21.6" customHeight="1">
      <c r="B50" s="56" t="s">
        <v>56</v>
      </c>
      <c r="C50" s="56"/>
      <c r="D50" s="56"/>
      <c r="E50" s="56"/>
      <c r="F50" s="57">
        <v>150000</v>
      </c>
      <c r="H50" s="4" t="s">
        <v>57</v>
      </c>
    </row>
    <row r="51" spans="2:43" ht="21.6" customHeight="1">
      <c r="B51" s="56" t="s">
        <v>58</v>
      </c>
      <c r="C51" s="56"/>
      <c r="D51" s="56"/>
      <c r="E51" s="56"/>
      <c r="F51" s="57">
        <f>F4-F49-F50</f>
        <v>-376018</v>
      </c>
      <c r="H51" s="4" t="s">
        <v>59</v>
      </c>
      <c r="J51" s="4"/>
      <c r="K51" s="4"/>
    </row>
    <row r="52" spans="2:43" ht="21.6" customHeight="1" thickBot="1">
      <c r="H52" s="4" t="s">
        <v>60</v>
      </c>
    </row>
    <row r="53" spans="2:43" ht="21.6" customHeight="1">
      <c r="B53" s="59" t="s">
        <v>61</v>
      </c>
      <c r="C53" s="60" t="s">
        <v>62</v>
      </c>
      <c r="D53" s="61"/>
      <c r="E53" s="62"/>
      <c r="F53" s="63">
        <v>0</v>
      </c>
      <c r="H53" s="64" t="s">
        <v>63</v>
      </c>
      <c r="I53" s="65"/>
      <c r="J53" s="65"/>
      <c r="K53" s="66"/>
    </row>
    <row r="54" spans="2:43" ht="21.6" customHeight="1">
      <c r="B54" s="67"/>
      <c r="C54" s="68"/>
      <c r="D54" s="69"/>
      <c r="E54" s="70"/>
      <c r="F54" s="71">
        <v>0</v>
      </c>
      <c r="H54" s="67"/>
      <c r="I54" s="72"/>
      <c r="J54" s="72"/>
      <c r="K54" s="73"/>
    </row>
    <row r="55" spans="2:43" ht="21.6" customHeight="1">
      <c r="B55" s="67"/>
      <c r="C55" s="68"/>
      <c r="D55" s="69"/>
      <c r="E55" s="70"/>
      <c r="F55" s="71">
        <v>0</v>
      </c>
      <c r="H55" s="67"/>
      <c r="I55" s="72"/>
      <c r="J55" s="72"/>
      <c r="K55" s="73"/>
    </row>
    <row r="56" spans="2:43" ht="21.6" customHeight="1">
      <c r="B56" s="67"/>
      <c r="C56" s="68"/>
      <c r="D56" s="69"/>
      <c r="E56" s="70"/>
      <c r="F56" s="71">
        <v>0</v>
      </c>
      <c r="H56" s="67"/>
      <c r="I56" s="72"/>
      <c r="J56" s="72"/>
      <c r="K56" s="73"/>
    </row>
    <row r="57" spans="2:43" ht="21.6" customHeight="1">
      <c r="B57" s="67"/>
      <c r="C57" s="68"/>
      <c r="D57" s="69"/>
      <c r="E57" s="70"/>
      <c r="F57" s="71">
        <v>0</v>
      </c>
      <c r="H57" s="67"/>
      <c r="I57" s="72"/>
      <c r="J57" s="72"/>
      <c r="K57" s="73"/>
    </row>
    <row r="58" spans="2:43" ht="21.6" customHeight="1" thickBot="1">
      <c r="B58" s="74" t="s">
        <v>55</v>
      </c>
      <c r="C58" s="75"/>
      <c r="D58" s="75"/>
      <c r="E58" s="75"/>
      <c r="F58" s="76">
        <f>SUM(F53:F57)</f>
        <v>0</v>
      </c>
      <c r="H58" s="77" t="s">
        <v>64</v>
      </c>
      <c r="I58" s="78"/>
      <c r="J58" s="78"/>
      <c r="K58" s="79">
        <f>SUM(K53:K57)</f>
        <v>0</v>
      </c>
    </row>
  </sheetData>
  <mergeCells count="45">
    <mergeCell ref="J39:J48"/>
    <mergeCell ref="K39:K48"/>
    <mergeCell ref="B9:B48"/>
    <mergeCell ref="C56:E56"/>
    <mergeCell ref="I56:J56"/>
    <mergeCell ref="C57:E57"/>
    <mergeCell ref="I57:J57"/>
    <mergeCell ref="B58:E58"/>
    <mergeCell ref="H58:J58"/>
    <mergeCell ref="B50:E50"/>
    <mergeCell ref="B51:E51"/>
    <mergeCell ref="B53:B57"/>
    <mergeCell ref="C53:E53"/>
    <mergeCell ref="H53:H57"/>
    <mergeCell ref="I53:J53"/>
    <mergeCell ref="C54:E54"/>
    <mergeCell ref="I54:J54"/>
    <mergeCell ref="C55:E55"/>
    <mergeCell ref="I55:J55"/>
    <mergeCell ref="C29:C38"/>
    <mergeCell ref="F29:F38"/>
    <mergeCell ref="H29:H38"/>
    <mergeCell ref="J29:J38"/>
    <mergeCell ref="K29:K38"/>
    <mergeCell ref="B49:E49"/>
    <mergeCell ref="H49:J49"/>
    <mergeCell ref="C39:C48"/>
    <mergeCell ref="F39:F48"/>
    <mergeCell ref="H39:H48"/>
    <mergeCell ref="F14:F18"/>
    <mergeCell ref="C19:C23"/>
    <mergeCell ref="F19:F23"/>
    <mergeCell ref="H19:H28"/>
    <mergeCell ref="J19:J28"/>
    <mergeCell ref="K19:K28"/>
    <mergeCell ref="C24:C28"/>
    <mergeCell ref="F24:F28"/>
    <mergeCell ref="B4:C7"/>
    <mergeCell ref="F4:F7"/>
    <mergeCell ref="C9:C13"/>
    <mergeCell ref="F9:F13"/>
    <mergeCell ref="H9:H18"/>
    <mergeCell ref="J9:J18"/>
    <mergeCell ref="K9:K18"/>
    <mergeCell ref="C14:C18"/>
  </mergeCells>
  <phoneticPr fontId="2"/>
  <conditionalFormatting sqref="L7:AP7">
    <cfRule type="expression" dxfId="14" priority="5">
      <formula>COUNTIF(祝日,L$7)=1</formula>
    </cfRule>
    <cfRule type="expression" dxfId="13" priority="8">
      <formula>WEEKDAY(L7:AP7)=1</formula>
    </cfRule>
    <cfRule type="expression" dxfId="12" priority="9">
      <formula>WEEKDAY(L7:AP7)=7</formula>
    </cfRule>
  </conditionalFormatting>
  <conditionalFormatting sqref="Q19:AP26 L19:O27 Q27:S27 U27:AP27 L9:AP18 L28:AP48">
    <cfRule type="expression" dxfId="11" priority="4">
      <formula>COUNTIF(祝日,L$7)=1</formula>
    </cfRule>
    <cfRule type="expression" dxfId="10" priority="6">
      <formula>WEEKDAY(L$7:AP$7)=1</formula>
    </cfRule>
    <cfRule type="expression" dxfId="9" priority="7">
      <formula>WEEKDAY(L$7:AP$7)=7</formula>
    </cfRule>
  </conditionalFormatting>
  <conditionalFormatting sqref="P19:P26">
    <cfRule type="expression" dxfId="8" priority="1">
      <formula>COUNTIF(祝日,P$7)=1</formula>
    </cfRule>
    <cfRule type="expression" dxfId="7" priority="2">
      <formula>WEEKDAY(P$7:AT$7)=1</formula>
    </cfRule>
    <cfRule type="expression" dxfId="6" priority="3">
      <formula>WEEKDAY(P$7:AT$7)=7</formula>
    </cfRule>
  </conditionalFormatting>
  <conditionalFormatting sqref="T27">
    <cfRule type="expression" dxfId="5" priority="10">
      <formula>COUNTIF(祝日,P$7)=1</formula>
    </cfRule>
    <cfRule type="expression" dxfId="4" priority="11">
      <formula>WEEKDAY(P$7:AT$7)=1</formula>
    </cfRule>
    <cfRule type="expression" dxfId="3" priority="12">
      <formula>WEEKDAY(P$7:AT$7)=7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普段の家計簿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奥川綾</dc:creator>
  <cp:lastModifiedBy>奥川綾</cp:lastModifiedBy>
  <dcterms:created xsi:type="dcterms:W3CDTF">2022-12-24T07:54:38Z</dcterms:created>
  <dcterms:modified xsi:type="dcterms:W3CDTF">2022-12-24T11:49:58Z</dcterms:modified>
</cp:coreProperties>
</file>