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45666d7b495e1e/P店交換所関係/"/>
    </mc:Choice>
  </mc:AlternateContent>
  <xr:revisionPtr revIDLastSave="2" documentId="8_{ECCB5453-21FE-4D62-B3C0-BFB05849A10A}" xr6:coauthVersionLast="47" xr6:coauthVersionMax="47" xr10:uidLastSave="{A36D9E81-8631-477D-AEF6-433CCA41999A}"/>
  <bookViews>
    <workbookView xWindow="-15" yWindow="-16320" windowWidth="29040" windowHeight="15720" xr2:uid="{00000000-000D-0000-FFFF-FFFF00000000}"/>
  </bookViews>
  <sheets>
    <sheet name="Sheet1" sheetId="1" r:id="rId1"/>
  </sheets>
  <calcPr calcId="191028"/>
</workbook>
</file>

<file path=xl/calcChain.xml><?xml version="1.0" encoding="utf-8"?>
<calcChain xmlns="http://schemas.openxmlformats.org/spreadsheetml/2006/main">
  <c r="Q11" i="1" l="1"/>
  <c r="M17" i="1"/>
  <c r="Q20" i="1"/>
  <c r="S20" i="1" s="1"/>
  <c r="Q21" i="1"/>
  <c r="S21" i="1" s="1"/>
  <c r="Q19" i="1"/>
  <c r="S19" i="1" s="1"/>
  <c r="O17" i="1"/>
  <c r="O16" i="1"/>
  <c r="O15" i="1"/>
  <c r="O14" i="1"/>
  <c r="M16" i="1"/>
  <c r="M15" i="1"/>
  <c r="M14" i="1"/>
  <c r="Q9" i="1"/>
  <c r="Q10" i="1"/>
  <c r="Q8" i="1"/>
  <c r="Q6" i="1"/>
  <c r="Q4" i="1"/>
  <c r="Q5" i="1"/>
  <c r="Q3" i="1"/>
  <c r="G18" i="1"/>
  <c r="G16" i="1"/>
  <c r="G17" i="1"/>
  <c r="G15" i="1"/>
  <c r="G13" i="1"/>
  <c r="G11" i="1"/>
  <c r="G12" i="1"/>
  <c r="G10" i="1"/>
  <c r="G8" i="1"/>
  <c r="G6" i="1"/>
  <c r="G7" i="1"/>
  <c r="G5" i="1"/>
  <c r="I18" i="1"/>
  <c r="I17" i="1"/>
  <c r="I16" i="1"/>
  <c r="I15" i="1"/>
  <c r="I13" i="1"/>
  <c r="I12" i="1"/>
  <c r="I11" i="1"/>
  <c r="I10" i="1"/>
  <c r="I8" i="1"/>
  <c r="I7" i="1"/>
  <c r="I6" i="1"/>
  <c r="I5" i="1"/>
  <c r="S11" i="1"/>
  <c r="S10" i="1"/>
  <c r="S9" i="1"/>
  <c r="S8" i="1"/>
  <c r="S6" i="1"/>
  <c r="S5" i="1"/>
  <c r="S4" i="1"/>
  <c r="S3" i="1"/>
  <c r="C23" i="1" l="1"/>
  <c r="Q17" i="1"/>
  <c r="S16" i="1"/>
  <c r="S17" i="1"/>
  <c r="C24" i="1"/>
  <c r="C22" i="1"/>
  <c r="S15" i="1"/>
  <c r="S14" i="1"/>
  <c r="Q16" i="1"/>
  <c r="Q15" i="1"/>
  <c r="Q14" i="1"/>
  <c r="C21" i="1"/>
  <c r="I19" i="1"/>
  <c r="I14" i="1"/>
  <c r="I9" i="1"/>
  <c r="S12" i="1"/>
  <c r="S7" i="1"/>
  <c r="S22" i="1"/>
  <c r="S18" i="1" l="1"/>
  <c r="I20" i="1"/>
  <c r="S1" i="1" s="1"/>
  <c r="S13" i="1"/>
  <c r="S23" i="1" s="1"/>
  <c r="S24" i="1" l="1"/>
</calcChain>
</file>

<file path=xl/sharedStrings.xml><?xml version="1.0" encoding="utf-8"?>
<sst xmlns="http://schemas.openxmlformats.org/spreadsheetml/2006/main" count="136" uniqueCount="34">
  <si>
    <t>1万円札</t>
  </si>
  <si>
    <t>5千円札</t>
  </si>
  <si>
    <t>千円札</t>
  </si>
  <si>
    <t>5百円玉</t>
  </si>
  <si>
    <t>5千円商品</t>
  </si>
  <si>
    <t>千円商品</t>
  </si>
  <si>
    <t>500円商品</t>
  </si>
  <si>
    <t>枚</t>
  </si>
  <si>
    <t>差額</t>
  </si>
  <si>
    <t>金庫</t>
  </si>
  <si>
    <t>手元</t>
  </si>
  <si>
    <t>束</t>
  </si>
  <si>
    <t>本</t>
  </si>
  <si>
    <t>商品</t>
  </si>
  <si>
    <t>束</t>
    <rPh sb="0" eb="1">
      <t>タバ</t>
    </rPh>
    <phoneticPr fontId="1" alignment="center"/>
  </si>
  <si>
    <t>本</t>
    <rPh sb="0" eb="1">
      <t>ホン</t>
    </rPh>
    <phoneticPr fontId="1" alignment="center"/>
  </si>
  <si>
    <t>金庫現金合計</t>
    <rPh sb="0" eb="2">
      <t>キンコ</t>
    </rPh>
    <rPh sb="2" eb="6">
      <t>ゲンキンゴウケイ</t>
    </rPh>
    <phoneticPr fontId="1" alignment="center"/>
  </si>
  <si>
    <t>手元現金合計</t>
    <rPh sb="0" eb="2">
      <t>テモト</t>
    </rPh>
    <rPh sb="2" eb="4">
      <t>ゲンキン</t>
    </rPh>
    <rPh sb="4" eb="6">
      <t>ゴウケイ</t>
    </rPh>
    <phoneticPr fontId="1" alignment="center"/>
  </si>
  <si>
    <t>前日残金＋本日入金＝総合計</t>
    <rPh sb="0" eb="2">
      <t>ゼンジツ</t>
    </rPh>
    <rPh sb="2" eb="4">
      <t>ザンキン</t>
    </rPh>
    <rPh sb="5" eb="9">
      <t>ホンジツニュウキン</t>
    </rPh>
    <phoneticPr fontId="1" alignment="center"/>
  </si>
  <si>
    <t>前日残金</t>
    <rPh sb="0" eb="4">
      <t>ゼンジツザンキン</t>
    </rPh>
    <phoneticPr fontId="1" alignment="center"/>
  </si>
  <si>
    <t>前日残金合計</t>
    <rPh sb="0" eb="2">
      <t>ゼンジツ</t>
    </rPh>
    <rPh sb="2" eb="4">
      <t>ザンキン</t>
    </rPh>
    <rPh sb="3" eb="4">
      <t>キン</t>
    </rPh>
    <rPh sb="4" eb="6">
      <t>ゴウケイ</t>
    </rPh>
    <phoneticPr fontId="1" alignment="center"/>
  </si>
  <si>
    <t>当日入金１回目</t>
    <rPh sb="0" eb="4">
      <t>トウジツニュウキン</t>
    </rPh>
    <rPh sb="5" eb="7">
      <t>カイメ</t>
    </rPh>
    <phoneticPr fontId="1" alignment="center"/>
  </si>
  <si>
    <t>当日入金2回目</t>
    <rPh sb="0" eb="4">
      <t>トウジツニュウキン</t>
    </rPh>
    <rPh sb="5" eb="7">
      <t>カイメ</t>
    </rPh>
    <phoneticPr fontId="1" alignment="center"/>
  </si>
  <si>
    <t>枚</t>
    <rPh sb="0" eb="1">
      <t>マイ</t>
    </rPh>
    <phoneticPr fontId="1" alignment="center"/>
  </si>
  <si>
    <t>使用枚数</t>
    <rPh sb="0" eb="4">
      <t>シヨウマイスウ</t>
    </rPh>
    <phoneticPr fontId="1" alignment="center"/>
  </si>
  <si>
    <t>当日入金１回目合計</t>
    <rPh sb="0" eb="2">
      <t>トウジツ</t>
    </rPh>
    <rPh sb="2" eb="4">
      <t>ニュウキン</t>
    </rPh>
    <rPh sb="5" eb="7">
      <t>カイメ</t>
    </rPh>
    <rPh sb="7" eb="9">
      <t>ゴウケイ</t>
    </rPh>
    <phoneticPr fontId="1" alignment="center"/>
  </si>
  <si>
    <t>当日入金2回目合計</t>
    <rPh sb="0" eb="2">
      <t>トウジツ</t>
    </rPh>
    <rPh sb="2" eb="4">
      <t>ニュウキン</t>
    </rPh>
    <rPh sb="5" eb="7">
      <t>カイメ</t>
    </rPh>
    <rPh sb="7" eb="9">
      <t>ゴウケイ</t>
    </rPh>
    <phoneticPr fontId="1" alignment="center"/>
  </si>
  <si>
    <t>前日残金＋本日入金＝総合計</t>
    <phoneticPr fontId="1" alignment="center"/>
  </si>
  <si>
    <t>現金合計</t>
    <rPh sb="2" eb="3">
      <t>ゴウ</t>
    </rPh>
    <phoneticPr fontId="1" alignment="center"/>
  </si>
  <si>
    <t>商品合計</t>
    <rPh sb="2" eb="3">
      <t>ゴウ</t>
    </rPh>
    <phoneticPr fontId="1" alignment="center"/>
  </si>
  <si>
    <t>総合計（現金合計＋商品合計）</t>
    <rPh sb="4" eb="6">
      <t>ゲンキン</t>
    </rPh>
    <rPh sb="6" eb="8">
      <t>ゴウケイ</t>
    </rPh>
    <rPh sb="9" eb="11">
      <t>ショウヒン</t>
    </rPh>
    <rPh sb="11" eb="12">
      <t>ゴウ</t>
    </rPh>
    <rPh sb="12" eb="13">
      <t>ケイ</t>
    </rPh>
    <phoneticPr fontId="1" alignment="center"/>
  </si>
  <si>
    <t>現金合計</t>
    <rPh sb="0" eb="4">
      <t>ゲンキンゴウケイ</t>
    </rPh>
    <phoneticPr fontId="1" alignment="center"/>
  </si>
  <si>
    <t>翌日持越現金合計</t>
    <rPh sb="0" eb="2">
      <t>ヨクジツ</t>
    </rPh>
    <rPh sb="2" eb="3">
      <t>ジ</t>
    </rPh>
    <rPh sb="3" eb="4">
      <t>コシ</t>
    </rPh>
    <rPh sb="4" eb="8">
      <t>ゲンキンゴウケイ</t>
    </rPh>
    <phoneticPr fontId="1" alignment="center"/>
  </si>
  <si>
    <t>個</t>
    <rPh sb="0" eb="1">
      <t>コ</t>
    </rPh>
    <phoneticPr fontId="1" alignment="center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</si>
</sst>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¥-411]#,##0_);[Red]\([$¥-411]#,##0\)"/>
  </numFmts>
  <fonts count="2">
    <font>
      <sz val="11"/>
      <color theme="1"/>
      <name val="游ゴシック"/>
      <family val="2"/>
      <charset val="128"/>
      <scheme val="minor"/>
    </font>
    <font>
      <sz val="6"/>
      <name val="Yu Gothic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2" borderId="5" xfId="0" applyFill="1" applyBorder="1">
      <alignment vertical="center"/>
    </xf>
    <xf numFmtId="0" fontId="0" fillId="0" borderId="5" xfId="0" applyBorder="1">
      <alignment vertical="center"/>
    </xf>
    <xf numFmtId="176" fontId="0" fillId="0" borderId="6" xfId="0" applyNumberFormat="1" applyBorder="1">
      <alignment vertical="center"/>
    </xf>
    <xf numFmtId="176" fontId="0" fillId="0" borderId="6" xfId="0" applyNumberFormat="1" applyBorder="1" applyAlignment="1">
      <alignment vertical="center"/>
    </xf>
    <xf numFmtId="176" fontId="0" fillId="0" borderId="9" xfId="0" applyNumberFormat="1" applyBorder="1">
      <alignment vertical="center"/>
    </xf>
    <xf numFmtId="0" fontId="0" fillId="0" borderId="11" xfId="0" applyBorder="1" applyAlignment="1">
      <alignment horizontal="right" vertical="center"/>
    </xf>
    <xf numFmtId="0" fontId="0" fillId="2" borderId="11" xfId="0" applyFill="1" applyBorder="1">
      <alignment vertical="center"/>
    </xf>
    <xf numFmtId="0" fontId="0" fillId="0" borderId="11" xfId="0" applyBorder="1">
      <alignment vertical="center"/>
    </xf>
    <xf numFmtId="176" fontId="0" fillId="0" borderId="12" xfId="0" applyNumberFormat="1" applyBorder="1">
      <alignment vertical="center"/>
    </xf>
    <xf numFmtId="176" fontId="0" fillId="0" borderId="10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 applyAlignment="1">
      <alignment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2" xfId="0" applyFill="1" applyBorder="1">
      <alignment vertical="center"/>
    </xf>
    <xf numFmtId="0" fontId="0" fillId="0" borderId="2" xfId="0" applyBorder="1">
      <alignment vertical="center"/>
    </xf>
    <xf numFmtId="0" fontId="0" fillId="0" borderId="28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7" xfId="0" applyBorder="1" applyAlignment="1">
      <alignment horizontal="center" vertical="center" wrapText="1"/>
    </xf>
    <xf numFmtId="176" fontId="0" fillId="0" borderId="34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32" xfId="0" applyBorder="1" applyAlignment="1">
      <alignment horizontal="center" vertical="center"/>
    </xf>
    <xf numFmtId="176" fontId="0" fillId="0" borderId="3" xfId="0" applyNumberFormat="1" applyFill="1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3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38" xfId="0" applyBorder="1" applyAlignment="1">
      <alignment horizontal="right" vertical="center"/>
    </xf>
    <xf numFmtId="0" fontId="0" fillId="0" borderId="33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0" fillId="0" borderId="40" xfId="0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5" xfId="0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176" fontId="0" fillId="0" borderId="43" xfId="0" applyNumberFormat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0" borderId="49" xfId="0" applyBorder="1" applyAlignment="1">
      <alignment horizontal="right" vertical="center"/>
    </xf>
    <xf numFmtId="0" fontId="0" fillId="0" borderId="49" xfId="0" applyBorder="1">
      <alignment vertical="center"/>
    </xf>
    <xf numFmtId="176" fontId="0" fillId="0" borderId="50" xfId="0" applyNumberFormat="1" applyBorder="1">
      <alignment vertical="center"/>
    </xf>
    <xf numFmtId="0" fontId="0" fillId="2" borderId="49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49" xfId="0" applyFill="1" applyBorder="1" applyAlignment="1">
      <alignment vertical="center"/>
    </xf>
    <xf numFmtId="0" fontId="0" fillId="2" borderId="4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104775</xdr:rowOff>
    </xdr:from>
    <xdr:to>
      <xdr:col>1</xdr:col>
      <xdr:colOff>504825</xdr:colOff>
      <xdr:row>1</xdr:row>
      <xdr:rowOff>171450</xdr:rowOff>
    </xdr:to>
    <xdr:sp macro="[0]!リセット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574EFEC7-16CC-4F6D-FA9E-8C06226281FF}"/>
            </a:ext>
          </a:extLst>
        </xdr:cNvPr>
        <xdr:cNvSpPr/>
      </xdr:nvSpPr>
      <xdr:spPr>
        <a:xfrm>
          <a:off x="381000" y="104775"/>
          <a:ext cx="809625" cy="3048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リセット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554CD-5A29-7C44-8423-C82FBED974EB}">
  <sheetPr codeName="Sheet1"/>
  <dimension ref="A1:S24"/>
  <sheetViews>
    <sheetView tabSelected="1" zoomScaleNormal="100" zoomScaleSheetLayoutView="100" workbookViewId="0">
      <selection activeCell="F3" sqref="F3"/>
    </sheetView>
  </sheetViews>
  <sheetFormatPr defaultRowHeight="18.75"/>
  <cols>
    <col min="2" max="2" width="10.125" bestFit="1" customWidth="1"/>
    <col min="3" max="8" width="4.625" customWidth="1"/>
    <col min="9" max="9" width="11.5" bestFit="1" customWidth="1"/>
    <col min="10" max="10" width="3.75" style="1" customWidth="1"/>
    <col min="13" max="18" width="4.625" customWidth="1"/>
    <col min="19" max="19" width="12.625" bestFit="1" customWidth="1"/>
  </cols>
  <sheetData>
    <row r="1" spans="1:19">
      <c r="K1" s="29" t="s">
        <v>18</v>
      </c>
      <c r="L1" s="30"/>
      <c r="M1" s="30"/>
      <c r="N1" s="30"/>
      <c r="O1" s="30"/>
      <c r="P1" s="30"/>
      <c r="Q1" s="30"/>
      <c r="R1" s="49"/>
      <c r="S1" s="48">
        <f>I20</f>
        <v>0</v>
      </c>
    </row>
    <row r="2" spans="1:19">
      <c r="K2" s="3"/>
      <c r="L2" s="4"/>
      <c r="M2" s="4"/>
      <c r="N2" s="4"/>
      <c r="O2" s="4"/>
      <c r="P2" s="4"/>
      <c r="Q2" s="35"/>
      <c r="R2" s="35"/>
      <c r="S2" s="5"/>
    </row>
    <row r="3" spans="1:19">
      <c r="K3" s="3" t="s">
        <v>10</v>
      </c>
      <c r="L3" s="6" t="s">
        <v>0</v>
      </c>
      <c r="M3" s="7"/>
      <c r="N3" s="8" t="s">
        <v>14</v>
      </c>
      <c r="O3" s="7"/>
      <c r="P3" s="8" t="s">
        <v>7</v>
      </c>
      <c r="Q3" s="36">
        <f>M3*100+O3</f>
        <v>0</v>
      </c>
      <c r="R3" s="8" t="s">
        <v>7</v>
      </c>
      <c r="S3" s="9">
        <f>M3*100*10000+O3*10000</f>
        <v>0</v>
      </c>
    </row>
    <row r="4" spans="1:19" ht="19.5" thickBot="1">
      <c r="K4" s="3"/>
      <c r="L4" s="6" t="s">
        <v>1</v>
      </c>
      <c r="M4" s="7"/>
      <c r="N4" s="8" t="s">
        <v>14</v>
      </c>
      <c r="O4" s="7"/>
      <c r="P4" s="8" t="s">
        <v>7</v>
      </c>
      <c r="Q4" s="36">
        <f t="shared" ref="Q4:Q5" si="0">M4*100+O4</f>
        <v>0</v>
      </c>
      <c r="R4" s="8" t="s">
        <v>7</v>
      </c>
      <c r="S4" s="9">
        <f>M4*100*5000+O4*5000</f>
        <v>0</v>
      </c>
    </row>
    <row r="5" spans="1:19">
      <c r="A5" s="2" t="s">
        <v>19</v>
      </c>
      <c r="B5" s="37" t="s">
        <v>0</v>
      </c>
      <c r="C5" s="38"/>
      <c r="D5" s="39" t="s">
        <v>14</v>
      </c>
      <c r="E5" s="38"/>
      <c r="F5" s="39" t="s">
        <v>7</v>
      </c>
      <c r="G5" s="40">
        <f>C5*100+E5</f>
        <v>0</v>
      </c>
      <c r="H5" s="40" t="s">
        <v>23</v>
      </c>
      <c r="I5" s="41">
        <f>C5*100*10000+E5*10000</f>
        <v>0</v>
      </c>
      <c r="K5" s="3"/>
      <c r="L5" s="6" t="s">
        <v>2</v>
      </c>
      <c r="M5" s="7"/>
      <c r="N5" s="8" t="s">
        <v>14</v>
      </c>
      <c r="O5" s="7"/>
      <c r="P5" s="8" t="s">
        <v>7</v>
      </c>
      <c r="Q5" s="36">
        <f t="shared" si="0"/>
        <v>0</v>
      </c>
      <c r="R5" s="8" t="s">
        <v>7</v>
      </c>
      <c r="S5" s="9">
        <f>M5*100*1000+O5*1000</f>
        <v>0</v>
      </c>
    </row>
    <row r="6" spans="1:19" ht="19.5" thickBot="1">
      <c r="A6" s="3"/>
      <c r="B6" s="6" t="s">
        <v>1</v>
      </c>
      <c r="C6" s="7"/>
      <c r="D6" s="8" t="s">
        <v>14</v>
      </c>
      <c r="E6" s="7"/>
      <c r="F6" s="8" t="s">
        <v>7</v>
      </c>
      <c r="G6" s="36">
        <f t="shared" ref="G6:G7" si="1">C6*100+E6</f>
        <v>0</v>
      </c>
      <c r="H6" s="36" t="s">
        <v>23</v>
      </c>
      <c r="I6" s="9">
        <f>C6*100*5000+E6*5000</f>
        <v>0</v>
      </c>
      <c r="K6" s="3"/>
      <c r="L6" s="12" t="s">
        <v>3</v>
      </c>
      <c r="M6" s="13"/>
      <c r="N6" s="14" t="s">
        <v>15</v>
      </c>
      <c r="O6" s="13"/>
      <c r="P6" s="14" t="s">
        <v>7</v>
      </c>
      <c r="Q6" s="36">
        <f>M6*50+O6</f>
        <v>0</v>
      </c>
      <c r="R6" s="14" t="s">
        <v>7</v>
      </c>
      <c r="S6" s="15">
        <f>M6*50*500+O6*500</f>
        <v>0</v>
      </c>
    </row>
    <row r="7" spans="1:19" ht="19.5" thickTop="1">
      <c r="A7" s="3"/>
      <c r="B7" s="6" t="s">
        <v>2</v>
      </c>
      <c r="C7" s="7"/>
      <c r="D7" s="8" t="s">
        <v>14</v>
      </c>
      <c r="E7" s="7"/>
      <c r="F7" s="8" t="s">
        <v>7</v>
      </c>
      <c r="G7" s="36">
        <f t="shared" si="1"/>
        <v>0</v>
      </c>
      <c r="H7" s="36" t="s">
        <v>23</v>
      </c>
      <c r="I7" s="9">
        <f>C7*100*1000+E7*1000</f>
        <v>0</v>
      </c>
      <c r="K7" s="3"/>
      <c r="L7" s="50" t="s">
        <v>17</v>
      </c>
      <c r="M7" s="51"/>
      <c r="N7" s="51"/>
      <c r="O7" s="51"/>
      <c r="P7" s="51"/>
      <c r="Q7" s="51"/>
      <c r="R7" s="52"/>
      <c r="S7" s="16">
        <f>SUM(S3:S6)</f>
        <v>0</v>
      </c>
    </row>
    <row r="8" spans="1:19" ht="19.5" thickBot="1">
      <c r="A8" s="3"/>
      <c r="B8" s="12" t="s">
        <v>3</v>
      </c>
      <c r="C8" s="13"/>
      <c r="D8" s="14" t="s">
        <v>15</v>
      </c>
      <c r="E8" s="13"/>
      <c r="F8" s="14" t="s">
        <v>7</v>
      </c>
      <c r="G8" s="36">
        <f>C8*50+E8</f>
        <v>0</v>
      </c>
      <c r="H8" s="36" t="s">
        <v>23</v>
      </c>
      <c r="I8" s="15">
        <f>C8*50*500+E8*500</f>
        <v>0</v>
      </c>
      <c r="K8" s="3" t="s">
        <v>9</v>
      </c>
      <c r="L8" s="6" t="s">
        <v>0</v>
      </c>
      <c r="M8" s="7"/>
      <c r="N8" s="8" t="s">
        <v>11</v>
      </c>
      <c r="O8" s="7"/>
      <c r="P8" s="8" t="s">
        <v>7</v>
      </c>
      <c r="Q8" s="36">
        <f>M8*100+O8</f>
        <v>0</v>
      </c>
      <c r="R8" s="8" t="s">
        <v>7</v>
      </c>
      <c r="S8" s="9">
        <f>M8*100*10000+O8*10000</f>
        <v>0</v>
      </c>
    </row>
    <row r="9" spans="1:19" ht="19.5" thickTop="1">
      <c r="A9" s="3"/>
      <c r="B9" s="50" t="s">
        <v>20</v>
      </c>
      <c r="C9" s="51"/>
      <c r="D9" s="51"/>
      <c r="E9" s="51"/>
      <c r="F9" s="51"/>
      <c r="G9" s="51"/>
      <c r="H9" s="52"/>
      <c r="I9" s="16">
        <f>SUM(I5:I8)</f>
        <v>0</v>
      </c>
      <c r="K9" s="3"/>
      <c r="L9" s="6" t="s">
        <v>1</v>
      </c>
      <c r="M9" s="7"/>
      <c r="N9" s="8" t="s">
        <v>11</v>
      </c>
      <c r="O9" s="7"/>
      <c r="P9" s="8" t="s">
        <v>7</v>
      </c>
      <c r="Q9" s="36">
        <f t="shared" ref="Q9:Q11" si="2">M9*100+O9</f>
        <v>0</v>
      </c>
      <c r="R9" s="8" t="s">
        <v>7</v>
      </c>
      <c r="S9" s="9">
        <f>M9*100*5000+O9*5000</f>
        <v>0</v>
      </c>
    </row>
    <row r="10" spans="1:19">
      <c r="A10" s="33" t="s">
        <v>21</v>
      </c>
      <c r="B10" s="6" t="s">
        <v>0</v>
      </c>
      <c r="C10" s="7"/>
      <c r="D10" s="8" t="s">
        <v>11</v>
      </c>
      <c r="E10" s="7"/>
      <c r="F10" s="8" t="s">
        <v>7</v>
      </c>
      <c r="G10" s="36">
        <f>C10*100+E10</f>
        <v>0</v>
      </c>
      <c r="H10" s="36" t="s">
        <v>23</v>
      </c>
      <c r="I10" s="9">
        <f>C10*100*10000+E10*10000</f>
        <v>0</v>
      </c>
      <c r="K10" s="3"/>
      <c r="L10" s="6" t="s">
        <v>2</v>
      </c>
      <c r="M10" s="7"/>
      <c r="N10" s="8" t="s">
        <v>11</v>
      </c>
      <c r="O10" s="7"/>
      <c r="P10" s="8" t="s">
        <v>7</v>
      </c>
      <c r="Q10" s="36">
        <f t="shared" si="2"/>
        <v>0</v>
      </c>
      <c r="R10" s="8" t="s">
        <v>7</v>
      </c>
      <c r="S10" s="9">
        <f>M10*100*1000+O10*1000</f>
        <v>0</v>
      </c>
    </row>
    <row r="11" spans="1:19" ht="19.5" thickBot="1">
      <c r="A11" s="33"/>
      <c r="B11" s="6" t="s">
        <v>1</v>
      </c>
      <c r="C11" s="7"/>
      <c r="D11" s="8" t="s">
        <v>11</v>
      </c>
      <c r="E11" s="7"/>
      <c r="F11" s="8" t="s">
        <v>7</v>
      </c>
      <c r="G11" s="36">
        <f t="shared" ref="G11:G12" si="3">C11*100+E11</f>
        <v>0</v>
      </c>
      <c r="H11" s="36" t="s">
        <v>23</v>
      </c>
      <c r="I11" s="9">
        <f>C11*100*5000+E11*5000</f>
        <v>0</v>
      </c>
      <c r="K11" s="3"/>
      <c r="L11" s="12" t="s">
        <v>3</v>
      </c>
      <c r="M11" s="13"/>
      <c r="N11" s="14" t="s">
        <v>12</v>
      </c>
      <c r="O11" s="13"/>
      <c r="P11" s="14" t="s">
        <v>7</v>
      </c>
      <c r="Q11" s="36">
        <f>M11*50+O11</f>
        <v>0</v>
      </c>
      <c r="R11" s="14" t="s">
        <v>7</v>
      </c>
      <c r="S11" s="15">
        <f>M11*50*500+O11*500</f>
        <v>0</v>
      </c>
    </row>
    <row r="12" spans="1:19" ht="20.25" thickTop="1" thickBot="1">
      <c r="A12" s="33"/>
      <c r="B12" s="6" t="s">
        <v>2</v>
      </c>
      <c r="C12" s="7"/>
      <c r="D12" s="8" t="s">
        <v>11</v>
      </c>
      <c r="E12" s="7"/>
      <c r="F12" s="8" t="s">
        <v>7</v>
      </c>
      <c r="G12" s="36">
        <f t="shared" si="3"/>
        <v>0</v>
      </c>
      <c r="H12" s="36" t="s">
        <v>23</v>
      </c>
      <c r="I12" s="9">
        <f>C12*100*1000+E12*1000</f>
        <v>0</v>
      </c>
      <c r="K12" s="17"/>
      <c r="L12" s="53" t="s">
        <v>16</v>
      </c>
      <c r="M12" s="54"/>
      <c r="N12" s="54"/>
      <c r="O12" s="54"/>
      <c r="P12" s="54"/>
      <c r="Q12" s="54"/>
      <c r="R12" s="55"/>
      <c r="S12" s="18">
        <f>SUM(S8:S11)</f>
        <v>0</v>
      </c>
    </row>
    <row r="13" spans="1:19" ht="19.5" thickBot="1">
      <c r="A13" s="33"/>
      <c r="B13" s="12" t="s">
        <v>3</v>
      </c>
      <c r="C13" s="13"/>
      <c r="D13" s="14" t="s">
        <v>12</v>
      </c>
      <c r="E13" s="13"/>
      <c r="F13" s="14" t="s">
        <v>7</v>
      </c>
      <c r="G13" s="36">
        <f>C13*50+E13</f>
        <v>0</v>
      </c>
      <c r="H13" s="36" t="s">
        <v>23</v>
      </c>
      <c r="I13" s="15">
        <f>C13*50*500+E13*500</f>
        <v>0</v>
      </c>
      <c r="K13" s="26" t="s">
        <v>28</v>
      </c>
      <c r="L13" s="27"/>
      <c r="M13" s="27"/>
      <c r="N13" s="27"/>
      <c r="O13" s="27"/>
      <c r="P13" s="27"/>
      <c r="Q13" s="27"/>
      <c r="R13" s="28"/>
      <c r="S13" s="19">
        <f>S12+S7</f>
        <v>0</v>
      </c>
    </row>
    <row r="14" spans="1:19" ht="19.5" thickTop="1">
      <c r="A14" s="34"/>
      <c r="B14" s="50" t="s">
        <v>25</v>
      </c>
      <c r="C14" s="51"/>
      <c r="D14" s="51"/>
      <c r="E14" s="51"/>
      <c r="F14" s="51"/>
      <c r="G14" s="51"/>
      <c r="H14" s="52"/>
      <c r="I14" s="18">
        <f>SUM(I10:I13)</f>
        <v>0</v>
      </c>
      <c r="K14" s="2" t="s">
        <v>31</v>
      </c>
      <c r="L14" s="37" t="s">
        <v>0</v>
      </c>
      <c r="M14" s="58">
        <f>M3+M8</f>
        <v>0</v>
      </c>
      <c r="N14" s="39" t="s">
        <v>11</v>
      </c>
      <c r="O14" s="58">
        <f>O3+O8</f>
        <v>0</v>
      </c>
      <c r="P14" s="39" t="s">
        <v>7</v>
      </c>
      <c r="Q14" s="40">
        <f>M14*100+O14</f>
        <v>0</v>
      </c>
      <c r="R14" s="39" t="s">
        <v>7</v>
      </c>
      <c r="S14" s="41">
        <f>M14*100*10000+O14*10000</f>
        <v>0</v>
      </c>
    </row>
    <row r="15" spans="1:19">
      <c r="A15" s="33" t="s">
        <v>22</v>
      </c>
      <c r="B15" s="6" t="s">
        <v>0</v>
      </c>
      <c r="C15" s="7"/>
      <c r="D15" s="8" t="s">
        <v>11</v>
      </c>
      <c r="E15" s="7"/>
      <c r="F15" s="8" t="s">
        <v>7</v>
      </c>
      <c r="G15" s="36">
        <f>C15*100+E15</f>
        <v>0</v>
      </c>
      <c r="H15" s="36" t="s">
        <v>23</v>
      </c>
      <c r="I15" s="9">
        <f>C15*100*10000+E15*10000</f>
        <v>0</v>
      </c>
      <c r="K15" s="3"/>
      <c r="L15" s="6" t="s">
        <v>1</v>
      </c>
      <c r="M15" s="56">
        <f>M4+M9</f>
        <v>0</v>
      </c>
      <c r="N15" s="8" t="s">
        <v>11</v>
      </c>
      <c r="O15" s="56">
        <f>O4+O9</f>
        <v>0</v>
      </c>
      <c r="P15" s="8" t="s">
        <v>7</v>
      </c>
      <c r="Q15" s="36">
        <f t="shared" ref="Q15:Q17" si="4">M15*100+O15</f>
        <v>0</v>
      </c>
      <c r="R15" s="8" t="s">
        <v>7</v>
      </c>
      <c r="S15" s="9">
        <f>M15*100*5000+O15*5000</f>
        <v>0</v>
      </c>
    </row>
    <row r="16" spans="1:19">
      <c r="A16" s="33"/>
      <c r="B16" s="6" t="s">
        <v>1</v>
      </c>
      <c r="C16" s="7"/>
      <c r="D16" s="8" t="s">
        <v>11</v>
      </c>
      <c r="E16" s="7"/>
      <c r="F16" s="8" t="s">
        <v>7</v>
      </c>
      <c r="G16" s="36">
        <f t="shared" ref="G16:G17" si="5">C16*100+E16</f>
        <v>0</v>
      </c>
      <c r="H16" s="36" t="s">
        <v>23</v>
      </c>
      <c r="I16" s="9">
        <f>C16*100*5000+E16*5000</f>
        <v>0</v>
      </c>
      <c r="K16" s="3"/>
      <c r="L16" s="6" t="s">
        <v>2</v>
      </c>
      <c r="M16" s="56">
        <f>M5+M10</f>
        <v>0</v>
      </c>
      <c r="N16" s="8" t="s">
        <v>11</v>
      </c>
      <c r="O16" s="56">
        <f>O5+O10</f>
        <v>0</v>
      </c>
      <c r="P16" s="8" t="s">
        <v>7</v>
      </c>
      <c r="Q16" s="36">
        <f t="shared" si="4"/>
        <v>0</v>
      </c>
      <c r="R16" s="8" t="s">
        <v>7</v>
      </c>
      <c r="S16" s="9">
        <f>M16*100*1000+O16*1000</f>
        <v>0</v>
      </c>
    </row>
    <row r="17" spans="1:19" ht="19.5" thickBot="1">
      <c r="A17" s="33"/>
      <c r="B17" s="6" t="s">
        <v>2</v>
      </c>
      <c r="C17" s="7"/>
      <c r="D17" s="8" t="s">
        <v>11</v>
      </c>
      <c r="E17" s="7"/>
      <c r="F17" s="8" t="s">
        <v>7</v>
      </c>
      <c r="G17" s="36">
        <f t="shared" si="5"/>
        <v>0</v>
      </c>
      <c r="H17" s="36" t="s">
        <v>23</v>
      </c>
      <c r="I17" s="9">
        <f>C17*100*1000+E17*1000</f>
        <v>0</v>
      </c>
      <c r="K17" s="3"/>
      <c r="L17" s="12" t="s">
        <v>3</v>
      </c>
      <c r="M17" s="57">
        <f>M6+M11</f>
        <v>0</v>
      </c>
      <c r="N17" s="14" t="s">
        <v>12</v>
      </c>
      <c r="O17" s="57">
        <f>O6+O11</f>
        <v>0</v>
      </c>
      <c r="P17" s="14" t="s">
        <v>7</v>
      </c>
      <c r="Q17" s="36">
        <f>M17*50+O17</f>
        <v>0</v>
      </c>
      <c r="R17" s="14" t="s">
        <v>7</v>
      </c>
      <c r="S17" s="15">
        <f>M17*50*500+O17*500</f>
        <v>0</v>
      </c>
    </row>
    <row r="18" spans="1:19" ht="20.25" thickTop="1" thickBot="1">
      <c r="A18" s="33"/>
      <c r="B18" s="12" t="s">
        <v>3</v>
      </c>
      <c r="C18" s="13"/>
      <c r="D18" s="14" t="s">
        <v>12</v>
      </c>
      <c r="E18" s="13"/>
      <c r="F18" s="14" t="s">
        <v>7</v>
      </c>
      <c r="G18" s="36">
        <f>C18*50+E18</f>
        <v>0</v>
      </c>
      <c r="H18" s="36" t="s">
        <v>23</v>
      </c>
      <c r="I18" s="15">
        <f>C18*50*500+E18*500</f>
        <v>0</v>
      </c>
      <c r="K18" s="44"/>
      <c r="L18" s="53" t="s">
        <v>32</v>
      </c>
      <c r="M18" s="54"/>
      <c r="N18" s="54"/>
      <c r="O18" s="54"/>
      <c r="P18" s="54"/>
      <c r="Q18" s="54"/>
      <c r="R18" s="55"/>
      <c r="S18" s="43">
        <f>SUM(S14:S17)</f>
        <v>0</v>
      </c>
    </row>
    <row r="19" spans="1:19" ht="20.25" thickTop="1" thickBot="1">
      <c r="A19" s="42"/>
      <c r="B19" s="53" t="s">
        <v>26</v>
      </c>
      <c r="C19" s="54"/>
      <c r="D19" s="54"/>
      <c r="E19" s="54"/>
      <c r="F19" s="54"/>
      <c r="G19" s="54"/>
      <c r="H19" s="55"/>
      <c r="I19" s="43">
        <f>SUM(I15:I18)</f>
        <v>0</v>
      </c>
      <c r="K19" s="31" t="s">
        <v>13</v>
      </c>
      <c r="L19" s="37" t="s">
        <v>4</v>
      </c>
      <c r="M19" s="38"/>
      <c r="N19" s="39" t="s">
        <v>12</v>
      </c>
      <c r="O19" s="74"/>
      <c r="P19" s="75" t="s">
        <v>33</v>
      </c>
      <c r="Q19" s="75">
        <f>M19*100+O19</f>
        <v>0</v>
      </c>
      <c r="R19" s="39" t="s">
        <v>7</v>
      </c>
      <c r="S19" s="41">
        <f>Q19*5000</f>
        <v>0</v>
      </c>
    </row>
    <row r="20" spans="1:19" ht="19.5" thickBot="1">
      <c r="A20" s="26" t="s">
        <v>27</v>
      </c>
      <c r="B20" s="27"/>
      <c r="C20" s="27"/>
      <c r="D20" s="27"/>
      <c r="E20" s="59"/>
      <c r="F20" s="59"/>
      <c r="G20" s="59"/>
      <c r="H20" s="60"/>
      <c r="I20" s="61">
        <f>I14+I9</f>
        <v>0</v>
      </c>
      <c r="K20" s="31"/>
      <c r="L20" s="6" t="s">
        <v>5</v>
      </c>
      <c r="M20" s="7"/>
      <c r="N20" s="8" t="s">
        <v>12</v>
      </c>
      <c r="O20" s="69"/>
      <c r="P20" s="76" t="s">
        <v>33</v>
      </c>
      <c r="Q20" s="76">
        <f t="shared" ref="Q20:Q21" si="6">M20*100+O20</f>
        <v>0</v>
      </c>
      <c r="R20" s="8" t="s">
        <v>7</v>
      </c>
      <c r="S20" s="9">
        <f>Q20*1000</f>
        <v>0</v>
      </c>
    </row>
    <row r="21" spans="1:19" ht="19.5" thickBot="1">
      <c r="A21" s="2" t="s">
        <v>24</v>
      </c>
      <c r="B21" s="37" t="s">
        <v>0</v>
      </c>
      <c r="C21" s="37">
        <f>G5+G10+G15-Q3-Q8</f>
        <v>0</v>
      </c>
      <c r="D21" s="39" t="s">
        <v>7</v>
      </c>
      <c r="E21" s="62"/>
      <c r="F21" s="63"/>
      <c r="G21" s="63"/>
      <c r="H21" s="63"/>
      <c r="I21" s="64"/>
      <c r="K21" s="31"/>
      <c r="L21" s="70" t="s">
        <v>6</v>
      </c>
      <c r="M21" s="78"/>
      <c r="N21" s="71" t="s">
        <v>12</v>
      </c>
      <c r="O21" s="73"/>
      <c r="P21" s="77" t="s">
        <v>33</v>
      </c>
      <c r="Q21" s="77">
        <f t="shared" si="6"/>
        <v>0</v>
      </c>
      <c r="R21" s="71" t="s">
        <v>7</v>
      </c>
      <c r="S21" s="72">
        <f>Q21*500</f>
        <v>0</v>
      </c>
    </row>
    <row r="22" spans="1:19" ht="19.5" thickTop="1">
      <c r="A22" s="3"/>
      <c r="B22" s="6" t="s">
        <v>1</v>
      </c>
      <c r="C22" s="6">
        <f>G6+G11+G16-Q4-Q9</f>
        <v>0</v>
      </c>
      <c r="D22" s="8" t="s">
        <v>7</v>
      </c>
      <c r="E22" s="47"/>
      <c r="F22" s="32"/>
      <c r="G22" s="32"/>
      <c r="H22" s="32"/>
      <c r="I22" s="65"/>
      <c r="K22" s="31"/>
      <c r="L22" s="50" t="s">
        <v>29</v>
      </c>
      <c r="M22" s="51"/>
      <c r="N22" s="51"/>
      <c r="O22" s="51"/>
      <c r="P22" s="51"/>
      <c r="Q22" s="51"/>
      <c r="R22" s="52"/>
      <c r="S22" s="16">
        <f>SUM(S19:S21)</f>
        <v>0</v>
      </c>
    </row>
    <row r="23" spans="1:19">
      <c r="A23" s="3"/>
      <c r="B23" s="6" t="s">
        <v>2</v>
      </c>
      <c r="C23" s="8">
        <f>G7+G12+G17-Q5-Q10</f>
        <v>0</v>
      </c>
      <c r="D23" s="8" t="s">
        <v>7</v>
      </c>
      <c r="E23" s="47"/>
      <c r="F23" s="32"/>
      <c r="G23" s="32"/>
      <c r="H23" s="32"/>
      <c r="I23" s="65"/>
      <c r="K23" s="20" t="s">
        <v>30</v>
      </c>
      <c r="L23" s="21"/>
      <c r="M23" s="21"/>
      <c r="N23" s="21"/>
      <c r="O23" s="21"/>
      <c r="P23" s="21"/>
      <c r="Q23" s="21"/>
      <c r="R23" s="22"/>
      <c r="S23" s="10">
        <f>S22+S13</f>
        <v>0</v>
      </c>
    </row>
    <row r="24" spans="1:19" ht="19.5" thickBot="1">
      <c r="A24" s="44"/>
      <c r="B24" s="45" t="s">
        <v>3</v>
      </c>
      <c r="C24" s="46">
        <f>G8+G13+G18-Q6-Q11</f>
        <v>0</v>
      </c>
      <c r="D24" s="46" t="s">
        <v>7</v>
      </c>
      <c r="E24" s="66"/>
      <c r="F24" s="67"/>
      <c r="G24" s="67"/>
      <c r="H24" s="67"/>
      <c r="I24" s="68"/>
      <c r="K24" s="23" t="s">
        <v>8</v>
      </c>
      <c r="L24" s="24"/>
      <c r="M24" s="24"/>
      <c r="N24" s="24"/>
      <c r="O24" s="24"/>
      <c r="P24" s="24"/>
      <c r="Q24" s="24"/>
      <c r="R24" s="25"/>
      <c r="S24" s="11">
        <f>S1-S23</f>
        <v>0</v>
      </c>
    </row>
  </sheetData>
  <mergeCells count="22">
    <mergeCell ref="E21:I24"/>
    <mergeCell ref="K19:K22"/>
    <mergeCell ref="K23:R23"/>
    <mergeCell ref="K24:R24"/>
    <mergeCell ref="K1:R1"/>
    <mergeCell ref="B9:H9"/>
    <mergeCell ref="B14:H14"/>
    <mergeCell ref="B19:H19"/>
    <mergeCell ref="A20:H20"/>
    <mergeCell ref="L7:R7"/>
    <mergeCell ref="L12:R12"/>
    <mergeCell ref="K13:R13"/>
    <mergeCell ref="L22:R22"/>
    <mergeCell ref="L18:R18"/>
    <mergeCell ref="K3:K7"/>
    <mergeCell ref="K8:K12"/>
    <mergeCell ref="A5:A9"/>
    <mergeCell ref="A10:A14"/>
    <mergeCell ref="K2:S2"/>
    <mergeCell ref="K14:K18"/>
    <mergeCell ref="A15:A19"/>
    <mergeCell ref="A21:A24"/>
  </mergeCells>
  <phoneticPr fontId="1" alignment="center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ueda takayoshi</dc:creator>
  <cp:lastModifiedBy>ueda takayoshi</cp:lastModifiedBy>
  <dcterms:created xsi:type="dcterms:W3CDTF">2023-07-19T12:39:45Z</dcterms:created>
  <dcterms:modified xsi:type="dcterms:W3CDTF">2023-07-19T07:53:04Z</dcterms:modified>
</cp:coreProperties>
</file>