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clip\OneDrive\デスクトップ\"/>
    </mc:Choice>
  </mc:AlternateContent>
  <xr:revisionPtr revIDLastSave="0" documentId="13_ncr:1_{ED0A555D-DAF5-4648-8B2A-68D1BB928B65}" xr6:coauthVersionLast="47" xr6:coauthVersionMax="47" xr10:uidLastSave="{00000000-0000-0000-0000-000000000000}"/>
  <bookViews>
    <workbookView xWindow="-120" yWindow="-120" windowWidth="29040" windowHeight="15720" tabRatio="602" xr2:uid="{00000000-000D-0000-FFFF-FFFF00000000}"/>
  </bookViews>
  <sheets>
    <sheet name="進捗状況_パラメータ" sheetId="90" r:id="rId1"/>
    <sheet name="進捗状況_アドオン詳細" sheetId="97" r:id="rId2"/>
    <sheet name="進捗状況_移行" sheetId="9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0" i="90" l="1"/>
  <c r="N29" i="90"/>
  <c r="K30" i="90"/>
  <c r="K29" i="90"/>
  <c r="N17" i="97" l="1"/>
  <c r="N16" i="97"/>
  <c r="N15" i="97"/>
  <c r="Q14" i="97"/>
  <c r="N8" i="97"/>
  <c r="N7" i="97"/>
  <c r="N6" i="97"/>
  <c r="Q5" i="97"/>
  <c r="B1" i="97"/>
  <c r="O6" i="97" l="1"/>
  <c r="O15" i="97"/>
  <c r="O16" i="97"/>
  <c r="O17" i="97"/>
  <c r="O7" i="97"/>
  <c r="O8" i="97"/>
  <c r="I10" i="96" l="1"/>
  <c r="I9" i="96"/>
  <c r="I8" i="96"/>
  <c r="I7" i="96"/>
  <c r="I6" i="96"/>
  <c r="I5" i="96"/>
  <c r="L4" i="96"/>
  <c r="B1" i="96"/>
  <c r="J6" i="96" l="1"/>
  <c r="J7" i="96"/>
  <c r="J8" i="96"/>
  <c r="J9" i="96"/>
  <c r="J10" i="96"/>
  <c r="J5" i="96"/>
  <c r="H4" i="90" l="1"/>
  <c r="G4" i="90"/>
  <c r="H12" i="90"/>
  <c r="G12" i="90"/>
  <c r="N12" i="90" l="1"/>
  <c r="N4" i="90"/>
  <c r="H23" i="90"/>
  <c r="G23" i="90"/>
  <c r="N23" i="90" l="1"/>
  <c r="H31" i="90"/>
  <c r="G31" i="90"/>
  <c r="N32" i="90"/>
  <c r="K32" i="90"/>
  <c r="N31" i="90" l="1"/>
  <c r="N37" i="90" l="1"/>
  <c r="K37" i="90"/>
  <c r="N36" i="90"/>
  <c r="K36" i="90"/>
  <c r="N35" i="90"/>
  <c r="K35" i="90"/>
  <c r="N34" i="90"/>
  <c r="K34" i="90"/>
  <c r="N33" i="90"/>
  <c r="K33" i="90"/>
  <c r="N28" i="90"/>
  <c r="K28" i="90"/>
  <c r="N27" i="90"/>
  <c r="K27" i="90"/>
  <c r="N26" i="90"/>
  <c r="K26" i="90"/>
  <c r="N25" i="90"/>
  <c r="K25" i="90"/>
  <c r="N24" i="90"/>
  <c r="K24" i="90"/>
  <c r="N18" i="90" l="1"/>
  <c r="K18" i="90"/>
  <c r="N17" i="90"/>
  <c r="K17" i="90"/>
  <c r="N16" i="90"/>
  <c r="K16" i="90"/>
  <c r="N15" i="90"/>
  <c r="K15" i="90"/>
  <c r="N14" i="90"/>
  <c r="K14" i="90"/>
  <c r="N13" i="90"/>
  <c r="K13" i="90"/>
  <c r="N11" i="90"/>
  <c r="K11" i="90"/>
  <c r="N10" i="90"/>
  <c r="K10" i="90"/>
  <c r="N9" i="90"/>
  <c r="K9" i="90"/>
  <c r="N8" i="90"/>
  <c r="K8" i="90"/>
  <c r="N7" i="90"/>
  <c r="K7" i="90"/>
  <c r="N6" i="90"/>
  <c r="K6" i="90"/>
  <c r="N5" i="90"/>
  <c r="K5" i="90"/>
  <c r="B1" i="90"/>
  <c r="L29" i="90" l="1"/>
  <c r="L30" i="90"/>
  <c r="L32" i="90"/>
  <c r="L36" i="90"/>
  <c r="L37" i="90"/>
  <c r="L34" i="90"/>
  <c r="L35" i="90"/>
  <c r="L33" i="90"/>
  <c r="L26" i="90"/>
  <c r="L24" i="90"/>
  <c r="L25" i="90"/>
  <c r="L28" i="90"/>
  <c r="L27" i="90"/>
  <c r="L8" i="90"/>
  <c r="L9" i="90"/>
  <c r="L10" i="90"/>
  <c r="L17" i="90"/>
  <c r="L15" i="90"/>
  <c r="L14" i="90"/>
  <c r="L13" i="90"/>
  <c r="L18" i="90"/>
  <c r="L16" i="90"/>
  <c r="L11" i="90"/>
  <c r="L6" i="90"/>
  <c r="L5" i="90"/>
  <c r="L7" i="90"/>
</calcChain>
</file>

<file path=xl/sharedStrings.xml><?xml version="1.0" encoding="utf-8"?>
<sst xmlns="http://schemas.openxmlformats.org/spreadsheetml/2006/main" count="113" uniqueCount="45">
  <si>
    <t>実績</t>
    <rPh sb="0" eb="2">
      <t>ジッセキ</t>
    </rPh>
    <phoneticPr fontId="7"/>
  </si>
  <si>
    <t>No</t>
    <phoneticPr fontId="7"/>
  </si>
  <si>
    <t>設定項目</t>
    <rPh sb="0" eb="2">
      <t>セッテイ</t>
    </rPh>
    <rPh sb="2" eb="4">
      <t>コウモク</t>
    </rPh>
    <phoneticPr fontId="7"/>
  </si>
  <si>
    <t>実施済</t>
    <rPh sb="0" eb="2">
      <t>ジッシ</t>
    </rPh>
    <rPh sb="2" eb="3">
      <t>ズ</t>
    </rPh>
    <phoneticPr fontId="7"/>
  </si>
  <si>
    <t>総件数</t>
    <rPh sb="0" eb="3">
      <t>ソウケンスウ</t>
    </rPh>
    <phoneticPr fontId="7"/>
  </si>
  <si>
    <t>進捗率</t>
    <rPh sb="0" eb="2">
      <t>シンチョク</t>
    </rPh>
    <rPh sb="2" eb="3">
      <t>リツ</t>
    </rPh>
    <phoneticPr fontId="7"/>
  </si>
  <si>
    <t>*</t>
    <phoneticPr fontId="7"/>
  </si>
  <si>
    <t xml:space="preserve">予定
</t>
    <rPh sb="0" eb="2">
      <t>ヨテイ</t>
    </rPh>
    <phoneticPr fontId="7"/>
  </si>
  <si>
    <t>開始日</t>
    <rPh sb="0" eb="3">
      <t>カイシビ</t>
    </rPh>
    <phoneticPr fontId="7"/>
  </si>
  <si>
    <t>終了日</t>
    <rPh sb="0" eb="3">
      <t>シュウリョウビ</t>
    </rPh>
    <phoneticPr fontId="7"/>
  </si>
  <si>
    <t>日数</t>
    <rPh sb="0" eb="2">
      <t>ニッスウ</t>
    </rPh>
    <phoneticPr fontId="7"/>
  </si>
  <si>
    <t>終了日※参考</t>
    <rPh sb="0" eb="3">
      <t>シュウリョウビ</t>
    </rPh>
    <rPh sb="4" eb="6">
      <t>サンコウ</t>
    </rPh>
    <phoneticPr fontId="7"/>
  </si>
  <si>
    <t>終了日
※参考</t>
    <rPh sb="0" eb="3">
      <t>シュウリョウビ</t>
    </rPh>
    <rPh sb="5" eb="7">
      <t>サンコウ</t>
    </rPh>
    <phoneticPr fontId="7"/>
  </si>
  <si>
    <r>
      <t xml:space="preserve">終了日
</t>
    </r>
    <r>
      <rPr>
        <sz val="10"/>
        <rFont val="Meiryo UI"/>
        <family val="3"/>
        <charset val="128"/>
      </rPr>
      <t>※参考</t>
    </r>
    <rPh sb="0" eb="3">
      <t>シュウリョウビ</t>
    </rPh>
    <rPh sb="5" eb="7">
      <t>サンコウ</t>
    </rPh>
    <phoneticPr fontId="7"/>
  </si>
  <si>
    <t>パラメータ進捗</t>
    <phoneticPr fontId="7"/>
  </si>
  <si>
    <t>単体テスト実施</t>
    <phoneticPr fontId="7"/>
  </si>
  <si>
    <t>全体進捗</t>
    <rPh sb="0" eb="2">
      <t>ゼンタイ</t>
    </rPh>
    <rPh sb="2" eb="4">
      <t>シンチョク</t>
    </rPh>
    <phoneticPr fontId="10"/>
  </si>
  <si>
    <t>移行設計</t>
    <rPh sb="0" eb="2">
      <t>イコウ</t>
    </rPh>
    <rPh sb="2" eb="4">
      <t>セッケイ</t>
    </rPh>
    <phoneticPr fontId="7"/>
  </si>
  <si>
    <t>A機能</t>
    <rPh sb="1" eb="3">
      <t>キノウ</t>
    </rPh>
    <phoneticPr fontId="7"/>
  </si>
  <si>
    <t>B機能</t>
    <rPh sb="1" eb="3">
      <t>キノウ</t>
    </rPh>
    <phoneticPr fontId="7"/>
  </si>
  <si>
    <t>C機能</t>
    <rPh sb="1" eb="3">
      <t>キノウ</t>
    </rPh>
    <phoneticPr fontId="7"/>
  </si>
  <si>
    <t>D機能</t>
    <rPh sb="1" eb="3">
      <t>キノウ</t>
    </rPh>
    <phoneticPr fontId="7"/>
  </si>
  <si>
    <t>E機能</t>
    <rPh sb="1" eb="3">
      <t>キノウ</t>
    </rPh>
    <phoneticPr fontId="7"/>
  </si>
  <si>
    <t>F機能</t>
    <rPh sb="1" eb="3">
      <t>キノウ</t>
    </rPh>
    <phoneticPr fontId="7"/>
  </si>
  <si>
    <t>G機能</t>
    <rPh sb="1" eb="3">
      <t>キノウ</t>
    </rPh>
    <phoneticPr fontId="7"/>
  </si>
  <si>
    <t>H機能</t>
    <rPh sb="1" eb="3">
      <t>キノウ</t>
    </rPh>
    <phoneticPr fontId="7"/>
  </si>
  <si>
    <t>I機能</t>
    <rPh sb="1" eb="3">
      <t>キノウ</t>
    </rPh>
    <phoneticPr fontId="7"/>
  </si>
  <si>
    <t>J機能</t>
    <rPh sb="1" eb="3">
      <t>キノウ</t>
    </rPh>
    <phoneticPr fontId="7"/>
  </si>
  <si>
    <t>K機能</t>
    <rPh sb="1" eb="3">
      <t>キノウ</t>
    </rPh>
    <phoneticPr fontId="7"/>
  </si>
  <si>
    <t>Xシステム</t>
    <phoneticPr fontId="10"/>
  </si>
  <si>
    <t>Yシステム</t>
    <phoneticPr fontId="10"/>
  </si>
  <si>
    <t>アドオンA機能</t>
    <phoneticPr fontId="7"/>
  </si>
  <si>
    <t>アドオンB機能</t>
    <phoneticPr fontId="7"/>
  </si>
  <si>
    <t>アドオンC機能</t>
    <phoneticPr fontId="7"/>
  </si>
  <si>
    <t>詳細設計_Xシステム</t>
    <rPh sb="0" eb="2">
      <t>ショウサイ</t>
    </rPh>
    <rPh sb="2" eb="4">
      <t>セッケイ</t>
    </rPh>
    <phoneticPr fontId="7"/>
  </si>
  <si>
    <t>詳細設計_Yシステム</t>
    <rPh sb="0" eb="2">
      <t>ショウサイ</t>
    </rPh>
    <rPh sb="2" eb="4">
      <t>セッケイ</t>
    </rPh>
    <phoneticPr fontId="7"/>
  </si>
  <si>
    <t>アドオンD機能</t>
    <phoneticPr fontId="7"/>
  </si>
  <si>
    <t>アドオンE機能</t>
    <phoneticPr fontId="7"/>
  </si>
  <si>
    <t>アドオンF機能</t>
    <phoneticPr fontId="7"/>
  </si>
  <si>
    <t>Aテーブル</t>
    <phoneticPr fontId="7"/>
  </si>
  <si>
    <t>Bテーブル</t>
    <phoneticPr fontId="7"/>
  </si>
  <si>
    <t>Cテーブル</t>
    <phoneticPr fontId="7"/>
  </si>
  <si>
    <t>Dテーブル</t>
    <phoneticPr fontId="7"/>
  </si>
  <si>
    <t>Eテーブル</t>
    <phoneticPr fontId="7"/>
  </si>
  <si>
    <t>Fテーブル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</si>
</sst>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7" formatCode="0.0%"/>
    <numFmt numFmtId="178" formatCode="0_);[Red]\(0\)"/>
    <numFmt numFmtId="179" formatCode="m/dd"/>
  </numFmts>
  <fonts count="2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theme="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11"/>
      <color indexed="18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mediumGray">
        <fgColor indexed="26"/>
        <bgColor indexed="26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9" fontId="6" fillId="0" borderId="0" applyFont="0" applyFill="0" applyBorder="0" applyAlignment="0" applyProtection="0"/>
    <xf numFmtId="38" fontId="8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38" fontId="6" fillId="0" borderId="0" applyFont="0" applyFill="0" applyBorder="0" applyAlignment="0" applyProtection="0"/>
    <xf numFmtId="0" fontId="4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64">
    <xf numFmtId="0" fontId="0" fillId="0" borderId="0" xfId="0"/>
    <xf numFmtId="0" fontId="12" fillId="0" borderId="0" xfId="9" applyFont="1">
      <alignment vertical="center"/>
    </xf>
    <xf numFmtId="14" fontId="17" fillId="3" borderId="0" xfId="9" applyNumberFormat="1" applyFont="1" applyFill="1">
      <alignment vertical="center"/>
    </xf>
    <xf numFmtId="0" fontId="14" fillId="0" borderId="0" xfId="9" applyFont="1">
      <alignment vertical="center"/>
    </xf>
    <xf numFmtId="0" fontId="12" fillId="0" borderId="0" xfId="9" applyFont="1" applyAlignment="1">
      <alignment horizontal="center" vertical="center"/>
    </xf>
    <xf numFmtId="0" fontId="13" fillId="0" borderId="0" xfId="9" applyFont="1">
      <alignment vertical="center"/>
    </xf>
    <xf numFmtId="0" fontId="12" fillId="2" borderId="7" xfId="9" applyFont="1" applyFill="1" applyBorder="1" applyAlignment="1">
      <alignment horizontal="center" vertical="center"/>
    </xf>
    <xf numFmtId="0" fontId="12" fillId="2" borderId="2" xfId="9" applyFont="1" applyFill="1" applyBorder="1" applyAlignment="1">
      <alignment horizontal="center" vertical="center"/>
    </xf>
    <xf numFmtId="0" fontId="12" fillId="2" borderId="7" xfId="9" applyFont="1" applyFill="1" applyBorder="1" applyAlignment="1">
      <alignment horizontal="center" vertical="center" wrapText="1"/>
    </xf>
    <xf numFmtId="0" fontId="12" fillId="0" borderId="7" xfId="9" applyFont="1" applyBorder="1">
      <alignment vertical="center"/>
    </xf>
    <xf numFmtId="0" fontId="12" fillId="0" borderId="1" xfId="9" applyFont="1" applyBorder="1">
      <alignment vertical="center"/>
    </xf>
    <xf numFmtId="0" fontId="12" fillId="0" borderId="3" xfId="9" applyFont="1" applyBorder="1">
      <alignment vertical="center"/>
    </xf>
    <xf numFmtId="0" fontId="12" fillId="0" borderId="2" xfId="9" applyFont="1" applyBorder="1">
      <alignment vertical="center"/>
    </xf>
    <xf numFmtId="56" fontId="12" fillId="0" borderId="7" xfId="9" applyNumberFormat="1" applyFont="1" applyBorder="1">
      <alignment vertical="center"/>
    </xf>
    <xf numFmtId="178" fontId="12" fillId="3" borderId="7" xfId="9" quotePrefix="1" applyNumberFormat="1" applyFont="1" applyFill="1" applyBorder="1">
      <alignment vertical="center"/>
    </xf>
    <xf numFmtId="9" fontId="12" fillId="3" borderId="7" xfId="9" quotePrefix="1" applyNumberFormat="1" applyFont="1" applyFill="1" applyBorder="1" applyAlignment="1">
      <alignment horizontal="right" vertical="center"/>
    </xf>
    <xf numFmtId="56" fontId="12" fillId="0" borderId="7" xfId="9" quotePrefix="1" applyNumberFormat="1" applyFont="1" applyBorder="1" applyAlignment="1">
      <alignment horizontal="right" vertical="center"/>
    </xf>
    <xf numFmtId="0" fontId="12" fillId="0" borderId="0" xfId="9" applyFont="1" applyAlignment="1">
      <alignment vertical="center" wrapText="1"/>
    </xf>
    <xf numFmtId="56" fontId="12" fillId="0" borderId="7" xfId="9" applyNumberFormat="1" applyFont="1" applyBorder="1" applyAlignment="1">
      <alignment vertical="center" wrapText="1"/>
    </xf>
    <xf numFmtId="9" fontId="15" fillId="3" borderId="7" xfId="9" quotePrefix="1" applyNumberFormat="1" applyFont="1" applyFill="1" applyBorder="1" applyAlignment="1">
      <alignment horizontal="right" vertical="center"/>
    </xf>
    <xf numFmtId="0" fontId="14" fillId="0" borderId="0" xfId="9" applyFont="1" applyAlignment="1">
      <alignment horizontal="left" vertical="center"/>
    </xf>
    <xf numFmtId="0" fontId="14" fillId="0" borderId="4" xfId="9" applyFont="1" applyBorder="1" applyAlignment="1">
      <alignment horizontal="left" vertical="center"/>
    </xf>
    <xf numFmtId="0" fontId="14" fillId="0" borderId="6" xfId="9" applyFont="1" applyBorder="1" applyAlignment="1">
      <alignment horizontal="left" vertical="center"/>
    </xf>
    <xf numFmtId="0" fontId="12" fillId="2" borderId="7" xfId="9" applyFont="1" applyFill="1" applyBorder="1">
      <alignment vertical="center"/>
    </xf>
    <xf numFmtId="56" fontId="12" fillId="0" borderId="3" xfId="9" applyNumberFormat="1" applyFont="1" applyBorder="1">
      <alignment vertical="center"/>
    </xf>
    <xf numFmtId="56" fontId="12" fillId="0" borderId="1" xfId="9" quotePrefix="1" applyNumberFormat="1" applyFont="1" applyBorder="1" applyAlignment="1">
      <alignment horizontal="right" vertical="center"/>
    </xf>
    <xf numFmtId="178" fontId="12" fillId="3" borderId="7" xfId="9" quotePrefix="1" applyNumberFormat="1" applyFont="1" applyFill="1" applyBorder="1" applyAlignment="1">
      <alignment horizontal="right" vertical="center"/>
    </xf>
    <xf numFmtId="0" fontId="12" fillId="3" borderId="7" xfId="9" quotePrefix="1" applyFont="1" applyFill="1" applyBorder="1" applyAlignment="1">
      <alignment horizontal="right" vertical="center"/>
    </xf>
    <xf numFmtId="56" fontId="16" fillId="0" borderId="1" xfId="9" quotePrefix="1" applyNumberFormat="1" applyFont="1" applyBorder="1" applyAlignment="1">
      <alignment horizontal="right" vertical="center"/>
    </xf>
    <xf numFmtId="9" fontId="18" fillId="4" borderId="8" xfId="1" applyFont="1" applyFill="1" applyBorder="1" applyAlignment="1">
      <alignment horizontal="right" vertical="center" shrinkToFit="1"/>
    </xf>
    <xf numFmtId="0" fontId="12" fillId="0" borderId="8" xfId="9" applyFont="1" applyBorder="1">
      <alignment vertical="center"/>
    </xf>
    <xf numFmtId="178" fontId="12" fillId="3" borderId="8" xfId="9" quotePrefix="1" applyNumberFormat="1" applyFont="1" applyFill="1" applyBorder="1">
      <alignment vertical="center"/>
    </xf>
    <xf numFmtId="9" fontId="12" fillId="3" borderId="8" xfId="9" quotePrefix="1" applyNumberFormat="1" applyFont="1" applyFill="1" applyBorder="1" applyAlignment="1">
      <alignment horizontal="right" vertical="center"/>
    </xf>
    <xf numFmtId="56" fontId="12" fillId="0" borderId="8" xfId="9" quotePrefix="1" applyNumberFormat="1" applyFont="1" applyBorder="1" applyAlignment="1">
      <alignment horizontal="right" vertical="center"/>
    </xf>
    <xf numFmtId="179" fontId="19" fillId="5" borderId="5" xfId="0" applyNumberFormat="1" applyFont="1" applyFill="1" applyBorder="1" applyAlignment="1">
      <alignment horizontal="center" vertical="center" shrinkToFit="1"/>
    </xf>
    <xf numFmtId="179" fontId="19" fillId="5" borderId="7" xfId="0" applyNumberFormat="1" applyFont="1" applyFill="1" applyBorder="1" applyAlignment="1">
      <alignment horizontal="center" vertical="center" shrinkToFit="1"/>
    </xf>
    <xf numFmtId="9" fontId="12" fillId="0" borderId="7" xfId="1" applyFont="1" applyBorder="1" applyAlignment="1">
      <alignment vertical="center"/>
    </xf>
    <xf numFmtId="9" fontId="12" fillId="0" borderId="8" xfId="9" quotePrefix="1" applyNumberFormat="1" applyFont="1" applyBorder="1" applyAlignment="1">
      <alignment horizontal="right" vertical="center"/>
    </xf>
    <xf numFmtId="0" fontId="14" fillId="2" borderId="1" xfId="9" applyFont="1" applyFill="1" applyBorder="1">
      <alignment vertical="center"/>
    </xf>
    <xf numFmtId="0" fontId="14" fillId="2" borderId="3" xfId="9" applyFont="1" applyFill="1" applyBorder="1">
      <alignment vertical="center"/>
    </xf>
    <xf numFmtId="0" fontId="14" fillId="2" borderId="2" xfId="9" applyFont="1" applyFill="1" applyBorder="1">
      <alignment vertical="center"/>
    </xf>
    <xf numFmtId="0" fontId="14" fillId="2" borderId="7" xfId="9" applyFont="1" applyFill="1" applyBorder="1">
      <alignment vertical="center"/>
    </xf>
    <xf numFmtId="56" fontId="12" fillId="2" borderId="7" xfId="9" quotePrefix="1" applyNumberFormat="1" applyFont="1" applyFill="1" applyBorder="1" applyAlignment="1">
      <alignment horizontal="right" vertical="center"/>
    </xf>
    <xf numFmtId="56" fontId="14" fillId="2" borderId="7" xfId="9" applyNumberFormat="1" applyFont="1" applyFill="1" applyBorder="1">
      <alignment vertical="center"/>
    </xf>
    <xf numFmtId="177" fontId="15" fillId="4" borderId="8" xfId="1" applyNumberFormat="1" applyFont="1" applyFill="1" applyBorder="1" applyAlignment="1">
      <alignment horizontal="right" vertical="center" wrapText="1" shrinkToFit="1"/>
    </xf>
    <xf numFmtId="0" fontId="15" fillId="0" borderId="7" xfId="9" applyFont="1" applyBorder="1">
      <alignment vertical="center"/>
    </xf>
    <xf numFmtId="0" fontId="15" fillId="0" borderId="7" xfId="9" applyFont="1" applyBorder="1" applyAlignment="1">
      <alignment vertical="center" wrapText="1"/>
    </xf>
    <xf numFmtId="0" fontId="12" fillId="0" borderId="1" xfId="9" applyFont="1" applyBorder="1">
      <alignment vertical="center"/>
    </xf>
    <xf numFmtId="0" fontId="12" fillId="0" borderId="3" xfId="9" applyFont="1" applyBorder="1">
      <alignment vertical="center"/>
    </xf>
    <xf numFmtId="0" fontId="12" fillId="0" borderId="2" xfId="9" applyFont="1" applyBorder="1">
      <alignment vertical="center"/>
    </xf>
    <xf numFmtId="0" fontId="12" fillId="2" borderId="1" xfId="9" applyFont="1" applyFill="1" applyBorder="1" applyAlignment="1">
      <alignment horizontal="center" vertical="center"/>
    </xf>
    <xf numFmtId="0" fontId="6" fillId="2" borderId="3" xfId="9" applyFill="1" applyBorder="1" applyAlignment="1">
      <alignment horizontal="center" vertical="center"/>
    </xf>
    <xf numFmtId="0" fontId="6" fillId="2" borderId="1" xfId="9" applyFill="1" applyBorder="1" applyAlignment="1">
      <alignment horizontal="center" vertical="center"/>
    </xf>
    <xf numFmtId="0" fontId="6" fillId="0" borderId="2" xfId="9" applyBorder="1" applyAlignment="1">
      <alignment horizontal="center" vertical="center"/>
    </xf>
    <xf numFmtId="0" fontId="12" fillId="2" borderId="3" xfId="9" applyFont="1" applyFill="1" applyBorder="1" applyAlignment="1">
      <alignment horizontal="center" vertical="center"/>
    </xf>
    <xf numFmtId="0" fontId="12" fillId="2" borderId="2" xfId="9" applyFont="1" applyFill="1" applyBorder="1" applyAlignment="1">
      <alignment horizontal="center" vertical="center"/>
    </xf>
    <xf numFmtId="0" fontId="14" fillId="0" borderId="0" xfId="9" applyFont="1" applyAlignment="1">
      <alignment horizontal="left" vertical="center"/>
    </xf>
    <xf numFmtId="0" fontId="12" fillId="2" borderId="1" xfId="9" applyFont="1" applyFill="1" applyBorder="1">
      <alignment vertical="center"/>
    </xf>
    <xf numFmtId="0" fontId="12" fillId="2" borderId="3" xfId="9" applyFont="1" applyFill="1" applyBorder="1">
      <alignment vertical="center"/>
    </xf>
    <xf numFmtId="0" fontId="12" fillId="2" borderId="2" xfId="9" applyFont="1" applyFill="1" applyBorder="1">
      <alignment vertical="center"/>
    </xf>
    <xf numFmtId="0" fontId="14" fillId="2" borderId="1" xfId="9" applyFont="1" applyFill="1" applyBorder="1" applyAlignment="1">
      <alignment horizontal="left" vertical="center"/>
    </xf>
    <xf numFmtId="0" fontId="14" fillId="2" borderId="3" xfId="9" applyFont="1" applyFill="1" applyBorder="1" applyAlignment="1">
      <alignment horizontal="left" vertical="center"/>
    </xf>
    <xf numFmtId="0" fontId="14" fillId="2" borderId="2" xfId="9" applyFont="1" applyFill="1" applyBorder="1" applyAlignment="1">
      <alignment horizontal="left" vertical="center"/>
    </xf>
    <xf numFmtId="56" fontId="12" fillId="0" borderId="2" xfId="9" quotePrefix="1" applyNumberFormat="1" applyFont="1" applyBorder="1" applyAlignment="1">
      <alignment horizontal="right" vertical="center"/>
    </xf>
  </cellXfs>
  <cellStyles count="12">
    <cellStyle name="パーセント" xfId="1" builtinId="5"/>
    <cellStyle name="パーセント 2" xfId="3" xr:uid="{DD47074F-6605-47C2-9B87-1C2138100A7B}"/>
    <cellStyle name="桁区切り 2" xfId="2" xr:uid="{00000000-0005-0000-0000-000002000000}"/>
    <cellStyle name="桁区切り 2 2" xfId="6" xr:uid="{BBD869BF-2047-4FDF-BF28-B6048630B608}"/>
    <cellStyle name="標準" xfId="0" builtinId="0"/>
    <cellStyle name="標準 2" xfId="4" xr:uid="{DCB9D190-D751-4856-9FA7-1E5F99E1682D}"/>
    <cellStyle name="標準 2 3" xfId="9" xr:uid="{EB5BB129-AE3C-43C7-8054-DD7D9CEA02C5}"/>
    <cellStyle name="標準 3" xfId="5" xr:uid="{D3F7A945-D54B-459F-AFF4-C26D64337C09}"/>
    <cellStyle name="標準 3 2" xfId="7" xr:uid="{0B5E7F3A-A6AD-4D14-B601-B47FA016C5C6}"/>
    <cellStyle name="標準 4" xfId="8" xr:uid="{98F95973-1E3F-42CE-9386-9508BD3F0C7F}"/>
    <cellStyle name="標準 4 2" xfId="11" xr:uid="{951428BA-B18A-4A35-9C62-0F5A9C9933DE}"/>
    <cellStyle name="標準 5" xfId="10" xr:uid="{82B7CB2B-ED84-4AC6-BCAD-114088EC6618}"/>
  </cellStyles>
  <dxfs count="14">
    <dxf>
      <fill>
        <patternFill>
          <bgColor indexed="22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26"/>
        </patternFill>
      </fill>
    </dxf>
  </dxfs>
  <tableStyles count="0" defaultTableStyle="TableStyleMedium2" defaultPivotStyle="PivotStyleLight16"/>
  <colors>
    <mruColors>
      <color rgb="FFFFFF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FA9AF-1A12-4E28-8A1F-1A0C432A1B9C}">
  <dimension ref="A1:N37"/>
  <sheetViews>
    <sheetView showGridLines="0" tabSelected="1" zoomScaleNormal="100" workbookViewId="0">
      <pane ySplit="3" topLeftCell="A4" activePane="bottomLeft" state="frozen"/>
      <selection pane="bottomLeft"/>
    </sheetView>
  </sheetViews>
  <sheetFormatPr defaultColWidth="2.625" defaultRowHeight="20.100000000000001" customHeight="1" x14ac:dyDescent="0.15"/>
  <cols>
    <col min="1" max="1" width="1.25" style="1" customWidth="1"/>
    <col min="2" max="2" width="12.75" style="1" bestFit="1" customWidth="1"/>
    <col min="3" max="3" width="13.625" style="1" bestFit="1" customWidth="1"/>
    <col min="4" max="5" width="2.625" style="1"/>
    <col min="6" max="6" width="2.75" style="1" customWidth="1"/>
    <col min="7" max="7" width="7.75" style="1" customWidth="1"/>
    <col min="8" max="8" width="8.125" style="1" customWidth="1"/>
    <col min="9" max="9" width="14.375" style="1" bestFit="1" customWidth="1"/>
    <col min="10" max="10" width="10" style="1" bestFit="1" customWidth="1"/>
    <col min="11" max="11" width="6" style="1" bestFit="1" customWidth="1"/>
    <col min="12" max="12" width="7.375" style="1" bestFit="1" customWidth="1"/>
    <col min="13" max="13" width="13.25" style="1" bestFit="1" customWidth="1"/>
    <col min="14" max="14" width="7.375" style="1" bestFit="1" customWidth="1"/>
    <col min="15" max="15" width="1.625" style="1" customWidth="1"/>
    <col min="16" max="16" width="2.625" style="1"/>
    <col min="17" max="17" width="4.25" style="1" bestFit="1" customWidth="1"/>
    <col min="18" max="23" width="2.625" style="1"/>
    <col min="24" max="25" width="7.375" style="1" bestFit="1" customWidth="1"/>
    <col min="26" max="27" width="10" style="1" bestFit="1" customWidth="1"/>
    <col min="28" max="28" width="6" style="1" bestFit="1" customWidth="1"/>
    <col min="29" max="29" width="7.375" style="1" bestFit="1" customWidth="1"/>
    <col min="30" max="30" width="13.25" style="1" bestFit="1" customWidth="1"/>
    <col min="31" max="31" width="7.375" style="1" bestFit="1" customWidth="1"/>
    <col min="32" max="16384" width="2.625" style="1"/>
  </cols>
  <sheetData>
    <row r="1" spans="1:14" ht="20.100000000000001" customHeight="1" x14ac:dyDescent="0.15">
      <c r="B1" s="2">
        <f ca="1">TODAY()</f>
        <v>46063</v>
      </c>
      <c r="C1" s="56"/>
      <c r="D1" s="56"/>
      <c r="E1" s="56"/>
      <c r="F1" s="56"/>
      <c r="I1" s="4" t="s">
        <v>6</v>
      </c>
      <c r="J1" s="4"/>
      <c r="K1" s="4" t="s">
        <v>6</v>
      </c>
      <c r="M1" s="4" t="s">
        <v>6</v>
      </c>
    </row>
    <row r="2" spans="1:14" ht="20.100000000000001" customHeight="1" x14ac:dyDescent="0.15">
      <c r="B2" s="3" t="s">
        <v>14</v>
      </c>
      <c r="I2" s="50" t="s">
        <v>7</v>
      </c>
      <c r="J2" s="51"/>
      <c r="K2" s="51"/>
      <c r="L2" s="51"/>
      <c r="M2" s="52" t="s">
        <v>0</v>
      </c>
      <c r="N2" s="53"/>
    </row>
    <row r="3" spans="1:14" ht="29.25" customHeight="1" x14ac:dyDescent="0.15">
      <c r="A3" s="5"/>
      <c r="B3" s="6" t="s">
        <v>1</v>
      </c>
      <c r="C3" s="50" t="s">
        <v>2</v>
      </c>
      <c r="D3" s="54"/>
      <c r="E3" s="54"/>
      <c r="F3" s="55"/>
      <c r="G3" s="6" t="s">
        <v>3</v>
      </c>
      <c r="H3" s="6" t="s">
        <v>4</v>
      </c>
      <c r="I3" s="6" t="s">
        <v>8</v>
      </c>
      <c r="J3" s="8" t="s">
        <v>9</v>
      </c>
      <c r="K3" s="8" t="s">
        <v>10</v>
      </c>
      <c r="L3" s="8" t="s">
        <v>5</v>
      </c>
      <c r="M3" s="8" t="s">
        <v>11</v>
      </c>
      <c r="N3" s="8" t="s">
        <v>5</v>
      </c>
    </row>
    <row r="4" spans="1:14" ht="18.75" customHeight="1" x14ac:dyDescent="0.15">
      <c r="A4" s="5"/>
      <c r="B4" s="38" t="s">
        <v>29</v>
      </c>
      <c r="C4" s="39"/>
      <c r="D4" s="39"/>
      <c r="E4" s="39"/>
      <c r="F4" s="39"/>
      <c r="G4" s="39">
        <f>SUM(G5:G11)</f>
        <v>195</v>
      </c>
      <c r="H4" s="39">
        <f>SUM(H5:H11)</f>
        <v>199</v>
      </c>
      <c r="I4" s="39"/>
      <c r="J4" s="39"/>
      <c r="K4" s="39"/>
      <c r="L4" s="39"/>
      <c r="M4" s="40"/>
      <c r="N4" s="44">
        <f>G4/H4</f>
        <v>0.97989949748743721</v>
      </c>
    </row>
    <row r="5" spans="1:14" ht="20.100000000000001" customHeight="1" x14ac:dyDescent="0.15">
      <c r="A5" s="5"/>
      <c r="B5" s="9">
        <v>1</v>
      </c>
      <c r="C5" s="47" t="s">
        <v>18</v>
      </c>
      <c r="D5" s="48"/>
      <c r="E5" s="48"/>
      <c r="F5" s="49"/>
      <c r="G5" s="45">
        <v>1</v>
      </c>
      <c r="H5" s="45">
        <v>1</v>
      </c>
      <c r="I5" s="13">
        <v>45903</v>
      </c>
      <c r="J5" s="13">
        <v>45903</v>
      </c>
      <c r="K5" s="14">
        <f>J5-I5</f>
        <v>0</v>
      </c>
      <c r="L5" s="15">
        <f ca="1">IF(I5="","",IF($B$1&lt;I5,0,IF($B$1&gt;J5,1,($B$1-I5)/(J5-I5))))</f>
        <v>1</v>
      </c>
      <c r="M5" s="16">
        <v>45930</v>
      </c>
      <c r="N5" s="15">
        <f>G5/H5</f>
        <v>1</v>
      </c>
    </row>
    <row r="6" spans="1:14" ht="20.100000000000001" customHeight="1" x14ac:dyDescent="0.15">
      <c r="A6" s="5"/>
      <c r="B6" s="9">
        <v>2</v>
      </c>
      <c r="C6" s="47" t="s">
        <v>19</v>
      </c>
      <c r="D6" s="48"/>
      <c r="E6" s="48"/>
      <c r="F6" s="49"/>
      <c r="G6" s="45">
        <v>16</v>
      </c>
      <c r="H6" s="45">
        <v>16</v>
      </c>
      <c r="I6" s="13">
        <v>45903</v>
      </c>
      <c r="J6" s="16">
        <v>45937</v>
      </c>
      <c r="K6" s="14">
        <f>J6-I6</f>
        <v>34</v>
      </c>
      <c r="L6" s="15">
        <f t="shared" ref="L6:L18" ca="1" si="0">IF(I6="","",IF($B$1&lt;I6,0,IF($B$1&gt;J6,1,($B$1-I6)/(J6-I6))))</f>
        <v>1</v>
      </c>
      <c r="M6" s="16">
        <v>45937</v>
      </c>
      <c r="N6" s="15">
        <f>G6/H6</f>
        <v>1</v>
      </c>
    </row>
    <row r="7" spans="1:14" s="17" customFormat="1" ht="20.100000000000001" customHeight="1" x14ac:dyDescent="0.15">
      <c r="A7" s="1"/>
      <c r="B7" s="9">
        <v>3</v>
      </c>
      <c r="C7" s="47" t="s">
        <v>20</v>
      </c>
      <c r="D7" s="48"/>
      <c r="E7" s="48"/>
      <c r="F7" s="49"/>
      <c r="G7" s="46">
        <v>78</v>
      </c>
      <c r="H7" s="46">
        <v>82</v>
      </c>
      <c r="I7" s="13">
        <v>45903</v>
      </c>
      <c r="J7" s="16">
        <v>46041</v>
      </c>
      <c r="K7" s="14">
        <f t="shared" ref="K7:K18" si="1">J7-I7</f>
        <v>138</v>
      </c>
      <c r="L7" s="15">
        <f t="shared" ca="1" si="0"/>
        <v>1</v>
      </c>
      <c r="M7" s="16"/>
      <c r="N7" s="19">
        <f>G7/H7</f>
        <v>0.95121951219512191</v>
      </c>
    </row>
    <row r="8" spans="1:14" s="17" customFormat="1" ht="20.100000000000001" customHeight="1" x14ac:dyDescent="0.15">
      <c r="A8" s="1"/>
      <c r="B8" s="9">
        <v>4</v>
      </c>
      <c r="C8" s="47" t="s">
        <v>21</v>
      </c>
      <c r="D8" s="48"/>
      <c r="E8" s="48"/>
      <c r="F8" s="49"/>
      <c r="G8" s="46">
        <v>14</v>
      </c>
      <c r="H8" s="46">
        <v>14</v>
      </c>
      <c r="I8" s="18">
        <v>45964</v>
      </c>
      <c r="J8" s="16">
        <v>45982</v>
      </c>
      <c r="K8" s="14">
        <f t="shared" si="1"/>
        <v>18</v>
      </c>
      <c r="L8" s="15">
        <f t="shared" ca="1" si="0"/>
        <v>1</v>
      </c>
      <c r="M8" s="16">
        <v>46001</v>
      </c>
      <c r="N8" s="15">
        <f t="shared" ref="N8:N18" si="2">G8/H8</f>
        <v>1</v>
      </c>
    </row>
    <row r="9" spans="1:14" s="17" customFormat="1" ht="20.100000000000001" customHeight="1" x14ac:dyDescent="0.15">
      <c r="A9" s="1"/>
      <c r="B9" s="9">
        <v>5</v>
      </c>
      <c r="C9" s="47" t="s">
        <v>22</v>
      </c>
      <c r="D9" s="48"/>
      <c r="E9" s="48"/>
      <c r="F9" s="49"/>
      <c r="G9" s="46">
        <v>23</v>
      </c>
      <c r="H9" s="46">
        <v>23</v>
      </c>
      <c r="I9" s="18">
        <v>45903</v>
      </c>
      <c r="J9" s="16">
        <v>45995</v>
      </c>
      <c r="K9" s="14">
        <f t="shared" si="1"/>
        <v>92</v>
      </c>
      <c r="L9" s="15">
        <f t="shared" ca="1" si="0"/>
        <v>1</v>
      </c>
      <c r="M9" s="16">
        <v>45995</v>
      </c>
      <c r="N9" s="15">
        <f t="shared" si="2"/>
        <v>1</v>
      </c>
    </row>
    <row r="10" spans="1:14" ht="20.100000000000001" customHeight="1" x14ac:dyDescent="0.15">
      <c r="B10" s="9">
        <v>6</v>
      </c>
      <c r="C10" s="47" t="s">
        <v>23</v>
      </c>
      <c r="D10" s="48"/>
      <c r="E10" s="48"/>
      <c r="F10" s="49"/>
      <c r="G10" s="45">
        <v>2</v>
      </c>
      <c r="H10" s="45">
        <v>2</v>
      </c>
      <c r="I10" s="13">
        <v>45929</v>
      </c>
      <c r="J10" s="16">
        <v>45930</v>
      </c>
      <c r="K10" s="14">
        <f t="shared" si="1"/>
        <v>1</v>
      </c>
      <c r="L10" s="15">
        <f t="shared" ca="1" si="0"/>
        <v>1</v>
      </c>
      <c r="M10" s="16">
        <v>45930</v>
      </c>
      <c r="N10" s="15">
        <f t="shared" si="2"/>
        <v>1</v>
      </c>
    </row>
    <row r="11" spans="1:14" ht="20.100000000000001" customHeight="1" x14ac:dyDescent="0.15">
      <c r="B11" s="9">
        <v>7</v>
      </c>
      <c r="C11" s="47" t="s">
        <v>24</v>
      </c>
      <c r="D11" s="48"/>
      <c r="E11" s="48"/>
      <c r="F11" s="49"/>
      <c r="G11" s="45">
        <v>61</v>
      </c>
      <c r="H11" s="45">
        <v>61</v>
      </c>
      <c r="I11" s="13">
        <v>45936</v>
      </c>
      <c r="J11" s="16">
        <v>46042</v>
      </c>
      <c r="K11" s="14">
        <f t="shared" si="1"/>
        <v>106</v>
      </c>
      <c r="L11" s="15">
        <f t="shared" ca="1" si="0"/>
        <v>1</v>
      </c>
      <c r="M11" s="16">
        <v>46017</v>
      </c>
      <c r="N11" s="15">
        <f t="shared" si="2"/>
        <v>1</v>
      </c>
    </row>
    <row r="12" spans="1:14" ht="18.75" customHeight="1" x14ac:dyDescent="0.15">
      <c r="A12" s="5"/>
      <c r="B12" s="38" t="s">
        <v>30</v>
      </c>
      <c r="C12" s="39"/>
      <c r="D12" s="39"/>
      <c r="E12" s="39"/>
      <c r="F12" s="39"/>
      <c r="G12" s="39">
        <f>SUM(G13:G17)</f>
        <v>51</v>
      </c>
      <c r="H12" s="39">
        <f>SUM(H13:H17)</f>
        <v>68</v>
      </c>
      <c r="I12" s="39"/>
      <c r="J12" s="39"/>
      <c r="K12" s="39"/>
      <c r="L12" s="39"/>
      <c r="M12" s="40"/>
      <c r="N12" s="44">
        <f>G12/H12</f>
        <v>0.75</v>
      </c>
    </row>
    <row r="13" spans="1:14" ht="20.100000000000001" customHeight="1" x14ac:dyDescent="0.15">
      <c r="B13" s="9">
        <v>8</v>
      </c>
      <c r="C13" s="47" t="s">
        <v>23</v>
      </c>
      <c r="D13" s="48"/>
      <c r="E13" s="48"/>
      <c r="F13" s="49"/>
      <c r="G13" s="9">
        <v>34</v>
      </c>
      <c r="H13" s="9">
        <v>51</v>
      </c>
      <c r="I13" s="13">
        <v>45930</v>
      </c>
      <c r="J13" s="16">
        <v>46081</v>
      </c>
      <c r="K13" s="14">
        <f t="shared" si="1"/>
        <v>151</v>
      </c>
      <c r="L13" s="15">
        <f t="shared" ca="1" si="0"/>
        <v>0.88079470198675491</v>
      </c>
      <c r="M13" s="16"/>
      <c r="N13" s="19">
        <f t="shared" si="2"/>
        <v>0.66666666666666663</v>
      </c>
    </row>
    <row r="14" spans="1:14" ht="20.100000000000001" customHeight="1" x14ac:dyDescent="0.15">
      <c r="B14" s="9">
        <v>9</v>
      </c>
      <c r="C14" s="47" t="s">
        <v>24</v>
      </c>
      <c r="D14" s="48"/>
      <c r="E14" s="48"/>
      <c r="F14" s="49"/>
      <c r="G14" s="9">
        <v>5</v>
      </c>
      <c r="H14" s="9">
        <v>5</v>
      </c>
      <c r="I14" s="13">
        <v>45975</v>
      </c>
      <c r="J14" s="16">
        <v>46015</v>
      </c>
      <c r="K14" s="14">
        <f t="shared" si="1"/>
        <v>40</v>
      </c>
      <c r="L14" s="15">
        <f t="shared" ca="1" si="0"/>
        <v>1</v>
      </c>
      <c r="M14" s="16">
        <v>46015</v>
      </c>
      <c r="N14" s="15">
        <f t="shared" si="2"/>
        <v>1</v>
      </c>
    </row>
    <row r="15" spans="1:14" ht="20.100000000000001" customHeight="1" x14ac:dyDescent="0.15">
      <c r="B15" s="9">
        <v>10</v>
      </c>
      <c r="C15" s="47" t="s">
        <v>25</v>
      </c>
      <c r="D15" s="48"/>
      <c r="E15" s="48"/>
      <c r="F15" s="49"/>
      <c r="G15" s="9">
        <v>3</v>
      </c>
      <c r="H15" s="9">
        <v>3</v>
      </c>
      <c r="I15" s="13">
        <v>45962</v>
      </c>
      <c r="J15" s="16">
        <v>45988</v>
      </c>
      <c r="K15" s="14">
        <f t="shared" si="1"/>
        <v>26</v>
      </c>
      <c r="L15" s="15">
        <f t="shared" ca="1" si="0"/>
        <v>1</v>
      </c>
      <c r="M15" s="16">
        <v>45988</v>
      </c>
      <c r="N15" s="15">
        <f t="shared" si="2"/>
        <v>1</v>
      </c>
    </row>
    <row r="16" spans="1:14" ht="20.100000000000001" customHeight="1" x14ac:dyDescent="0.15">
      <c r="B16" s="9">
        <v>11</v>
      </c>
      <c r="C16" s="47" t="s">
        <v>26</v>
      </c>
      <c r="D16" s="48"/>
      <c r="E16" s="48"/>
      <c r="F16" s="49"/>
      <c r="G16" s="9">
        <v>1</v>
      </c>
      <c r="H16" s="9">
        <v>1</v>
      </c>
      <c r="I16" s="13">
        <v>45978</v>
      </c>
      <c r="J16" s="13">
        <v>45988</v>
      </c>
      <c r="K16" s="14">
        <f t="shared" si="1"/>
        <v>10</v>
      </c>
      <c r="L16" s="15">
        <f t="shared" ca="1" si="0"/>
        <v>1</v>
      </c>
      <c r="M16" s="16">
        <v>45988</v>
      </c>
      <c r="N16" s="15">
        <f t="shared" si="2"/>
        <v>1</v>
      </c>
    </row>
    <row r="17" spans="1:14" ht="20.100000000000001" customHeight="1" x14ac:dyDescent="0.15">
      <c r="B17" s="9">
        <v>12</v>
      </c>
      <c r="C17" s="47" t="s">
        <v>27</v>
      </c>
      <c r="D17" s="48"/>
      <c r="E17" s="48"/>
      <c r="F17" s="49"/>
      <c r="G17" s="9">
        <v>8</v>
      </c>
      <c r="H17" s="9">
        <v>8</v>
      </c>
      <c r="I17" s="13">
        <v>45986</v>
      </c>
      <c r="J17" s="16">
        <v>45993</v>
      </c>
      <c r="K17" s="14">
        <f t="shared" si="1"/>
        <v>7</v>
      </c>
      <c r="L17" s="15">
        <f t="shared" ca="1" si="0"/>
        <v>1</v>
      </c>
      <c r="M17" s="16">
        <v>45993</v>
      </c>
      <c r="N17" s="15">
        <f t="shared" si="2"/>
        <v>1</v>
      </c>
    </row>
    <row r="18" spans="1:14" ht="20.100000000000001" customHeight="1" x14ac:dyDescent="0.15">
      <c r="B18" s="9">
        <v>13</v>
      </c>
      <c r="C18" s="47" t="s">
        <v>28</v>
      </c>
      <c r="D18" s="48"/>
      <c r="E18" s="48"/>
      <c r="F18" s="49"/>
      <c r="G18" s="9">
        <v>3</v>
      </c>
      <c r="H18" s="9">
        <v>3</v>
      </c>
      <c r="I18" s="13">
        <v>45978</v>
      </c>
      <c r="J18" s="16">
        <v>45982</v>
      </c>
      <c r="K18" s="14">
        <f t="shared" si="1"/>
        <v>4</v>
      </c>
      <c r="L18" s="15">
        <f t="shared" ca="1" si="0"/>
        <v>1</v>
      </c>
      <c r="M18" s="16">
        <v>45982</v>
      </c>
      <c r="N18" s="15">
        <f t="shared" si="2"/>
        <v>1</v>
      </c>
    </row>
    <row r="20" spans="1:14" ht="20.100000000000001" customHeight="1" x14ac:dyDescent="0.15">
      <c r="B20" s="56" t="s">
        <v>15</v>
      </c>
      <c r="C20" s="56"/>
      <c r="D20" s="20"/>
      <c r="E20" s="20"/>
      <c r="F20" s="20"/>
    </row>
    <row r="21" spans="1:14" ht="20.100000000000001" customHeight="1" x14ac:dyDescent="0.15">
      <c r="B21" s="3"/>
      <c r="I21" s="50" t="s">
        <v>7</v>
      </c>
      <c r="J21" s="51"/>
      <c r="K21" s="51"/>
      <c r="L21" s="51"/>
      <c r="M21" s="52" t="s">
        <v>0</v>
      </c>
      <c r="N21" s="53"/>
    </row>
    <row r="22" spans="1:14" ht="20.100000000000001" customHeight="1" x14ac:dyDescent="0.15">
      <c r="B22" s="6" t="s">
        <v>1</v>
      </c>
      <c r="C22" s="50" t="s">
        <v>2</v>
      </c>
      <c r="D22" s="54"/>
      <c r="E22" s="54"/>
      <c r="F22" s="55"/>
      <c r="G22" s="6" t="s">
        <v>3</v>
      </c>
      <c r="H22" s="6" t="s">
        <v>4</v>
      </c>
      <c r="I22" s="6" t="s">
        <v>8</v>
      </c>
      <c r="J22" s="8" t="s">
        <v>9</v>
      </c>
      <c r="K22" s="8" t="s">
        <v>10</v>
      </c>
      <c r="L22" s="8" t="s">
        <v>5</v>
      </c>
      <c r="M22" s="8" t="s">
        <v>11</v>
      </c>
      <c r="N22" s="8" t="s">
        <v>5</v>
      </c>
    </row>
    <row r="23" spans="1:14" ht="18.75" customHeight="1" x14ac:dyDescent="0.15">
      <c r="A23" s="5"/>
      <c r="B23" s="38" t="s">
        <v>29</v>
      </c>
      <c r="C23" s="39"/>
      <c r="D23" s="39"/>
      <c r="E23" s="39"/>
      <c r="F23" s="39"/>
      <c r="G23" s="39">
        <f>SUM(G24:G28)</f>
        <v>98</v>
      </c>
      <c r="H23" s="39">
        <f>SUM(H24:H28)</f>
        <v>364</v>
      </c>
      <c r="I23" s="39"/>
      <c r="J23" s="39"/>
      <c r="K23" s="39"/>
      <c r="L23" s="39"/>
      <c r="M23" s="40"/>
      <c r="N23" s="44">
        <f>G23/H23</f>
        <v>0.26923076923076922</v>
      </c>
    </row>
    <row r="24" spans="1:14" ht="20.100000000000001" customHeight="1" x14ac:dyDescent="0.15">
      <c r="B24" s="9">
        <v>1</v>
      </c>
      <c r="C24" s="47" t="s">
        <v>18</v>
      </c>
      <c r="D24" s="48"/>
      <c r="E24" s="48"/>
      <c r="F24" s="49"/>
      <c r="G24" s="45">
        <v>16</v>
      </c>
      <c r="H24" s="45">
        <v>216</v>
      </c>
      <c r="I24" s="13">
        <v>46042</v>
      </c>
      <c r="J24" s="16">
        <v>46059</v>
      </c>
      <c r="K24" s="14">
        <f>J24-I24</f>
        <v>17</v>
      </c>
      <c r="L24" s="15">
        <f t="shared" ref="L24:L37" ca="1" si="3">IF(I24="","",IF($B$1&lt;I24,0,IF($B$1&gt;J24,1,($B$1-I24)/(J24-I24))))</f>
        <v>1</v>
      </c>
      <c r="M24" s="16"/>
      <c r="N24" s="15">
        <f>G24/H24</f>
        <v>7.407407407407407E-2</v>
      </c>
    </row>
    <row r="25" spans="1:14" ht="20.100000000000001" customHeight="1" x14ac:dyDescent="0.15">
      <c r="B25" s="9">
        <v>2</v>
      </c>
      <c r="C25" s="47" t="s">
        <v>19</v>
      </c>
      <c r="D25" s="48"/>
      <c r="E25" s="48"/>
      <c r="F25" s="49"/>
      <c r="G25" s="46">
        <v>20</v>
      </c>
      <c r="H25" s="46">
        <v>20</v>
      </c>
      <c r="I25" s="13">
        <v>46009</v>
      </c>
      <c r="J25" s="16">
        <v>46038</v>
      </c>
      <c r="K25" s="14">
        <f t="shared" ref="K25:K37" si="4">J25-I25</f>
        <v>29</v>
      </c>
      <c r="L25" s="15">
        <f t="shared" ca="1" si="3"/>
        <v>1</v>
      </c>
      <c r="M25" s="16"/>
      <c r="N25" s="19">
        <f>G25/H25</f>
        <v>1</v>
      </c>
    </row>
    <row r="26" spans="1:14" ht="20.100000000000001" customHeight="1" x14ac:dyDescent="0.15">
      <c r="B26" s="9">
        <v>3</v>
      </c>
      <c r="C26" s="47" t="s">
        <v>20</v>
      </c>
      <c r="D26" s="48"/>
      <c r="E26" s="48"/>
      <c r="F26" s="49"/>
      <c r="G26" s="46">
        <v>14</v>
      </c>
      <c r="H26" s="46">
        <v>32</v>
      </c>
      <c r="I26" s="18">
        <v>46027</v>
      </c>
      <c r="J26" s="16">
        <v>46062</v>
      </c>
      <c r="K26" s="14">
        <f t="shared" si="4"/>
        <v>35</v>
      </c>
      <c r="L26" s="15">
        <f t="shared" ca="1" si="3"/>
        <v>1</v>
      </c>
      <c r="M26" s="16"/>
      <c r="N26" s="19">
        <f t="shared" ref="N26:N37" si="5">G26/H26</f>
        <v>0.4375</v>
      </c>
    </row>
    <row r="27" spans="1:14" ht="20.100000000000001" customHeight="1" x14ac:dyDescent="0.15">
      <c r="B27" s="9">
        <v>4</v>
      </c>
      <c r="C27" s="47" t="s">
        <v>21</v>
      </c>
      <c r="D27" s="48"/>
      <c r="E27" s="48"/>
      <c r="F27" s="49"/>
      <c r="G27" s="46">
        <v>24</v>
      </c>
      <c r="H27" s="46">
        <v>48</v>
      </c>
      <c r="I27" s="13">
        <v>46041</v>
      </c>
      <c r="J27" s="16">
        <v>46043</v>
      </c>
      <c r="K27" s="14">
        <f t="shared" si="4"/>
        <v>2</v>
      </c>
      <c r="L27" s="15">
        <f t="shared" ca="1" si="3"/>
        <v>1</v>
      </c>
      <c r="M27" s="16"/>
      <c r="N27" s="19">
        <f t="shared" si="5"/>
        <v>0.5</v>
      </c>
    </row>
    <row r="28" spans="1:14" ht="20.100000000000001" customHeight="1" x14ac:dyDescent="0.15">
      <c r="B28" s="9">
        <v>5</v>
      </c>
      <c r="C28" s="47" t="s">
        <v>22</v>
      </c>
      <c r="D28" s="48"/>
      <c r="E28" s="48"/>
      <c r="F28" s="49"/>
      <c r="G28" s="46">
        <v>24</v>
      </c>
      <c r="H28" s="46">
        <v>48</v>
      </c>
      <c r="I28" s="13">
        <v>46082</v>
      </c>
      <c r="J28" s="13">
        <v>46112</v>
      </c>
      <c r="K28" s="14">
        <f t="shared" si="4"/>
        <v>30</v>
      </c>
      <c r="L28" s="15">
        <f t="shared" ca="1" si="3"/>
        <v>0</v>
      </c>
      <c r="M28" s="16"/>
      <c r="N28" s="15">
        <f t="shared" si="5"/>
        <v>0.5</v>
      </c>
    </row>
    <row r="29" spans="1:14" ht="20.100000000000001" customHeight="1" x14ac:dyDescent="0.15">
      <c r="B29" s="9">
        <v>6</v>
      </c>
      <c r="C29" s="47" t="s">
        <v>23</v>
      </c>
      <c r="D29" s="48"/>
      <c r="E29" s="48"/>
      <c r="F29" s="49"/>
      <c r="G29" s="46">
        <v>24</v>
      </c>
      <c r="H29" s="46">
        <v>48</v>
      </c>
      <c r="I29" s="13">
        <v>46082</v>
      </c>
      <c r="J29" s="13">
        <v>46112</v>
      </c>
      <c r="K29" s="14">
        <f t="shared" ref="K29:K30" si="6">J29-I29</f>
        <v>30</v>
      </c>
      <c r="L29" s="15">
        <f t="shared" ref="L29:L30" ca="1" si="7">IF(I29="","",IF($B$1&lt;I29,0,IF($B$1&gt;J29,1,($B$1-I29)/(J29-I29))))</f>
        <v>0</v>
      </c>
      <c r="M29" s="63"/>
      <c r="N29" s="15">
        <f t="shared" si="5"/>
        <v>0.5</v>
      </c>
    </row>
    <row r="30" spans="1:14" ht="20.100000000000001" customHeight="1" x14ac:dyDescent="0.15">
      <c r="B30" s="9">
        <v>7</v>
      </c>
      <c r="C30" s="47" t="s">
        <v>24</v>
      </c>
      <c r="D30" s="48"/>
      <c r="E30" s="48"/>
      <c r="F30" s="49"/>
      <c r="G30" s="46">
        <v>24</v>
      </c>
      <c r="H30" s="46">
        <v>48</v>
      </c>
      <c r="I30" s="13">
        <v>46082</v>
      </c>
      <c r="J30" s="13">
        <v>46112</v>
      </c>
      <c r="K30" s="14">
        <f t="shared" si="6"/>
        <v>30</v>
      </c>
      <c r="L30" s="15">
        <f t="shared" ca="1" si="7"/>
        <v>0</v>
      </c>
      <c r="M30" s="63"/>
      <c r="N30" s="15">
        <f t="shared" si="5"/>
        <v>0.5</v>
      </c>
    </row>
    <row r="31" spans="1:14" ht="18.75" customHeight="1" x14ac:dyDescent="0.15">
      <c r="A31" s="5"/>
      <c r="B31" s="38" t="s">
        <v>30</v>
      </c>
      <c r="C31" s="39"/>
      <c r="D31" s="39"/>
      <c r="E31" s="39"/>
      <c r="F31" s="39"/>
      <c r="G31" s="41">
        <f>SUM(G32:G37)</f>
        <v>43</v>
      </c>
      <c r="H31" s="41">
        <f>SUM(H32:H37)</f>
        <v>64</v>
      </c>
      <c r="I31" s="43"/>
      <c r="J31" s="42"/>
      <c r="K31" s="39"/>
      <c r="L31" s="39"/>
      <c r="M31" s="40"/>
      <c r="N31" s="44">
        <f>G31/H31</f>
        <v>0.671875</v>
      </c>
    </row>
    <row r="32" spans="1:14" ht="20.100000000000001" customHeight="1" x14ac:dyDescent="0.15">
      <c r="B32" s="9">
        <v>6</v>
      </c>
      <c r="C32" s="47" t="s">
        <v>23</v>
      </c>
      <c r="D32" s="48"/>
      <c r="E32" s="48"/>
      <c r="F32" s="49"/>
      <c r="G32" s="9">
        <v>24</v>
      </c>
      <c r="H32" s="45">
        <v>40</v>
      </c>
      <c r="I32" s="13">
        <v>45992</v>
      </c>
      <c r="J32" s="16">
        <v>46081</v>
      </c>
      <c r="K32" s="14">
        <f t="shared" ref="K32" si="8">J32-I32</f>
        <v>89</v>
      </c>
      <c r="L32" s="15">
        <f t="shared" ref="L32" ca="1" si="9">IF(I32="","",IF($B$1&lt;I32,0,IF($B$1&gt;J32,1,($B$1-I32)/(J32-I32))))</f>
        <v>0.797752808988764</v>
      </c>
      <c r="M32" s="16"/>
      <c r="N32" s="19">
        <f t="shared" ref="N32" si="10">G32/H32</f>
        <v>0.6</v>
      </c>
    </row>
    <row r="33" spans="2:14" ht="20.100000000000001" customHeight="1" x14ac:dyDescent="0.15">
      <c r="B33" s="9">
        <v>16</v>
      </c>
      <c r="C33" s="47" t="s">
        <v>24</v>
      </c>
      <c r="D33" s="48"/>
      <c r="E33" s="48"/>
      <c r="F33" s="49"/>
      <c r="G33" s="9">
        <v>5</v>
      </c>
      <c r="H33" s="9">
        <v>5</v>
      </c>
      <c r="I33" s="13">
        <v>45662</v>
      </c>
      <c r="J33" s="16">
        <v>45688</v>
      </c>
      <c r="K33" s="14">
        <f t="shared" si="4"/>
        <v>26</v>
      </c>
      <c r="L33" s="15">
        <f t="shared" ca="1" si="3"/>
        <v>1</v>
      </c>
      <c r="M33" s="16"/>
      <c r="N33" s="15">
        <f t="shared" si="5"/>
        <v>1</v>
      </c>
    </row>
    <row r="34" spans="2:14" ht="20.100000000000001" customHeight="1" x14ac:dyDescent="0.15">
      <c r="B34" s="9">
        <v>17</v>
      </c>
      <c r="C34" s="47" t="s">
        <v>25</v>
      </c>
      <c r="D34" s="48"/>
      <c r="E34" s="48"/>
      <c r="F34" s="49"/>
      <c r="G34" s="9">
        <v>1</v>
      </c>
      <c r="H34" s="9">
        <v>4</v>
      </c>
      <c r="I34" s="13">
        <v>45962</v>
      </c>
      <c r="J34" s="16">
        <v>46037</v>
      </c>
      <c r="K34" s="14">
        <f t="shared" si="4"/>
        <v>75</v>
      </c>
      <c r="L34" s="15">
        <f t="shared" ca="1" si="3"/>
        <v>1</v>
      </c>
      <c r="M34" s="16"/>
      <c r="N34" s="19">
        <f t="shared" si="5"/>
        <v>0.25</v>
      </c>
    </row>
    <row r="35" spans="2:14" ht="20.100000000000001" customHeight="1" x14ac:dyDescent="0.15">
      <c r="B35" s="9">
        <v>18</v>
      </c>
      <c r="C35" s="47" t="s">
        <v>26</v>
      </c>
      <c r="D35" s="48"/>
      <c r="E35" s="48"/>
      <c r="F35" s="49"/>
      <c r="G35" s="9">
        <v>2</v>
      </c>
      <c r="H35" s="9">
        <v>2</v>
      </c>
      <c r="I35" s="13">
        <v>45957</v>
      </c>
      <c r="J35" s="13">
        <v>45989</v>
      </c>
      <c r="K35" s="14">
        <f t="shared" si="4"/>
        <v>32</v>
      </c>
      <c r="L35" s="15">
        <f t="shared" ca="1" si="3"/>
        <v>1</v>
      </c>
      <c r="M35" s="16">
        <v>45988</v>
      </c>
      <c r="N35" s="15">
        <f t="shared" si="5"/>
        <v>1</v>
      </c>
    </row>
    <row r="36" spans="2:14" ht="20.100000000000001" customHeight="1" x14ac:dyDescent="0.15">
      <c r="B36" s="9">
        <v>19</v>
      </c>
      <c r="C36" s="47" t="s">
        <v>27</v>
      </c>
      <c r="D36" s="48"/>
      <c r="E36" s="48"/>
      <c r="F36" s="49"/>
      <c r="G36" s="9">
        <v>7</v>
      </c>
      <c r="H36" s="9">
        <v>9</v>
      </c>
      <c r="I36" s="13">
        <v>46027</v>
      </c>
      <c r="J36" s="16">
        <v>46053</v>
      </c>
      <c r="K36" s="14">
        <f t="shared" si="4"/>
        <v>26</v>
      </c>
      <c r="L36" s="15">
        <f t="shared" ca="1" si="3"/>
        <v>1</v>
      </c>
      <c r="M36" s="16"/>
      <c r="N36" s="19">
        <f t="shared" si="5"/>
        <v>0.77777777777777779</v>
      </c>
    </row>
    <row r="37" spans="2:14" ht="20.100000000000001" customHeight="1" x14ac:dyDescent="0.15">
      <c r="B37" s="9">
        <v>20</v>
      </c>
      <c r="C37" s="47" t="s">
        <v>28</v>
      </c>
      <c r="D37" s="48"/>
      <c r="E37" s="48"/>
      <c r="F37" s="49"/>
      <c r="G37" s="9">
        <v>4</v>
      </c>
      <c r="H37" s="9">
        <v>4</v>
      </c>
      <c r="I37" s="13">
        <v>45962</v>
      </c>
      <c r="J37" s="16">
        <v>45989</v>
      </c>
      <c r="K37" s="14">
        <f t="shared" si="4"/>
        <v>27</v>
      </c>
      <c r="L37" s="15">
        <f t="shared" ca="1" si="3"/>
        <v>1</v>
      </c>
      <c r="M37" s="16">
        <v>45982</v>
      </c>
      <c r="N37" s="15">
        <f t="shared" si="5"/>
        <v>1</v>
      </c>
    </row>
  </sheetData>
  <mergeCells count="34">
    <mergeCell ref="C29:F29"/>
    <mergeCell ref="C30:F30"/>
    <mergeCell ref="C24:F24"/>
    <mergeCell ref="C18:F18"/>
    <mergeCell ref="C8:F8"/>
    <mergeCell ref="C9:F9"/>
    <mergeCell ref="C10:F10"/>
    <mergeCell ref="C11:F11"/>
    <mergeCell ref="C13:F13"/>
    <mergeCell ref="I2:L2"/>
    <mergeCell ref="M2:N2"/>
    <mergeCell ref="C3:F3"/>
    <mergeCell ref="C5:F5"/>
    <mergeCell ref="C6:F6"/>
    <mergeCell ref="C14:F14"/>
    <mergeCell ref="C15:F15"/>
    <mergeCell ref="C16:F16"/>
    <mergeCell ref="C17:F17"/>
    <mergeCell ref="C1:F1"/>
    <mergeCell ref="C7:F7"/>
    <mergeCell ref="I21:L21"/>
    <mergeCell ref="M21:N21"/>
    <mergeCell ref="C27:F27"/>
    <mergeCell ref="C32:F32"/>
    <mergeCell ref="C36:F36"/>
    <mergeCell ref="C37:F37"/>
    <mergeCell ref="B20:C20"/>
    <mergeCell ref="C28:F28"/>
    <mergeCell ref="C33:F33"/>
    <mergeCell ref="C34:F34"/>
    <mergeCell ref="C35:F35"/>
    <mergeCell ref="C22:F22"/>
    <mergeCell ref="C25:F25"/>
    <mergeCell ref="C26:F26"/>
  </mergeCells>
  <phoneticPr fontId="7"/>
  <conditionalFormatting sqref="N4">
    <cfRule type="cellIs" dxfId="13" priority="3" stopIfTrue="1" operator="notEqual">
      <formula>""</formula>
    </cfRule>
    <cfRule type="cellIs" dxfId="12" priority="4" stopIfTrue="1" operator="equal">
      <formula>""</formula>
    </cfRule>
  </conditionalFormatting>
  <conditionalFormatting sqref="N12">
    <cfRule type="cellIs" dxfId="11" priority="5" stopIfTrue="1" operator="notEqual">
      <formula>""</formula>
    </cfRule>
    <cfRule type="cellIs" dxfId="10" priority="6" stopIfTrue="1" operator="equal">
      <formula>""</formula>
    </cfRule>
  </conditionalFormatting>
  <conditionalFormatting sqref="N23">
    <cfRule type="cellIs" dxfId="9" priority="13" stopIfTrue="1" operator="notEqual">
      <formula>""</formula>
    </cfRule>
    <cfRule type="cellIs" dxfId="8" priority="14" stopIfTrue="1" operator="equal">
      <formula>""</formula>
    </cfRule>
  </conditionalFormatting>
  <conditionalFormatting sqref="N31">
    <cfRule type="cellIs" dxfId="7" priority="17" stopIfTrue="1" operator="notEqual">
      <formula>""</formula>
    </cfRule>
    <cfRule type="cellIs" dxfId="6" priority="18" stopIfTrue="1" operator="equal">
      <formula>""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5D412-ED72-4C4B-98AD-FDCF8D9387EC}">
  <dimension ref="A1:U17"/>
  <sheetViews>
    <sheetView showGridLines="0" zoomScaleNormal="100" workbookViewId="0">
      <pane ySplit="4" topLeftCell="A5" activePane="bottomLeft" state="frozen"/>
      <selection pane="bottomLeft" activeCell="C17" sqref="C17"/>
    </sheetView>
  </sheetViews>
  <sheetFormatPr defaultColWidth="2.625" defaultRowHeight="20.100000000000001" customHeight="1" x14ac:dyDescent="0.15"/>
  <cols>
    <col min="1" max="1" width="1.25" style="1" customWidth="1"/>
    <col min="2" max="2" width="3.5" style="1" customWidth="1"/>
    <col min="3" max="3" width="20.625" style="1" customWidth="1"/>
    <col min="4" max="10" width="2.625" style="1"/>
    <col min="11" max="11" width="3" style="1" customWidth="1"/>
    <col min="12" max="13" width="10" style="1" bestFit="1" customWidth="1"/>
    <col min="14" max="14" width="6" style="1" bestFit="1" customWidth="1"/>
    <col min="15" max="15" width="7.5" style="1" bestFit="1" customWidth="1"/>
    <col min="16" max="16" width="10" style="1" bestFit="1" customWidth="1"/>
    <col min="17" max="17" width="7.375" style="1" bestFit="1" customWidth="1"/>
    <col min="18" max="21" width="2.75" style="1" customWidth="1"/>
    <col min="22" max="22" width="3.125" style="1" customWidth="1"/>
    <col min="23" max="16384" width="2.625" style="1"/>
  </cols>
  <sheetData>
    <row r="1" spans="1:21" ht="20.100000000000001" customHeight="1" x14ac:dyDescent="0.15">
      <c r="B1" s="2">
        <f ca="1">TODAY()</f>
        <v>46063</v>
      </c>
      <c r="M1" s="4" t="s">
        <v>6</v>
      </c>
      <c r="O1" s="4" t="s">
        <v>6</v>
      </c>
      <c r="Q1" s="4" t="s">
        <v>6</v>
      </c>
    </row>
    <row r="2" spans="1:21" ht="18.75" customHeight="1" x14ac:dyDescent="0.15">
      <c r="C2" s="56" t="s">
        <v>34</v>
      </c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</row>
    <row r="3" spans="1:21" ht="20.100000000000001" customHeight="1" x14ac:dyDescent="0.15">
      <c r="C3" s="21"/>
      <c r="D3" s="21"/>
      <c r="E3" s="21"/>
      <c r="F3" s="21"/>
      <c r="G3" s="21"/>
      <c r="H3" s="21"/>
      <c r="I3" s="21"/>
      <c r="J3" s="21"/>
      <c r="K3" s="21"/>
      <c r="L3" s="50" t="s">
        <v>7</v>
      </c>
      <c r="M3" s="51"/>
      <c r="N3" s="51"/>
      <c r="O3" s="51"/>
      <c r="P3" s="52" t="s">
        <v>0</v>
      </c>
      <c r="Q3" s="53"/>
    </row>
    <row r="4" spans="1:21" ht="29.25" customHeight="1" x14ac:dyDescent="0.15">
      <c r="A4" s="5"/>
      <c r="B4" s="23" t="s">
        <v>1</v>
      </c>
      <c r="C4" s="57" t="s">
        <v>2</v>
      </c>
      <c r="D4" s="58"/>
      <c r="E4" s="58"/>
      <c r="F4" s="58"/>
      <c r="G4" s="58"/>
      <c r="H4" s="58"/>
      <c r="I4" s="58"/>
      <c r="J4" s="58"/>
      <c r="K4" s="59"/>
      <c r="L4" s="7" t="s">
        <v>8</v>
      </c>
      <c r="M4" s="8" t="s">
        <v>9</v>
      </c>
      <c r="N4" s="8" t="s">
        <v>10</v>
      </c>
      <c r="O4" s="8" t="s">
        <v>5</v>
      </c>
      <c r="P4" s="8" t="s">
        <v>12</v>
      </c>
      <c r="Q4" s="8" t="s">
        <v>5</v>
      </c>
    </row>
    <row r="5" spans="1:21" ht="20.100000000000001" customHeight="1" x14ac:dyDescent="0.15">
      <c r="A5" s="5"/>
      <c r="B5" s="60" t="s">
        <v>16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2"/>
      <c r="Q5" s="29">
        <f>SUMPRODUCT(L6:L8,Q6:Q8)/SUM(L6:L8)</f>
        <v>0.58660533965451001</v>
      </c>
    </row>
    <row r="6" spans="1:21" ht="20.100000000000001" customHeight="1" x14ac:dyDescent="0.15">
      <c r="A6" s="5"/>
      <c r="B6" s="9">
        <v>1</v>
      </c>
      <c r="C6" s="10" t="s">
        <v>31</v>
      </c>
      <c r="D6" s="11"/>
      <c r="E6" s="11"/>
      <c r="F6" s="11"/>
      <c r="G6" s="11"/>
      <c r="H6" s="11"/>
      <c r="I6" s="11"/>
      <c r="J6" s="11"/>
      <c r="K6" s="12"/>
      <c r="L6" s="24">
        <v>45992</v>
      </c>
      <c r="M6" s="28">
        <v>46092</v>
      </c>
      <c r="N6" s="26">
        <f t="shared" ref="N6:N8" si="0">M6-L6</f>
        <v>100</v>
      </c>
      <c r="O6" s="15">
        <f ca="1">IF(L6="","",IF($B$1&lt;L6,0,IF($B$1&gt;M6,1,($B$1-L6)/(M6-L6))))</f>
        <v>0.71</v>
      </c>
      <c r="P6" s="28"/>
      <c r="Q6" s="15">
        <v>0.16</v>
      </c>
    </row>
    <row r="7" spans="1:21" s="17" customFormat="1" ht="20.100000000000001" customHeight="1" x14ac:dyDescent="0.15">
      <c r="A7" s="1"/>
      <c r="B7" s="9">
        <v>2</v>
      </c>
      <c r="C7" s="10" t="s">
        <v>32</v>
      </c>
      <c r="D7" s="11"/>
      <c r="E7" s="11"/>
      <c r="F7" s="11"/>
      <c r="G7" s="11"/>
      <c r="H7" s="11"/>
      <c r="I7" s="11"/>
      <c r="J7" s="11"/>
      <c r="K7" s="12"/>
      <c r="L7" s="24">
        <v>45965</v>
      </c>
      <c r="M7" s="28">
        <v>46092</v>
      </c>
      <c r="N7" s="26">
        <f t="shared" si="0"/>
        <v>127</v>
      </c>
      <c r="O7" s="15">
        <f t="shared" ref="O7:O8" ca="1" si="1">IF(L7="","",IF($B$1&lt;L7,0,IF($B$1&gt;M7,1,($B$1-L7)/(M7-L7))))</f>
        <v>0.77165354330708658</v>
      </c>
      <c r="P7" s="28"/>
      <c r="Q7" s="15">
        <v>0.9</v>
      </c>
      <c r="R7" s="1"/>
      <c r="S7" s="1"/>
      <c r="T7" s="1"/>
      <c r="U7" s="1"/>
    </row>
    <row r="8" spans="1:21" s="17" customFormat="1" ht="20.100000000000001" customHeight="1" x14ac:dyDescent="0.15">
      <c r="A8" s="1"/>
      <c r="B8" s="9">
        <v>3</v>
      </c>
      <c r="C8" s="10" t="s">
        <v>33</v>
      </c>
      <c r="D8" s="11"/>
      <c r="E8" s="11"/>
      <c r="F8" s="11"/>
      <c r="G8" s="11"/>
      <c r="H8" s="11"/>
      <c r="I8" s="11"/>
      <c r="J8" s="11"/>
      <c r="K8" s="12"/>
      <c r="L8" s="24">
        <v>45992</v>
      </c>
      <c r="M8" s="28">
        <v>46108</v>
      </c>
      <c r="N8" s="26">
        <f t="shared" si="0"/>
        <v>116</v>
      </c>
      <c r="O8" s="15">
        <f t="shared" ca="1" si="1"/>
        <v>0.61206896551724133</v>
      </c>
      <c r="P8" s="28"/>
      <c r="Q8" s="15">
        <v>0.7</v>
      </c>
      <c r="R8" s="1"/>
    </row>
    <row r="11" spans="1:21" ht="20.100000000000001" customHeight="1" x14ac:dyDescent="0.15">
      <c r="C11" s="56" t="s">
        <v>35</v>
      </c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</row>
    <row r="12" spans="1:21" ht="20.100000000000001" customHeight="1" x14ac:dyDescent="0.15">
      <c r="B12" s="21"/>
      <c r="C12" s="21"/>
      <c r="D12" s="21"/>
      <c r="E12" s="21"/>
      <c r="F12" s="21"/>
      <c r="G12" s="21"/>
      <c r="H12" s="21"/>
      <c r="I12" s="21"/>
      <c r="J12" s="21"/>
      <c r="K12" s="22"/>
      <c r="L12" s="50" t="s">
        <v>7</v>
      </c>
      <c r="M12" s="51"/>
      <c r="N12" s="51"/>
      <c r="O12" s="51"/>
      <c r="P12" s="52" t="s">
        <v>0</v>
      </c>
      <c r="Q12" s="53"/>
    </row>
    <row r="13" spans="1:21" ht="29.25" customHeight="1" x14ac:dyDescent="0.15">
      <c r="B13" s="23" t="s">
        <v>1</v>
      </c>
      <c r="C13" s="57" t="s">
        <v>2</v>
      </c>
      <c r="D13" s="58"/>
      <c r="E13" s="58"/>
      <c r="F13" s="58"/>
      <c r="G13" s="58"/>
      <c r="H13" s="58"/>
      <c r="I13" s="58"/>
      <c r="J13" s="58"/>
      <c r="K13" s="59"/>
      <c r="L13" s="7" t="s">
        <v>8</v>
      </c>
      <c r="M13" s="8" t="s">
        <v>9</v>
      </c>
      <c r="N13" s="8" t="s">
        <v>10</v>
      </c>
      <c r="O13" s="8" t="s">
        <v>5</v>
      </c>
      <c r="P13" s="8" t="s">
        <v>13</v>
      </c>
      <c r="Q13" s="8" t="s">
        <v>5</v>
      </c>
    </row>
    <row r="14" spans="1:21" ht="20.100000000000001" customHeight="1" x14ac:dyDescent="0.15">
      <c r="B14" s="60" t="s">
        <v>16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2"/>
      <c r="Q14" s="29">
        <f>SUMPRODUCT(L15:L17,Q15:Q17)/SUM(L15:L17)</f>
        <v>0.16666690795378869</v>
      </c>
    </row>
    <row r="15" spans="1:21" ht="20.100000000000001" customHeight="1" x14ac:dyDescent="0.15">
      <c r="B15" s="9">
        <v>1</v>
      </c>
      <c r="C15" s="10" t="s">
        <v>36</v>
      </c>
      <c r="D15" s="11"/>
      <c r="E15" s="11"/>
      <c r="F15" s="11"/>
      <c r="G15" s="11"/>
      <c r="H15" s="11"/>
      <c r="I15" s="11"/>
      <c r="J15" s="11"/>
      <c r="K15" s="12"/>
      <c r="L15" s="24">
        <v>46027</v>
      </c>
      <c r="M15" s="25">
        <v>46056</v>
      </c>
      <c r="N15" s="27">
        <f t="shared" ref="N15:N17" si="2">M15-L15</f>
        <v>29</v>
      </c>
      <c r="O15" s="15">
        <f t="shared" ref="O15:O17" ca="1" si="3">IF(L15="","",IF($B$1&lt;L15,0,IF($B$1&gt;M15,1,($B$1-L15)/(M15-L15))))</f>
        <v>1</v>
      </c>
      <c r="P15" s="25"/>
      <c r="Q15" s="15">
        <v>0.1</v>
      </c>
    </row>
    <row r="16" spans="1:21" ht="20.100000000000001" customHeight="1" x14ac:dyDescent="0.15">
      <c r="B16" s="9">
        <v>2</v>
      </c>
      <c r="C16" s="10" t="s">
        <v>37</v>
      </c>
      <c r="D16" s="11"/>
      <c r="E16" s="11"/>
      <c r="F16" s="11"/>
      <c r="G16" s="11"/>
      <c r="H16" s="11"/>
      <c r="I16" s="11"/>
      <c r="J16" s="11"/>
      <c r="K16" s="12"/>
      <c r="L16" s="24">
        <v>46055</v>
      </c>
      <c r="M16" s="25">
        <v>46057</v>
      </c>
      <c r="N16" s="27">
        <f t="shared" si="2"/>
        <v>2</v>
      </c>
      <c r="O16" s="15">
        <f t="shared" ca="1" si="3"/>
        <v>1</v>
      </c>
      <c r="P16" s="25"/>
      <c r="Q16" s="15">
        <v>0.4</v>
      </c>
    </row>
    <row r="17" spans="2:17" ht="20.100000000000001" customHeight="1" x14ac:dyDescent="0.15">
      <c r="B17" s="9">
        <v>3</v>
      </c>
      <c r="C17" s="10" t="s">
        <v>38</v>
      </c>
      <c r="D17" s="11"/>
      <c r="E17" s="11"/>
      <c r="F17" s="11"/>
      <c r="G17" s="11"/>
      <c r="H17" s="11"/>
      <c r="I17" s="11"/>
      <c r="J17" s="11"/>
      <c r="K17" s="12"/>
      <c r="L17" s="24">
        <v>46066</v>
      </c>
      <c r="M17" s="25">
        <v>46071</v>
      </c>
      <c r="N17" s="27">
        <f t="shared" si="2"/>
        <v>5</v>
      </c>
      <c r="O17" s="15">
        <f t="shared" ca="1" si="3"/>
        <v>0</v>
      </c>
      <c r="P17" s="25"/>
      <c r="Q17" s="15">
        <v>0</v>
      </c>
    </row>
  </sheetData>
  <mergeCells count="10">
    <mergeCell ref="C11:P11"/>
    <mergeCell ref="C2:P2"/>
    <mergeCell ref="L3:O3"/>
    <mergeCell ref="P3:Q3"/>
    <mergeCell ref="C13:K13"/>
    <mergeCell ref="B14:P14"/>
    <mergeCell ref="C4:K4"/>
    <mergeCell ref="B5:P5"/>
    <mergeCell ref="L12:O12"/>
    <mergeCell ref="P12:Q12"/>
  </mergeCells>
  <phoneticPr fontId="7"/>
  <conditionalFormatting sqref="Q5">
    <cfRule type="cellIs" dxfId="5" priority="3" stopIfTrue="1" operator="notEqual">
      <formula>""</formula>
    </cfRule>
    <cfRule type="cellIs" dxfId="4" priority="4" stopIfTrue="1" operator="equal">
      <formula>""</formula>
    </cfRule>
  </conditionalFormatting>
  <conditionalFormatting sqref="Q14">
    <cfRule type="cellIs" dxfId="3" priority="1" stopIfTrue="1" operator="notEqual">
      <formula>""</formula>
    </cfRule>
    <cfRule type="cellIs" dxfId="2" priority="2" stopIfTrue="1" operator="equal">
      <formula>""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EAE01-7E7B-4776-81CA-173A987B7033}">
  <dimension ref="A1:L10"/>
  <sheetViews>
    <sheetView showGridLines="0" zoomScaleNormal="100" workbookViewId="0">
      <pane ySplit="3" topLeftCell="A4" activePane="bottomLeft" state="frozen"/>
      <selection pane="bottomLeft"/>
    </sheetView>
  </sheetViews>
  <sheetFormatPr defaultColWidth="2.625" defaultRowHeight="20.100000000000001" customHeight="1" x14ac:dyDescent="0.15"/>
  <cols>
    <col min="1" max="1" width="1.25" style="1" customWidth="1"/>
    <col min="2" max="2" width="4.875" style="1" customWidth="1"/>
    <col min="3" max="3" width="13.625" style="1" bestFit="1" customWidth="1"/>
    <col min="4" max="5" width="2.625" style="1"/>
    <col min="6" max="6" width="2.75" style="1" customWidth="1"/>
    <col min="7" max="9" width="10" style="1" bestFit="1" customWidth="1"/>
    <col min="10" max="10" width="7.375" style="1" bestFit="1" customWidth="1"/>
    <col min="11" max="11" width="13.25" style="1" bestFit="1" customWidth="1"/>
    <col min="12" max="12" width="7.75" style="1" bestFit="1" customWidth="1"/>
    <col min="13" max="13" width="1.625" style="1" customWidth="1"/>
    <col min="14" max="14" width="2.625" style="1"/>
    <col min="15" max="15" width="4.25" style="1" bestFit="1" customWidth="1"/>
    <col min="16" max="19" width="2.625" style="1"/>
    <col min="20" max="21" width="7.375" style="1" bestFit="1" customWidth="1"/>
    <col min="22" max="23" width="10" style="1" bestFit="1" customWidth="1"/>
    <col min="24" max="24" width="6" style="1" bestFit="1" customWidth="1"/>
    <col min="25" max="25" width="7.375" style="1" bestFit="1" customWidth="1"/>
    <col min="26" max="26" width="13.25" style="1" bestFit="1" customWidth="1"/>
    <col min="27" max="27" width="7.375" style="1" bestFit="1" customWidth="1"/>
    <col min="28" max="16384" width="2.625" style="1"/>
  </cols>
  <sheetData>
    <row r="1" spans="1:12" ht="20.100000000000001" customHeight="1" x14ac:dyDescent="0.15">
      <c r="B1" s="2">
        <f ca="1">TODAY()</f>
        <v>46063</v>
      </c>
      <c r="C1" s="56"/>
      <c r="D1" s="56"/>
      <c r="E1" s="56"/>
      <c r="F1" s="56"/>
      <c r="G1" s="4" t="s">
        <v>6</v>
      </c>
      <c r="H1" s="4"/>
      <c r="I1" s="4" t="s">
        <v>6</v>
      </c>
      <c r="K1" s="4" t="s">
        <v>6</v>
      </c>
    </row>
    <row r="2" spans="1:12" ht="20.100000000000001" customHeight="1" x14ac:dyDescent="0.15">
      <c r="B2" s="3" t="s">
        <v>17</v>
      </c>
      <c r="G2" s="50" t="s">
        <v>7</v>
      </c>
      <c r="H2" s="51"/>
      <c r="I2" s="51"/>
      <c r="J2" s="51"/>
      <c r="K2" s="52" t="s">
        <v>0</v>
      </c>
      <c r="L2" s="53"/>
    </row>
    <row r="3" spans="1:12" ht="29.25" customHeight="1" x14ac:dyDescent="0.15">
      <c r="A3" s="5"/>
      <c r="B3" s="6" t="s">
        <v>1</v>
      </c>
      <c r="C3" s="50" t="s">
        <v>2</v>
      </c>
      <c r="D3" s="54"/>
      <c r="E3" s="54"/>
      <c r="F3" s="55"/>
      <c r="G3" s="6" t="s">
        <v>8</v>
      </c>
      <c r="H3" s="8" t="s">
        <v>9</v>
      </c>
      <c r="I3" s="8" t="s">
        <v>10</v>
      </c>
      <c r="J3" s="8" t="s">
        <v>5</v>
      </c>
      <c r="K3" s="8" t="s">
        <v>11</v>
      </c>
      <c r="L3" s="8" t="s">
        <v>5</v>
      </c>
    </row>
    <row r="4" spans="1:12" ht="18.75" customHeight="1" x14ac:dyDescent="0.15">
      <c r="A4" s="5"/>
      <c r="B4" s="60" t="s">
        <v>16</v>
      </c>
      <c r="C4" s="61"/>
      <c r="D4" s="61"/>
      <c r="E4" s="61"/>
      <c r="F4" s="61"/>
      <c r="G4" s="61"/>
      <c r="H4" s="61"/>
      <c r="I4" s="61"/>
      <c r="J4" s="61"/>
      <c r="K4" s="62"/>
      <c r="L4" s="29">
        <f>SUMPRODUCT(G5:G10,L5:L10)/SUM(G5:G10)</f>
        <v>0.96666666666666656</v>
      </c>
    </row>
    <row r="5" spans="1:12" ht="20.100000000000001" customHeight="1" x14ac:dyDescent="0.15">
      <c r="A5" s="5"/>
      <c r="B5" s="30">
        <v>1</v>
      </c>
      <c r="C5" s="47" t="s">
        <v>39</v>
      </c>
      <c r="D5" s="48"/>
      <c r="E5" s="48"/>
      <c r="F5" s="49"/>
      <c r="G5" s="34">
        <v>45992</v>
      </c>
      <c r="H5" s="34">
        <v>46050</v>
      </c>
      <c r="I5" s="31">
        <f>H5-G5</f>
        <v>58</v>
      </c>
      <c r="J5" s="32">
        <f ca="1">IF(G5="","",IF($B$1&lt;G5,0,IF($B$1&gt;H5,1,($B$1-G5)/(H5-G5))))</f>
        <v>1</v>
      </c>
      <c r="K5" s="33"/>
      <c r="L5" s="37">
        <v>0.8</v>
      </c>
    </row>
    <row r="6" spans="1:12" ht="20.100000000000001" customHeight="1" x14ac:dyDescent="0.15">
      <c r="A6" s="5"/>
      <c r="B6" s="9">
        <v>2</v>
      </c>
      <c r="C6" s="47" t="s">
        <v>40</v>
      </c>
      <c r="D6" s="48"/>
      <c r="E6" s="48"/>
      <c r="F6" s="49"/>
      <c r="G6" s="35">
        <v>45992</v>
      </c>
      <c r="H6" s="35">
        <v>46017</v>
      </c>
      <c r="I6" s="14">
        <f>H6-G6</f>
        <v>25</v>
      </c>
      <c r="J6" s="15">
        <f t="shared" ref="J6:J10" ca="1" si="0">IF(G6="","",IF($B$1&lt;G6,0,IF($B$1&gt;H6,1,($B$1-G6)/(H6-G6))))</f>
        <v>1</v>
      </c>
      <c r="K6" s="16"/>
      <c r="L6" s="37">
        <v>1</v>
      </c>
    </row>
    <row r="7" spans="1:12" ht="20.100000000000001" customHeight="1" x14ac:dyDescent="0.15">
      <c r="B7" s="30">
        <v>3</v>
      </c>
      <c r="C7" s="47" t="s">
        <v>41</v>
      </c>
      <c r="D7" s="48"/>
      <c r="E7" s="48"/>
      <c r="F7" s="49"/>
      <c r="G7" s="35">
        <v>45992</v>
      </c>
      <c r="H7" s="35">
        <v>46017</v>
      </c>
      <c r="I7" s="14">
        <f t="shared" ref="I7:I10" si="1">H7-G7</f>
        <v>25</v>
      </c>
      <c r="J7" s="15">
        <f t="shared" ca="1" si="0"/>
        <v>1</v>
      </c>
      <c r="K7" s="9"/>
      <c r="L7" s="36">
        <v>1</v>
      </c>
    </row>
    <row r="8" spans="1:12" ht="20.100000000000001" customHeight="1" x14ac:dyDescent="0.15">
      <c r="B8" s="9">
        <v>4</v>
      </c>
      <c r="C8" s="47" t="s">
        <v>42</v>
      </c>
      <c r="D8" s="48"/>
      <c r="E8" s="48"/>
      <c r="F8" s="49"/>
      <c r="G8" s="35">
        <v>45992</v>
      </c>
      <c r="H8" s="35">
        <v>46017</v>
      </c>
      <c r="I8" s="14">
        <f t="shared" si="1"/>
        <v>25</v>
      </c>
      <c r="J8" s="15">
        <f t="shared" ca="1" si="0"/>
        <v>1</v>
      </c>
      <c r="K8" s="9"/>
      <c r="L8" s="36">
        <v>1</v>
      </c>
    </row>
    <row r="9" spans="1:12" ht="20.100000000000001" customHeight="1" x14ac:dyDescent="0.15">
      <c r="B9" s="30">
        <v>5</v>
      </c>
      <c r="C9" s="47" t="s">
        <v>43</v>
      </c>
      <c r="D9" s="48"/>
      <c r="E9" s="48"/>
      <c r="F9" s="49"/>
      <c r="G9" s="35">
        <v>45992</v>
      </c>
      <c r="H9" s="35">
        <v>46017</v>
      </c>
      <c r="I9" s="14">
        <f t="shared" si="1"/>
        <v>25</v>
      </c>
      <c r="J9" s="15">
        <f t="shared" ca="1" si="0"/>
        <v>1</v>
      </c>
      <c r="K9" s="9"/>
      <c r="L9" s="36">
        <v>1</v>
      </c>
    </row>
    <row r="10" spans="1:12" ht="20.100000000000001" customHeight="1" x14ac:dyDescent="0.15">
      <c r="B10" s="9">
        <v>6</v>
      </c>
      <c r="C10" s="47" t="s">
        <v>44</v>
      </c>
      <c r="D10" s="48"/>
      <c r="E10" s="48"/>
      <c r="F10" s="49"/>
      <c r="G10" s="35">
        <v>45992</v>
      </c>
      <c r="H10" s="35">
        <v>46017</v>
      </c>
      <c r="I10" s="14">
        <f t="shared" si="1"/>
        <v>25</v>
      </c>
      <c r="J10" s="15">
        <f t="shared" ca="1" si="0"/>
        <v>1</v>
      </c>
      <c r="K10" s="9"/>
      <c r="L10" s="36">
        <v>1</v>
      </c>
    </row>
  </sheetData>
  <mergeCells count="11">
    <mergeCell ref="C6:F6"/>
    <mergeCell ref="C7:F7"/>
    <mergeCell ref="C8:F8"/>
    <mergeCell ref="C9:F9"/>
    <mergeCell ref="C10:F10"/>
    <mergeCell ref="C1:F1"/>
    <mergeCell ref="G2:J2"/>
    <mergeCell ref="K2:L2"/>
    <mergeCell ref="C3:F3"/>
    <mergeCell ref="B4:K4"/>
    <mergeCell ref="C5:F5"/>
  </mergeCells>
  <phoneticPr fontId="7"/>
  <conditionalFormatting sqref="L4">
    <cfRule type="cellIs" dxfId="1" priority="1" stopIfTrue="1" operator="notEqual">
      <formula>""</formula>
    </cfRule>
    <cfRule type="cellIs" dxfId="0" priority="2" stopIfTrue="1" operator="equal">
      <formula>""</formula>
    </cfRule>
  </conditionalFormatting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5740c75e-7849-4fa7-a0a4-6830e6cf6316}" enabled="0" method="" siteId="{5740c75e-7849-4fa7-a0a4-6830e6cf631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進捗状況_パラメータ</vt:lpstr>
      <vt:lpstr>進捗状況_アドオン詳細</vt:lpstr>
      <vt:lpstr>進捗状況_移行</vt:lpstr>
    </vt:vector>
  </TitlesOfParts>
  <Company>ＳＩ事業本部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井上 正浩</dc:creator>
  <cp:lastModifiedBy>正浩 井上</cp:lastModifiedBy>
  <cp:lastPrinted>2018-11-21T10:32:27Z</cp:lastPrinted>
  <dcterms:created xsi:type="dcterms:W3CDTF">2002-04-05T01:15:06Z</dcterms:created>
  <dcterms:modified xsi:type="dcterms:W3CDTF">2026-02-09T16:05:55Z</dcterms:modified>
</cp:coreProperties>
</file>