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D2187247-497F-4F85-8BA2-63493C2D42B6}" xr6:coauthVersionLast="47" xr6:coauthVersionMax="47" xr10:uidLastSave="{00000000-0000-0000-0000-000000000000}"/>
  <bookViews>
    <workbookView xWindow="-120" yWindow="-120" windowWidth="29040" windowHeight="15840" xr2:uid="{4FC59372-7C74-47F7-BA51-EBB89470B4E3}"/>
  </bookViews>
  <sheets>
    <sheet name="★原本" sheetId="24" r:id="rId1"/>
    <sheet name="クリスマスリスト" sheetId="2" r:id="rId2"/>
    <sheet name="リスト集計" sheetId="14" r:id="rId3"/>
    <sheet name="店長" sheetId="20" r:id="rId4"/>
    <sheet name="2022－22来店" sheetId="27" r:id="rId5"/>
    <sheet name="2022－23来店" sheetId="26" r:id="rId6"/>
    <sheet name="2022－24来店" sheetId="29" r:id="rId7"/>
    <sheet name="2022－25来店" sheetId="28" r:id="rId8"/>
    <sheet name="24日配送リスト" sheetId="21" r:id="rId9"/>
    <sheet name="25日配送リスト" sheetId="22" r:id="rId10"/>
    <sheet name="発送リスト" sheetId="3" r:id="rId11"/>
    <sheet name="来店台紙" sheetId="17" r:id="rId12"/>
  </sheets>
  <definedNames>
    <definedName name="_xlnm._FilterDatabase" localSheetId="0" hidden="1">★原本!$A$5:$AA$6</definedName>
    <definedName name="_xlnm._FilterDatabase" localSheetId="1" hidden="1">クリスマスリスト!$A$5:$AB$351</definedName>
    <definedName name="_xlnm.Print_Area" localSheetId="0">★原本!#REF!</definedName>
    <definedName name="_xlnm.Print_Area" localSheetId="1">クリスマスリスト!$H$247:$V$288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5" i="24" l="1"/>
  <c r="T65" i="24" s="1"/>
  <c r="I65" i="24"/>
  <c r="T64" i="24"/>
  <c r="J64" i="24"/>
  <c r="I64" i="24"/>
  <c r="J63" i="24"/>
  <c r="T63" i="24" s="1"/>
  <c r="I63" i="24"/>
  <c r="T62" i="24"/>
  <c r="J62" i="24"/>
  <c r="I62" i="24"/>
  <c r="J61" i="24"/>
  <c r="T61" i="24" s="1"/>
  <c r="I61" i="24"/>
  <c r="T60" i="24"/>
  <c r="J60" i="24"/>
  <c r="I60" i="24"/>
  <c r="J59" i="24"/>
  <c r="T59" i="24" s="1"/>
  <c r="I59" i="24"/>
  <c r="T58" i="24"/>
  <c r="J58" i="24"/>
  <c r="I58" i="24"/>
  <c r="J57" i="24"/>
  <c r="T57" i="24" s="1"/>
  <c r="I57" i="24"/>
  <c r="T56" i="24"/>
  <c r="J56" i="24"/>
  <c r="I56" i="24"/>
  <c r="J55" i="24"/>
  <c r="T55" i="24" s="1"/>
  <c r="I55" i="24"/>
  <c r="T54" i="24"/>
  <c r="J54" i="24"/>
  <c r="I54" i="24"/>
  <c r="J53" i="24"/>
  <c r="T53" i="24" s="1"/>
  <c r="I53" i="24"/>
  <c r="T52" i="24"/>
  <c r="J52" i="24"/>
  <c r="I52" i="24"/>
  <c r="J51" i="24"/>
  <c r="T51" i="24" s="1"/>
  <c r="I51" i="24"/>
  <c r="T50" i="24"/>
  <c r="J50" i="24"/>
  <c r="I50" i="24"/>
  <c r="J49" i="24"/>
  <c r="T49" i="24" s="1"/>
  <c r="I49" i="24"/>
  <c r="T48" i="24"/>
  <c r="J48" i="24"/>
  <c r="I48" i="24"/>
  <c r="J47" i="24"/>
  <c r="T47" i="24" s="1"/>
  <c r="I47" i="24"/>
  <c r="T46" i="24"/>
  <c r="J46" i="24"/>
  <c r="I46" i="24"/>
  <c r="J45" i="24"/>
  <c r="T45" i="24" s="1"/>
  <c r="I45" i="24"/>
  <c r="T44" i="24"/>
  <c r="J44" i="24"/>
  <c r="I44" i="24"/>
  <c r="J43" i="24"/>
  <c r="T43" i="24" s="1"/>
  <c r="I43" i="24"/>
  <c r="T42" i="24"/>
  <c r="J42" i="24"/>
  <c r="I42" i="24"/>
  <c r="J41" i="24"/>
  <c r="T41" i="24" s="1"/>
  <c r="I41" i="24"/>
  <c r="T40" i="24"/>
  <c r="J40" i="24"/>
  <c r="I40" i="24"/>
  <c r="J39" i="24"/>
  <c r="T39" i="24" s="1"/>
  <c r="I39" i="24"/>
  <c r="T38" i="24"/>
  <c r="J38" i="24"/>
  <c r="I38" i="24"/>
  <c r="J37" i="24"/>
  <c r="T37" i="24" s="1"/>
  <c r="I37" i="24"/>
  <c r="T36" i="24"/>
  <c r="J36" i="24"/>
  <c r="I36" i="24"/>
  <c r="I7" i="24"/>
  <c r="J7" i="24"/>
  <c r="T7" i="24"/>
  <c r="I8" i="24"/>
  <c r="J8" i="24"/>
  <c r="T8" i="24" s="1"/>
  <c r="I9" i="24"/>
  <c r="J9" i="24"/>
  <c r="T9" i="24" s="1"/>
  <c r="I10" i="24"/>
  <c r="J10" i="24"/>
  <c r="T10" i="24"/>
  <c r="I11" i="24"/>
  <c r="J11" i="24"/>
  <c r="T11" i="24"/>
  <c r="I12" i="24"/>
  <c r="J12" i="24"/>
  <c r="T12" i="24"/>
  <c r="I13" i="24"/>
  <c r="J13" i="24"/>
  <c r="T13" i="24" s="1"/>
  <c r="I14" i="24"/>
  <c r="J14" i="24"/>
  <c r="T14" i="24"/>
  <c r="I15" i="24"/>
  <c r="J15" i="24"/>
  <c r="T15" i="24"/>
  <c r="I16" i="24"/>
  <c r="J16" i="24"/>
  <c r="T16" i="24"/>
  <c r="I17" i="24"/>
  <c r="J17" i="24"/>
  <c r="T17" i="24" s="1"/>
  <c r="I18" i="24"/>
  <c r="J18" i="24"/>
  <c r="T18" i="24"/>
  <c r="I19" i="24"/>
  <c r="J19" i="24"/>
  <c r="T19" i="24"/>
  <c r="I20" i="24"/>
  <c r="J20" i="24"/>
  <c r="T20" i="24"/>
  <c r="I21" i="24"/>
  <c r="J21" i="24"/>
  <c r="T21" i="24" s="1"/>
  <c r="I22" i="24"/>
  <c r="J22" i="24"/>
  <c r="T22" i="24"/>
  <c r="I23" i="24"/>
  <c r="J23" i="24"/>
  <c r="T23" i="24"/>
  <c r="I24" i="24"/>
  <c r="J24" i="24"/>
  <c r="T24" i="24"/>
  <c r="I25" i="24"/>
  <c r="J25" i="24"/>
  <c r="T25" i="24" s="1"/>
  <c r="I26" i="24"/>
  <c r="J26" i="24"/>
  <c r="T26" i="24"/>
  <c r="I27" i="24"/>
  <c r="J27" i="24"/>
  <c r="T27" i="24"/>
  <c r="I28" i="24"/>
  <c r="J28" i="24"/>
  <c r="T28" i="24"/>
  <c r="I29" i="24"/>
  <c r="J29" i="24"/>
  <c r="T29" i="24" s="1"/>
  <c r="I30" i="24"/>
  <c r="J30" i="24"/>
  <c r="T30" i="24"/>
  <c r="I31" i="24"/>
  <c r="J31" i="24"/>
  <c r="T31" i="24"/>
  <c r="I32" i="24"/>
  <c r="J32" i="24"/>
  <c r="T32" i="24"/>
  <c r="I33" i="24"/>
  <c r="J33" i="24"/>
  <c r="T33" i="24" s="1"/>
  <c r="I34" i="24"/>
  <c r="J34" i="24"/>
  <c r="T34" i="24"/>
  <c r="I35" i="24"/>
  <c r="J35" i="24"/>
  <c r="T35" i="24"/>
  <c r="J6" i="24"/>
  <c r="T6" i="24" s="1"/>
  <c r="I6" i="24"/>
  <c r="N358" i="2" l="1"/>
  <c r="N353" i="2"/>
  <c r="N355" i="2" s="1"/>
  <c r="I33" i="21"/>
  <c r="I344" i="2"/>
  <c r="J344" i="2"/>
  <c r="T344" i="2" s="1"/>
  <c r="I345" i="2"/>
  <c r="J345" i="2"/>
  <c r="T345" i="2" s="1"/>
  <c r="J343" i="2"/>
  <c r="T343" i="2" s="1"/>
  <c r="I343" i="2"/>
  <c r="X97" i="22"/>
  <c r="X8" i="22" l="1"/>
  <c r="W53" i="21"/>
  <c r="V78" i="21"/>
  <c r="X43" i="21"/>
  <c r="K46" i="22"/>
  <c r="I339" i="2"/>
  <c r="J339" i="2"/>
  <c r="T339" i="2" s="1"/>
  <c r="M37" i="21"/>
  <c r="Z9" i="20"/>
  <c r="Z4" i="20"/>
  <c r="T49" i="2"/>
  <c r="I49" i="2"/>
  <c r="I288" i="2"/>
  <c r="T288" i="2"/>
  <c r="T287" i="2"/>
  <c r="I287" i="2"/>
  <c r="T286" i="2"/>
  <c r="I286" i="2"/>
  <c r="AK2" i="14"/>
  <c r="AL2" i="14"/>
  <c r="AJ2" i="14"/>
  <c r="AG2" i="14"/>
  <c r="AD2" i="14"/>
  <c r="AA2" i="14"/>
  <c r="Z2" i="14"/>
  <c r="AB2" i="14"/>
  <c r="AC2" i="14"/>
  <c r="AE2" i="14"/>
  <c r="AF2" i="14"/>
  <c r="Y2" i="14"/>
  <c r="S2" i="14"/>
  <c r="W2" i="14"/>
  <c r="R2" i="14"/>
  <c r="T2" i="14"/>
  <c r="U2" i="14"/>
  <c r="P2" i="14"/>
  <c r="Q2" i="14"/>
  <c r="O2" i="14"/>
  <c r="B3" i="14"/>
  <c r="C3" i="14"/>
  <c r="D3" i="14"/>
  <c r="E3" i="14"/>
  <c r="F3" i="14"/>
  <c r="G3" i="14"/>
  <c r="H3" i="14"/>
  <c r="I3" i="14"/>
  <c r="J3" i="14"/>
  <c r="A3" i="14"/>
  <c r="T285" i="2"/>
  <c r="I285" i="2"/>
  <c r="T284" i="2"/>
  <c r="I284" i="2"/>
  <c r="T283" i="2"/>
  <c r="I283" i="2"/>
  <c r="T282" i="2"/>
  <c r="I282" i="2"/>
  <c r="T281" i="2"/>
  <c r="I281" i="2"/>
  <c r="T280" i="2"/>
  <c r="I280" i="2"/>
  <c r="T279" i="2"/>
  <c r="I279" i="2"/>
  <c r="T278" i="2"/>
  <c r="I278" i="2"/>
  <c r="T277" i="2"/>
  <c r="I277" i="2"/>
  <c r="T276" i="2"/>
  <c r="I276" i="2"/>
  <c r="T275" i="2"/>
  <c r="I275" i="2"/>
  <c r="T274" i="2"/>
  <c r="I274" i="2"/>
  <c r="T273" i="2"/>
  <c r="I273" i="2"/>
  <c r="T272" i="2"/>
  <c r="I272" i="2"/>
  <c r="T271" i="2"/>
  <c r="I271" i="2"/>
  <c r="T270" i="2"/>
  <c r="I270" i="2"/>
  <c r="T269" i="2"/>
  <c r="I269" i="2"/>
  <c r="T268" i="2"/>
  <c r="I268" i="2"/>
  <c r="T267" i="2"/>
  <c r="I267" i="2"/>
  <c r="T266" i="2"/>
  <c r="I266" i="2"/>
  <c r="T265" i="2"/>
  <c r="I265" i="2"/>
  <c r="T264" i="2"/>
  <c r="I264" i="2"/>
  <c r="T263" i="2"/>
  <c r="I263" i="2"/>
  <c r="T262" i="2"/>
  <c r="I262" i="2"/>
  <c r="T261" i="2"/>
  <c r="I261" i="2"/>
  <c r="T260" i="2"/>
  <c r="I260" i="2"/>
  <c r="T259" i="2"/>
  <c r="I259" i="2"/>
  <c r="T258" i="2"/>
  <c r="I258" i="2"/>
  <c r="T257" i="2"/>
  <c r="I257" i="2"/>
  <c r="T256" i="2"/>
  <c r="I256" i="2"/>
  <c r="T255" i="2"/>
  <c r="I255" i="2"/>
  <c r="T254" i="2"/>
  <c r="I254" i="2"/>
  <c r="T253" i="2"/>
  <c r="I253" i="2"/>
  <c r="T252" i="2"/>
  <c r="I252" i="2"/>
  <c r="T251" i="2"/>
  <c r="I251" i="2"/>
  <c r="T250" i="2"/>
  <c r="I250" i="2"/>
  <c r="T249" i="2"/>
  <c r="I249" i="2"/>
  <c r="T248" i="2"/>
  <c r="I248" i="2"/>
  <c r="T247" i="2"/>
  <c r="I247" i="2"/>
  <c r="K77" i="22"/>
  <c r="L3" i="14" l="1"/>
  <c r="X3" i="21"/>
  <c r="X19" i="21"/>
  <c r="X17" i="21"/>
  <c r="X70" i="21"/>
  <c r="X72" i="21"/>
  <c r="X59" i="21"/>
  <c r="K57" i="21"/>
  <c r="K94" i="21"/>
  <c r="J91" i="21"/>
  <c r="J90" i="21"/>
  <c r="J246" i="2"/>
  <c r="T246" i="2" s="1"/>
  <c r="I246" i="2"/>
  <c r="J245" i="2"/>
  <c r="T245" i="2" s="1"/>
  <c r="I245" i="2"/>
  <c r="J244" i="2"/>
  <c r="T244" i="2" s="1"/>
  <c r="I244" i="2"/>
  <c r="K10" i="21"/>
  <c r="K77" i="21"/>
  <c r="K74" i="21"/>
  <c r="K109" i="21"/>
  <c r="K104" i="21"/>
  <c r="K102" i="21"/>
  <c r="K48" i="21"/>
  <c r="K46" i="21"/>
  <c r="K42" i="21"/>
  <c r="J29" i="21"/>
  <c r="J26" i="21"/>
  <c r="K21" i="21"/>
  <c r="J186" i="2"/>
  <c r="T186" i="2" s="1"/>
  <c r="I186" i="2"/>
  <c r="I335" i="2"/>
  <c r="J335" i="2"/>
  <c r="T335" i="2" s="1"/>
  <c r="I336" i="2"/>
  <c r="J336" i="2"/>
  <c r="T336" i="2" s="1"/>
  <c r="I337" i="2"/>
  <c r="J337" i="2"/>
  <c r="T337" i="2" s="1"/>
  <c r="I338" i="2"/>
  <c r="J338" i="2"/>
  <c r="T338" i="2" s="1"/>
  <c r="I238" i="2"/>
  <c r="J238" i="2"/>
  <c r="T238" i="2" s="1"/>
  <c r="I239" i="2"/>
  <c r="J239" i="2"/>
  <c r="T239" i="2" s="1"/>
  <c r="I240" i="2"/>
  <c r="J240" i="2"/>
  <c r="T240" i="2" s="1"/>
  <c r="I241" i="2"/>
  <c r="J241" i="2"/>
  <c r="T241" i="2" s="1"/>
  <c r="I242" i="2"/>
  <c r="J242" i="2"/>
  <c r="T242" i="2" s="1"/>
  <c r="I243" i="2"/>
  <c r="J243" i="2"/>
  <c r="T243" i="2" s="1"/>
  <c r="I54" i="2"/>
  <c r="J54" i="2"/>
  <c r="T54" i="2" s="1"/>
  <c r="I55" i="2"/>
  <c r="J55" i="2"/>
  <c r="T55" i="2" s="1"/>
  <c r="J53" i="2"/>
  <c r="T53" i="2" s="1"/>
  <c r="I53" i="2"/>
  <c r="I44" i="2"/>
  <c r="J44" i="2"/>
  <c r="T44" i="2" s="1"/>
  <c r="I45" i="2"/>
  <c r="J45" i="2"/>
  <c r="T45" i="2" s="1"/>
  <c r="K87" i="21" l="1"/>
  <c r="K26" i="21"/>
  <c r="J235" i="2"/>
  <c r="T235" i="2" s="1"/>
  <c r="I235" i="2"/>
  <c r="J234" i="2"/>
  <c r="T234" i="2" s="1"/>
  <c r="I234" i="2"/>
  <c r="J233" i="2"/>
  <c r="T233" i="2" s="1"/>
  <c r="I233" i="2"/>
  <c r="J232" i="2"/>
  <c r="T232" i="2" s="1"/>
  <c r="I232" i="2"/>
  <c r="J231" i="2"/>
  <c r="T231" i="2" s="1"/>
  <c r="I231" i="2"/>
  <c r="J230" i="2"/>
  <c r="T230" i="2" s="1"/>
  <c r="I230" i="2"/>
  <c r="J229" i="2"/>
  <c r="T229" i="2" s="1"/>
  <c r="I229" i="2"/>
  <c r="J228" i="2"/>
  <c r="T228" i="2" s="1"/>
  <c r="I228" i="2"/>
  <c r="J227" i="2"/>
  <c r="T227" i="2" s="1"/>
  <c r="I227" i="2"/>
  <c r="J226" i="2"/>
  <c r="T226" i="2" s="1"/>
  <c r="I226" i="2"/>
  <c r="T225" i="2"/>
  <c r="I225" i="2"/>
  <c r="I316" i="2"/>
  <c r="J316" i="2"/>
  <c r="T316" i="2" s="1"/>
  <c r="J340" i="2" l="1"/>
  <c r="T340" i="2" s="1"/>
  <c r="I340" i="2"/>
  <c r="J334" i="2"/>
  <c r="T334" i="2" s="1"/>
  <c r="I334" i="2"/>
  <c r="J333" i="2"/>
  <c r="T333" i="2" s="1"/>
  <c r="I333" i="2"/>
  <c r="J332" i="2"/>
  <c r="T332" i="2" s="1"/>
  <c r="I332" i="2"/>
  <c r="V11" i="3"/>
  <c r="I25" i="2" l="1"/>
  <c r="J25" i="2"/>
  <c r="T25" i="2" s="1"/>
  <c r="J182" i="2"/>
  <c r="I182" i="2"/>
  <c r="J181" i="2"/>
  <c r="I181" i="2"/>
  <c r="T205" i="2"/>
  <c r="I205" i="2"/>
  <c r="T204" i="2"/>
  <c r="I204" i="2"/>
  <c r="I195" i="2"/>
  <c r="J195" i="2"/>
  <c r="T195" i="2" s="1"/>
  <c r="I196" i="2"/>
  <c r="J196" i="2"/>
  <c r="T196" i="2" s="1"/>
  <c r="I197" i="2"/>
  <c r="J197" i="2"/>
  <c r="T197" i="2" s="1"/>
  <c r="I198" i="2"/>
  <c r="J198" i="2"/>
  <c r="T198" i="2" s="1"/>
  <c r="I199" i="2"/>
  <c r="J199" i="2"/>
  <c r="T199" i="2" s="1"/>
  <c r="I200" i="2"/>
  <c r="J200" i="2"/>
  <c r="T200" i="2" s="1"/>
  <c r="I201" i="2"/>
  <c r="J201" i="2"/>
  <c r="T201" i="2" s="1"/>
  <c r="I202" i="2"/>
  <c r="J202" i="2"/>
  <c r="T202" i="2" s="1"/>
  <c r="I203" i="2"/>
  <c r="J203" i="2"/>
  <c r="T203" i="2" s="1"/>
  <c r="I206" i="2"/>
  <c r="J206" i="2"/>
  <c r="T206" i="2" s="1"/>
  <c r="I207" i="2"/>
  <c r="J207" i="2"/>
  <c r="T207" i="2" s="1"/>
  <c r="I208" i="2"/>
  <c r="J208" i="2"/>
  <c r="T208" i="2" s="1"/>
  <c r="I209" i="2"/>
  <c r="J209" i="2"/>
  <c r="T209" i="2" s="1"/>
  <c r="I210" i="2"/>
  <c r="J210" i="2"/>
  <c r="T210" i="2" s="1"/>
  <c r="I211" i="2"/>
  <c r="J211" i="2"/>
  <c r="T211" i="2" s="1"/>
  <c r="I212" i="2"/>
  <c r="J212" i="2"/>
  <c r="T212" i="2" s="1"/>
  <c r="I213" i="2"/>
  <c r="J213" i="2"/>
  <c r="T213" i="2" s="1"/>
  <c r="I214" i="2"/>
  <c r="J214" i="2"/>
  <c r="T214" i="2" s="1"/>
  <c r="I215" i="2"/>
  <c r="T215" i="2"/>
  <c r="I216" i="2"/>
  <c r="T216" i="2"/>
  <c r="I217" i="2"/>
  <c r="T217" i="2"/>
  <c r="I218" i="2"/>
  <c r="T218" i="2"/>
  <c r="I29" i="2" l="1"/>
  <c r="J29" i="2"/>
  <c r="T29" i="2" s="1"/>
  <c r="I31" i="2"/>
  <c r="J31" i="2"/>
  <c r="T23" i="2" l="1"/>
  <c r="T27" i="2"/>
  <c r="T34" i="2"/>
  <c r="T35" i="2"/>
  <c r="T36" i="2"/>
  <c r="T37" i="2"/>
  <c r="T38" i="2"/>
  <c r="T56" i="2"/>
  <c r="T89" i="2"/>
  <c r="T98" i="2"/>
  <c r="T104" i="2"/>
  <c r="T140" i="2"/>
  <c r="T159" i="2"/>
  <c r="T160" i="2"/>
  <c r="T289" i="2"/>
  <c r="T290" i="2"/>
  <c r="T302" i="2"/>
  <c r="T309" i="2"/>
  <c r="T310" i="2"/>
  <c r="T311" i="2"/>
  <c r="T312" i="2"/>
  <c r="T313" i="2"/>
  <c r="T346" i="2"/>
  <c r="T9" i="2"/>
  <c r="T17" i="2"/>
  <c r="J19" i="2"/>
  <c r="T19" i="2" s="1"/>
  <c r="I19" i="2"/>
  <c r="I351" i="2"/>
  <c r="T351" i="2"/>
  <c r="I165" i="2"/>
  <c r="J165" i="2"/>
  <c r="T165" i="2" s="1"/>
  <c r="I166" i="2"/>
  <c r="J166" i="2"/>
  <c r="T166" i="2" s="1"/>
  <c r="I167" i="2"/>
  <c r="J167" i="2"/>
  <c r="T167" i="2" s="1"/>
  <c r="I168" i="2"/>
  <c r="J168" i="2"/>
  <c r="T168" i="2" s="1"/>
  <c r="I169" i="2"/>
  <c r="J169" i="2"/>
  <c r="T169" i="2" s="1"/>
  <c r="I170" i="2"/>
  <c r="J170" i="2"/>
  <c r="T170" i="2" s="1"/>
  <c r="I171" i="2"/>
  <c r="J171" i="2"/>
  <c r="T171" i="2" s="1"/>
  <c r="I172" i="2"/>
  <c r="J172" i="2"/>
  <c r="T172" i="2" s="1"/>
  <c r="I173" i="2"/>
  <c r="J173" i="2"/>
  <c r="T173" i="2" s="1"/>
  <c r="I174" i="2"/>
  <c r="J174" i="2"/>
  <c r="T174" i="2" s="1"/>
  <c r="I175" i="2"/>
  <c r="J175" i="2"/>
  <c r="T175" i="2" s="1"/>
  <c r="I176" i="2"/>
  <c r="J176" i="2"/>
  <c r="T176" i="2" s="1"/>
  <c r="I177" i="2"/>
  <c r="J177" i="2"/>
  <c r="T177" i="2" s="1"/>
  <c r="I178" i="2"/>
  <c r="J178" i="2"/>
  <c r="T178" i="2" s="1"/>
  <c r="I179" i="2"/>
  <c r="J179" i="2"/>
  <c r="T179" i="2" s="1"/>
  <c r="I180" i="2"/>
  <c r="J180" i="2"/>
  <c r="T180" i="2" s="1"/>
  <c r="I183" i="2"/>
  <c r="J183" i="2"/>
  <c r="T183" i="2" s="1"/>
  <c r="I184" i="2"/>
  <c r="J184" i="2"/>
  <c r="T184" i="2" s="1"/>
  <c r="I185" i="2"/>
  <c r="J185" i="2"/>
  <c r="T185" i="2" s="1"/>
  <c r="I187" i="2"/>
  <c r="J187" i="2"/>
  <c r="T187" i="2" s="1"/>
  <c r="I188" i="2"/>
  <c r="J188" i="2"/>
  <c r="T188" i="2" s="1"/>
  <c r="I189" i="2"/>
  <c r="T189" i="2"/>
  <c r="I190" i="2"/>
  <c r="T190" i="2"/>
  <c r="I191" i="2"/>
  <c r="J191" i="2"/>
  <c r="T191" i="2" s="1"/>
  <c r="I192" i="2"/>
  <c r="J192" i="2"/>
  <c r="T192" i="2" s="1"/>
  <c r="I193" i="2"/>
  <c r="J193" i="2"/>
  <c r="T193" i="2" s="1"/>
  <c r="I28" i="2"/>
  <c r="J28" i="2"/>
  <c r="T28" i="2" s="1"/>
  <c r="I32" i="2"/>
  <c r="J32" i="2"/>
  <c r="T32" i="2" s="1"/>
  <c r="I33" i="2"/>
  <c r="J33" i="2"/>
  <c r="T33" i="2" s="1"/>
  <c r="I34" i="2"/>
  <c r="I35" i="2"/>
  <c r="I153" i="2"/>
  <c r="J153" i="2"/>
  <c r="T153" i="2" s="1"/>
  <c r="I7" i="2"/>
  <c r="J7" i="2"/>
  <c r="T7" i="2" s="1"/>
  <c r="I8" i="2"/>
  <c r="J8" i="2"/>
  <c r="T8" i="2" s="1"/>
  <c r="I36" i="2" l="1"/>
  <c r="I38" i="2"/>
  <c r="I39" i="2"/>
  <c r="J39" i="2"/>
  <c r="T39" i="2" s="1"/>
  <c r="I40" i="2"/>
  <c r="J40" i="2"/>
  <c r="T40" i="2" s="1"/>
  <c r="I41" i="2"/>
  <c r="J41" i="2"/>
  <c r="T41" i="2" s="1"/>
  <c r="I42" i="2"/>
  <c r="J42" i="2"/>
  <c r="T42" i="2" s="1"/>
  <c r="I18" i="2"/>
  <c r="J18" i="2"/>
  <c r="T18" i="2" s="1"/>
  <c r="I20" i="2"/>
  <c r="J20" i="2"/>
  <c r="T20" i="2" s="1"/>
  <c r="I21" i="2"/>
  <c r="J21" i="2"/>
  <c r="T21" i="2" s="1"/>
  <c r="I22" i="2"/>
  <c r="J22" i="2"/>
  <c r="T22" i="2" s="1"/>
  <c r="I139" i="2"/>
  <c r="J139" i="2"/>
  <c r="T139" i="2" s="1"/>
  <c r="I140" i="2"/>
  <c r="I141" i="2"/>
  <c r="J141" i="2"/>
  <c r="T141" i="2" s="1"/>
  <c r="I142" i="2"/>
  <c r="J142" i="2"/>
  <c r="T142" i="2" s="1"/>
  <c r="I143" i="2"/>
  <c r="J143" i="2"/>
  <c r="T143" i="2" s="1"/>
  <c r="I144" i="2"/>
  <c r="J144" i="2"/>
  <c r="T144" i="2" s="1"/>
  <c r="I145" i="2"/>
  <c r="J145" i="2"/>
  <c r="T145" i="2" s="1"/>
  <c r="I146" i="2"/>
  <c r="J146" i="2"/>
  <c r="T146" i="2" s="1"/>
  <c r="I147" i="2"/>
  <c r="J147" i="2"/>
  <c r="T147" i="2" s="1"/>
  <c r="I148" i="2"/>
  <c r="J148" i="2"/>
  <c r="T148" i="2" s="1"/>
  <c r="I149" i="2"/>
  <c r="J149" i="2"/>
  <c r="T149" i="2" s="1"/>
  <c r="I150" i="2"/>
  <c r="J150" i="2"/>
  <c r="T150" i="2" s="1"/>
  <c r="I151" i="2"/>
  <c r="J151" i="2"/>
  <c r="T151" i="2" s="1"/>
  <c r="I152" i="2"/>
  <c r="J152" i="2"/>
  <c r="T152" i="2" s="1"/>
  <c r="I154" i="2"/>
  <c r="J154" i="2"/>
  <c r="T154" i="2" s="1"/>
  <c r="I155" i="2"/>
  <c r="J155" i="2"/>
  <c r="T155" i="2" s="1"/>
  <c r="I304" i="2"/>
  <c r="J304" i="2"/>
  <c r="T304" i="2" s="1"/>
  <c r="I305" i="2"/>
  <c r="J305" i="2"/>
  <c r="T305" i="2" s="1"/>
  <c r="I306" i="2"/>
  <c r="J306" i="2"/>
  <c r="T306" i="2" s="1"/>
  <c r="I307" i="2"/>
  <c r="J307" i="2"/>
  <c r="T307" i="2" s="1"/>
  <c r="I308" i="2"/>
  <c r="J308" i="2"/>
  <c r="T308" i="2" s="1"/>
  <c r="I309" i="2"/>
  <c r="I310" i="2"/>
  <c r="I311" i="2"/>
  <c r="I313" i="2"/>
  <c r="I314" i="2"/>
  <c r="J314" i="2"/>
  <c r="T314" i="2" s="1"/>
  <c r="I315" i="2"/>
  <c r="J315" i="2"/>
  <c r="T315" i="2" s="1"/>
  <c r="I317" i="2"/>
  <c r="J317" i="2"/>
  <c r="T317" i="2" s="1"/>
  <c r="I318" i="2"/>
  <c r="J318" i="2"/>
  <c r="T318" i="2" s="1"/>
  <c r="I319" i="2"/>
  <c r="J319" i="2"/>
  <c r="T319" i="2" s="1"/>
  <c r="I320" i="2"/>
  <c r="J320" i="2"/>
  <c r="T320" i="2" s="1"/>
  <c r="I321" i="2"/>
  <c r="J321" i="2"/>
  <c r="T321" i="2" s="1"/>
  <c r="I322" i="2"/>
  <c r="J322" i="2"/>
  <c r="T322" i="2" s="1"/>
  <c r="I323" i="2"/>
  <c r="J323" i="2"/>
  <c r="T323" i="2" s="1"/>
  <c r="I324" i="2"/>
  <c r="J324" i="2"/>
  <c r="T324" i="2" s="1"/>
  <c r="I325" i="2"/>
  <c r="J325" i="2"/>
  <c r="T325" i="2" s="1"/>
  <c r="I326" i="2"/>
  <c r="J326" i="2"/>
  <c r="T326" i="2" s="1"/>
  <c r="I327" i="2"/>
  <c r="J327" i="2"/>
  <c r="T327" i="2" s="1"/>
  <c r="I328" i="2"/>
  <c r="J328" i="2"/>
  <c r="T328" i="2" s="1"/>
  <c r="I329" i="2"/>
  <c r="T329" i="2"/>
  <c r="I330" i="2"/>
  <c r="J330" i="2"/>
  <c r="T330" i="2" s="1"/>
  <c r="I331" i="2"/>
  <c r="J331" i="2"/>
  <c r="T331" i="2" s="1"/>
  <c r="I341" i="2"/>
  <c r="J341" i="2"/>
  <c r="T341" i="2" s="1"/>
  <c r="I342" i="2"/>
  <c r="J342" i="2"/>
  <c r="T342" i="2" s="1"/>
  <c r="I137" i="2"/>
  <c r="J137" i="2"/>
  <c r="T137" i="2" s="1"/>
  <c r="I138" i="2"/>
  <c r="J138" i="2"/>
  <c r="T138" i="2" s="1"/>
  <c r="I156" i="2"/>
  <c r="J156" i="2"/>
  <c r="T156" i="2" s="1"/>
  <c r="I157" i="2"/>
  <c r="J157" i="2"/>
  <c r="T157" i="2" s="1"/>
  <c r="I158" i="2"/>
  <c r="J158" i="2"/>
  <c r="T158" i="2" s="1"/>
  <c r="I159" i="2"/>
  <c r="I160" i="2"/>
  <c r="I161" i="2"/>
  <c r="J161" i="2"/>
  <c r="T161" i="2" s="1"/>
  <c r="I162" i="2"/>
  <c r="J162" i="2"/>
  <c r="T162" i="2" s="1"/>
  <c r="I163" i="2"/>
  <c r="J163" i="2"/>
  <c r="T163" i="2" s="1"/>
  <c r="I164" i="2"/>
  <c r="J164" i="2"/>
  <c r="T164" i="2" s="1"/>
  <c r="I194" i="2"/>
  <c r="J194" i="2"/>
  <c r="T194" i="2" s="1"/>
  <c r="I219" i="2"/>
  <c r="T219" i="2"/>
  <c r="I220" i="2"/>
  <c r="T220" i="2"/>
  <c r="I221" i="2"/>
  <c r="J221" i="2"/>
  <c r="T221" i="2" s="1"/>
  <c r="I222" i="2"/>
  <c r="J222" i="2"/>
  <c r="T222" i="2" s="1"/>
  <c r="I223" i="2"/>
  <c r="T223" i="2"/>
  <c r="I224" i="2"/>
  <c r="J224" i="2"/>
  <c r="T224" i="2" s="1"/>
  <c r="I236" i="2"/>
  <c r="J236" i="2"/>
  <c r="T236" i="2" s="1"/>
  <c r="I237" i="2"/>
  <c r="J237" i="2"/>
  <c r="T237" i="2" s="1"/>
  <c r="J303" i="2"/>
  <c r="T303" i="2" s="1"/>
  <c r="I303" i="2"/>
  <c r="T136" i="2"/>
  <c r="I136" i="2"/>
  <c r="J43" i="2"/>
  <c r="T43" i="2" s="1"/>
  <c r="I43" i="2"/>
  <c r="I17" i="2"/>
  <c r="I24" i="2"/>
  <c r="J24" i="2"/>
  <c r="T24" i="2" s="1"/>
  <c r="I26" i="2"/>
  <c r="J26" i="2"/>
  <c r="T26" i="2" s="1"/>
  <c r="I27" i="2"/>
  <c r="I122" i="2"/>
  <c r="J122" i="2"/>
  <c r="T122" i="2" s="1"/>
  <c r="I123" i="2"/>
  <c r="J123" i="2"/>
  <c r="T123" i="2" s="1"/>
  <c r="I124" i="2"/>
  <c r="J124" i="2"/>
  <c r="T124" i="2" s="1"/>
  <c r="I125" i="2"/>
  <c r="J125" i="2"/>
  <c r="T125" i="2" s="1"/>
  <c r="I126" i="2"/>
  <c r="J126" i="2"/>
  <c r="T126" i="2" s="1"/>
  <c r="I127" i="2"/>
  <c r="J127" i="2"/>
  <c r="T127" i="2" s="1"/>
  <c r="I128" i="2"/>
  <c r="J128" i="2"/>
  <c r="T128" i="2" s="1"/>
  <c r="I129" i="2"/>
  <c r="J129" i="2"/>
  <c r="T129" i="2" s="1"/>
  <c r="I130" i="2"/>
  <c r="J130" i="2"/>
  <c r="T130" i="2" s="1"/>
  <c r="I131" i="2"/>
  <c r="J131" i="2"/>
  <c r="T131" i="2" s="1"/>
  <c r="I132" i="2"/>
  <c r="J132" i="2"/>
  <c r="T132" i="2" s="1"/>
  <c r="I133" i="2"/>
  <c r="J133" i="2"/>
  <c r="T133" i="2" s="1"/>
  <c r="I134" i="2"/>
  <c r="J134" i="2"/>
  <c r="T134" i="2" s="1"/>
  <c r="I135" i="2"/>
  <c r="J135" i="2"/>
  <c r="T135" i="2" s="1"/>
  <c r="J14" i="2" l="1"/>
  <c r="T14" i="2" s="1"/>
  <c r="J15" i="2"/>
  <c r="T15" i="2" s="1"/>
  <c r="J16" i="2"/>
  <c r="T16" i="2" s="1"/>
  <c r="J46" i="2"/>
  <c r="T46" i="2" s="1"/>
  <c r="J47" i="2"/>
  <c r="T47" i="2" s="1"/>
  <c r="T48" i="2"/>
  <c r="T50" i="2"/>
  <c r="I14" i="2"/>
  <c r="I15" i="2"/>
  <c r="I16" i="2"/>
  <c r="I46" i="2"/>
  <c r="I47" i="2"/>
  <c r="I48" i="2"/>
  <c r="I50" i="2"/>
  <c r="J115" i="2" l="1"/>
  <c r="T115" i="2" s="1"/>
  <c r="J116" i="2"/>
  <c r="T116" i="2" s="1"/>
  <c r="J117" i="2"/>
  <c r="T117" i="2" s="1"/>
  <c r="J118" i="2"/>
  <c r="T118" i="2" s="1"/>
  <c r="J119" i="2"/>
  <c r="T119" i="2" s="1"/>
  <c r="J120" i="2"/>
  <c r="T120" i="2" s="1"/>
  <c r="J121" i="2"/>
  <c r="T121" i="2" s="1"/>
  <c r="I115" i="2"/>
  <c r="I116" i="2"/>
  <c r="I117" i="2"/>
  <c r="I118" i="2"/>
  <c r="I119" i="2"/>
  <c r="I120" i="2"/>
  <c r="I121" i="2"/>
  <c r="J30" i="2" l="1"/>
  <c r="T30" i="2" s="1"/>
  <c r="I30" i="2"/>
  <c r="I293" i="2"/>
  <c r="J293" i="2"/>
  <c r="T293" i="2" s="1"/>
  <c r="I294" i="2"/>
  <c r="J294" i="2"/>
  <c r="T294" i="2" s="1"/>
  <c r="I295" i="2"/>
  <c r="J295" i="2"/>
  <c r="T295" i="2" s="1"/>
  <c r="I296" i="2"/>
  <c r="J296" i="2"/>
  <c r="T296" i="2" s="1"/>
  <c r="I297" i="2"/>
  <c r="J297" i="2"/>
  <c r="T297" i="2" s="1"/>
  <c r="I298" i="2"/>
  <c r="J298" i="2"/>
  <c r="T298" i="2" s="1"/>
  <c r="I299" i="2"/>
  <c r="J299" i="2"/>
  <c r="T299" i="2" s="1"/>
  <c r="I300" i="2"/>
  <c r="J300" i="2"/>
  <c r="T300" i="2" s="1"/>
  <c r="I301" i="2"/>
  <c r="J301" i="2"/>
  <c r="T301" i="2" s="1"/>
  <c r="I302" i="2"/>
  <c r="I347" i="2"/>
  <c r="J347" i="2"/>
  <c r="T347" i="2" s="1"/>
  <c r="I348" i="2"/>
  <c r="J348" i="2"/>
  <c r="T348" i="2" s="1"/>
  <c r="I349" i="2"/>
  <c r="J349" i="2"/>
  <c r="T349" i="2" s="1"/>
  <c r="I350" i="2"/>
  <c r="J350" i="2"/>
  <c r="T350" i="2" s="1"/>
  <c r="I70" i="2" l="1"/>
  <c r="J70" i="2"/>
  <c r="T70" i="2" s="1"/>
  <c r="I71" i="2"/>
  <c r="J71" i="2"/>
  <c r="T71" i="2" s="1"/>
  <c r="I72" i="2"/>
  <c r="J72" i="2"/>
  <c r="T72" i="2" s="1"/>
  <c r="I73" i="2"/>
  <c r="J73" i="2"/>
  <c r="T73" i="2" s="1"/>
  <c r="I74" i="2"/>
  <c r="J74" i="2"/>
  <c r="T74" i="2" s="1"/>
  <c r="I75" i="2"/>
  <c r="J75" i="2"/>
  <c r="T75" i="2" s="1"/>
  <c r="I76" i="2"/>
  <c r="J76" i="2"/>
  <c r="T76" i="2" s="1"/>
  <c r="I77" i="2"/>
  <c r="J77" i="2"/>
  <c r="T77" i="2" s="1"/>
  <c r="I78" i="2"/>
  <c r="J78" i="2"/>
  <c r="T78" i="2" s="1"/>
  <c r="I79" i="2"/>
  <c r="J79" i="2"/>
  <c r="T79" i="2" s="1"/>
  <c r="I80" i="2"/>
  <c r="J80" i="2"/>
  <c r="T80" i="2" s="1"/>
  <c r="I81" i="2"/>
  <c r="J81" i="2"/>
  <c r="T81" i="2" s="1"/>
  <c r="I82" i="2"/>
  <c r="J82" i="2"/>
  <c r="T82" i="2" s="1"/>
  <c r="I83" i="2"/>
  <c r="J83" i="2"/>
  <c r="T83" i="2" s="1"/>
  <c r="I84" i="2"/>
  <c r="J84" i="2"/>
  <c r="T84" i="2" s="1"/>
  <c r="I85" i="2"/>
  <c r="J85" i="2"/>
  <c r="T85" i="2" s="1"/>
  <c r="I86" i="2"/>
  <c r="J86" i="2"/>
  <c r="T86" i="2" s="1"/>
  <c r="I87" i="2"/>
  <c r="J87" i="2"/>
  <c r="T87" i="2" s="1"/>
  <c r="I88" i="2"/>
  <c r="J88" i="2"/>
  <c r="T88" i="2" s="1"/>
  <c r="I90" i="2"/>
  <c r="J90" i="2"/>
  <c r="T90" i="2" s="1"/>
  <c r="I91" i="2"/>
  <c r="J91" i="2"/>
  <c r="T91" i="2" s="1"/>
  <c r="I92" i="2"/>
  <c r="J92" i="2"/>
  <c r="T92" i="2" s="1"/>
  <c r="I93" i="2"/>
  <c r="J93" i="2"/>
  <c r="T93" i="2" s="1"/>
  <c r="I94" i="2"/>
  <c r="J94" i="2"/>
  <c r="T94" i="2" s="1"/>
  <c r="I95" i="2"/>
  <c r="J95" i="2"/>
  <c r="T95" i="2" s="1"/>
  <c r="I96" i="2"/>
  <c r="J96" i="2"/>
  <c r="T96" i="2" s="1"/>
  <c r="I97" i="2"/>
  <c r="J97" i="2"/>
  <c r="T97" i="2" s="1"/>
  <c r="I98" i="2"/>
  <c r="I99" i="2"/>
  <c r="J99" i="2"/>
  <c r="T99" i="2" s="1"/>
  <c r="I100" i="2"/>
  <c r="J100" i="2"/>
  <c r="T100" i="2" s="1"/>
  <c r="I101" i="2"/>
  <c r="J101" i="2"/>
  <c r="T101" i="2" s="1"/>
  <c r="I102" i="2"/>
  <c r="J102" i="2"/>
  <c r="T102" i="2" s="1"/>
  <c r="I103" i="2"/>
  <c r="J103" i="2"/>
  <c r="T103" i="2" s="1"/>
  <c r="I104" i="2"/>
  <c r="I105" i="2"/>
  <c r="J105" i="2"/>
  <c r="T105" i="2" s="1"/>
  <c r="I106" i="2"/>
  <c r="J106" i="2"/>
  <c r="T106" i="2" s="1"/>
  <c r="I107" i="2"/>
  <c r="J107" i="2"/>
  <c r="T107" i="2" s="1"/>
  <c r="I108" i="2"/>
  <c r="J108" i="2"/>
  <c r="T108" i="2" s="1"/>
  <c r="I109" i="2"/>
  <c r="J109" i="2"/>
  <c r="T109" i="2" s="1"/>
  <c r="I110" i="2"/>
  <c r="J110" i="2"/>
  <c r="T110" i="2" s="1"/>
  <c r="I111" i="2"/>
  <c r="J111" i="2"/>
  <c r="T111" i="2" s="1"/>
  <c r="I112" i="2"/>
  <c r="J112" i="2"/>
  <c r="T112" i="2" s="1"/>
  <c r="I113" i="2"/>
  <c r="J113" i="2"/>
  <c r="T113" i="2" s="1"/>
  <c r="I114" i="2"/>
  <c r="J114" i="2"/>
  <c r="T114" i="2" s="1"/>
  <c r="I290" i="2"/>
  <c r="I291" i="2"/>
  <c r="J291" i="2"/>
  <c r="T291" i="2" s="1"/>
  <c r="I292" i="2"/>
  <c r="J292" i="2"/>
  <c r="T292" i="2" s="1"/>
  <c r="I10" i="2"/>
  <c r="J10" i="2"/>
  <c r="T10" i="2" s="1"/>
  <c r="I11" i="2"/>
  <c r="J11" i="2"/>
  <c r="T11" i="2" s="1"/>
  <c r="I12" i="2"/>
  <c r="J12" i="2"/>
  <c r="T12" i="2" s="1"/>
  <c r="I13" i="2"/>
  <c r="J13" i="2"/>
  <c r="T13" i="2" s="1"/>
  <c r="I51" i="2"/>
  <c r="J51" i="2"/>
  <c r="T51" i="2" s="1"/>
  <c r="I52" i="2"/>
  <c r="J52" i="2"/>
  <c r="T52" i="2" s="1"/>
  <c r="I57" i="2"/>
  <c r="J57" i="2"/>
  <c r="T57" i="2" s="1"/>
  <c r="I58" i="2"/>
  <c r="J58" i="2"/>
  <c r="T58" i="2" s="1"/>
  <c r="I59" i="2"/>
  <c r="J59" i="2"/>
  <c r="T59" i="2" s="1"/>
  <c r="I60" i="2"/>
  <c r="J60" i="2"/>
  <c r="T60" i="2" s="1"/>
  <c r="I61" i="2"/>
  <c r="J61" i="2"/>
  <c r="T61" i="2" s="1"/>
  <c r="I62" i="2"/>
  <c r="J62" i="2"/>
  <c r="T62" i="2" s="1"/>
  <c r="I63" i="2"/>
  <c r="J63" i="2"/>
  <c r="T63" i="2" s="1"/>
  <c r="I64" i="2"/>
  <c r="J64" i="2"/>
  <c r="T64" i="2" s="1"/>
  <c r="I65" i="2"/>
  <c r="J65" i="2"/>
  <c r="T65" i="2" s="1"/>
  <c r="I66" i="2"/>
  <c r="J66" i="2"/>
  <c r="T66" i="2" s="1"/>
  <c r="I67" i="2"/>
  <c r="J67" i="2"/>
  <c r="T67" i="2" s="1"/>
  <c r="I68" i="2"/>
  <c r="J68" i="2"/>
  <c r="T68" i="2" s="1"/>
  <c r="I69" i="2"/>
  <c r="J69" i="2"/>
  <c r="T69" i="2" s="1"/>
  <c r="J6" i="2"/>
  <c r="T6" i="2" s="1"/>
  <c r="I6" i="2"/>
  <c r="R356" i="2" l="1"/>
</calcChain>
</file>

<file path=xl/sharedStrings.xml><?xml version="1.0" encoding="utf-8"?>
<sst xmlns="http://schemas.openxmlformats.org/spreadsheetml/2006/main" count="1480" uniqueCount="501">
  <si>
    <t>着日</t>
    <rPh sb="0" eb="2">
      <t>チャクビ</t>
    </rPh>
    <phoneticPr fontId="2"/>
  </si>
  <si>
    <t>ケーキ</t>
    <phoneticPr fontId="2"/>
  </si>
  <si>
    <t>値引</t>
    <rPh sb="0" eb="2">
      <t>ネビ</t>
    </rPh>
    <phoneticPr fontId="2"/>
  </si>
  <si>
    <t>ケーキ名</t>
    <rPh sb="3" eb="4">
      <t>メイ</t>
    </rPh>
    <phoneticPr fontId="2"/>
  </si>
  <si>
    <t>サイズ</t>
    <phoneticPr fontId="2"/>
  </si>
  <si>
    <t>個数</t>
    <rPh sb="0" eb="2">
      <t>コスウ</t>
    </rPh>
    <phoneticPr fontId="2"/>
  </si>
  <si>
    <t>名前</t>
    <rPh sb="0" eb="2">
      <t>ナマエ</t>
    </rPh>
    <phoneticPr fontId="2"/>
  </si>
  <si>
    <t>依頼主</t>
    <rPh sb="0" eb="3">
      <t>イライヌシ</t>
    </rPh>
    <phoneticPr fontId="2"/>
  </si>
  <si>
    <t>担当</t>
    <rPh sb="0" eb="2">
      <t>タントウ</t>
    </rPh>
    <phoneticPr fontId="2"/>
  </si>
  <si>
    <t>届け先</t>
    <rPh sb="0" eb="1">
      <t>トド</t>
    </rPh>
    <rPh sb="2" eb="3">
      <t>サキ</t>
    </rPh>
    <phoneticPr fontId="2"/>
  </si>
  <si>
    <t>金額</t>
    <rPh sb="0" eb="2">
      <t>キンガク</t>
    </rPh>
    <phoneticPr fontId="2"/>
  </si>
  <si>
    <t>届方法</t>
    <rPh sb="0" eb="1">
      <t>トドケ</t>
    </rPh>
    <rPh sb="1" eb="2">
      <t>カタ</t>
    </rPh>
    <rPh sb="2" eb="3">
      <t>ホウ</t>
    </rPh>
    <phoneticPr fontId="2"/>
  </si>
  <si>
    <t>ルート</t>
    <phoneticPr fontId="2"/>
  </si>
  <si>
    <t>TEL</t>
    <phoneticPr fontId="2"/>
  </si>
  <si>
    <t>台紙</t>
    <rPh sb="0" eb="2">
      <t>ダイシ</t>
    </rPh>
    <phoneticPr fontId="2"/>
  </si>
  <si>
    <t>備考</t>
    <rPh sb="0" eb="2">
      <t>ビコウ</t>
    </rPh>
    <phoneticPr fontId="2"/>
  </si>
  <si>
    <t>支払い
方法</t>
    <rPh sb="0" eb="2">
      <t>シハラ</t>
    </rPh>
    <rPh sb="4" eb="6">
      <t>ホウホウ</t>
    </rPh>
    <phoneticPr fontId="2"/>
  </si>
  <si>
    <t>支払い
確認</t>
    <rPh sb="0" eb="2">
      <t>シハラ</t>
    </rPh>
    <rPh sb="4" eb="6">
      <t>カクニン</t>
    </rPh>
    <phoneticPr fontId="2"/>
  </si>
  <si>
    <t>配達
地区</t>
    <rPh sb="0" eb="2">
      <t>ハイタツ</t>
    </rPh>
    <rPh sb="3" eb="5">
      <t>チク</t>
    </rPh>
    <phoneticPr fontId="2"/>
  </si>
  <si>
    <t>生クリーム</t>
    <rPh sb="0" eb="1">
      <t>ナマ</t>
    </rPh>
    <phoneticPr fontId="2"/>
  </si>
  <si>
    <t>チョコ生</t>
    <rPh sb="3" eb="4">
      <t>ナマ</t>
    </rPh>
    <phoneticPr fontId="2"/>
  </si>
  <si>
    <t>ショコラノワール</t>
    <phoneticPr fontId="2"/>
  </si>
  <si>
    <t>スフレ</t>
    <phoneticPr fontId="2"/>
  </si>
  <si>
    <t>モンブラン</t>
    <phoneticPr fontId="2"/>
  </si>
  <si>
    <t>呪術廻戦</t>
    <rPh sb="0" eb="2">
      <t>ジュジュツ</t>
    </rPh>
    <rPh sb="2" eb="3">
      <t>マワ</t>
    </rPh>
    <rPh sb="3" eb="4">
      <t>イクサ</t>
    </rPh>
    <phoneticPr fontId="2"/>
  </si>
  <si>
    <t>マイクラ</t>
    <phoneticPr fontId="2"/>
  </si>
  <si>
    <t>東卍</t>
    <rPh sb="0" eb="1">
      <t>ヒガシ</t>
    </rPh>
    <rPh sb="1" eb="2">
      <t>マンジ</t>
    </rPh>
    <phoneticPr fontId="2"/>
  </si>
  <si>
    <t>鬼滅の刃</t>
    <rPh sb="0" eb="2">
      <t>キメツ</t>
    </rPh>
    <rPh sb="3" eb="4">
      <t>ヤイバ</t>
    </rPh>
    <phoneticPr fontId="2"/>
  </si>
  <si>
    <t>持込</t>
    <rPh sb="0" eb="2">
      <t>モチコミ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</si>
  <si>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</si>
  <si>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</si>
  <si>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</si>
  <si>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</si>
  <si>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</si>
  <si>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送料
代引</t>
    <rPh sb="0" eb="2">
      <t>ソウリョウ</t>
    </rPh>
    <rPh sb="3" eb="5">
      <t>ダイビ</t>
    </rPh>
    <phoneticPr fontId="2"/>
  </si>
  <si>
    <t>例</t>
    <rPh sb="0" eb="1">
      <t>レイ</t>
    </rPh>
    <phoneticPr fontId="2"/>
  </si>
  <si>
    <t>配送
担当</t>
    <rPh sb="0" eb="2">
      <t>ハイソウ</t>
    </rPh>
    <rPh sb="3" eb="5">
      <t>タントウ</t>
    </rPh>
    <phoneticPr fontId="2"/>
  </si>
  <si>
    <t>前日
持帰り</t>
    <rPh sb="0" eb="2">
      <t>ゼンジツ</t>
    </rPh>
    <rPh sb="3" eb="4">
      <t>モ</t>
    </rPh>
    <rPh sb="4" eb="5">
      <t>カエ</t>
    </rPh>
    <phoneticPr fontId="2"/>
  </si>
  <si>
    <t>注文方法</t>
    <rPh sb="0" eb="2">
      <t>チュウモン</t>
    </rPh>
    <rPh sb="2" eb="4">
      <t>ホウホウ</t>
    </rPh>
    <phoneticPr fontId="2"/>
  </si>
  <si>
    <t>社長LINE</t>
  </si>
  <si>
    <t>自配</t>
  </si>
  <si>
    <t>〇</t>
  </si>
  <si>
    <t>時間</t>
    <rPh sb="0" eb="2">
      <t>ジカン</t>
    </rPh>
    <phoneticPr fontId="2"/>
  </si>
  <si>
    <t>PM</t>
    <phoneticPr fontId="2"/>
  </si>
  <si>
    <t>17時</t>
    <rPh sb="2" eb="3">
      <t>ジ</t>
    </rPh>
    <phoneticPr fontId="2"/>
  </si>
  <si>
    <t>24日</t>
    <rPh sb="2" eb="3">
      <t>ニチ</t>
    </rPh>
    <phoneticPr fontId="2"/>
  </si>
  <si>
    <t>AM</t>
    <phoneticPr fontId="2"/>
  </si>
  <si>
    <t>a</t>
    <phoneticPr fontId="2"/>
  </si>
  <si>
    <t>△</t>
  </si>
  <si>
    <t>日程確認</t>
    <rPh sb="0" eb="2">
      <t>ニッテイ</t>
    </rPh>
    <rPh sb="2" eb="4">
      <t>カクニン</t>
    </rPh>
    <phoneticPr fontId="2"/>
  </si>
  <si>
    <r>
      <t xml:space="preserve">時間確認・支払い振り込み【志波竜也】
</t>
    </r>
    <r>
      <rPr>
        <sz val="12"/>
        <color rgb="FFFF0000"/>
        <rFont val="游ゴシック"/>
        <family val="3"/>
        <charset val="128"/>
        <scheme val="minor"/>
      </rPr>
      <t>支払い確認できたら社長に伝える</t>
    </r>
    <rPh sb="0" eb="2">
      <t>ジカン</t>
    </rPh>
    <rPh sb="2" eb="4">
      <t>カクニン</t>
    </rPh>
    <rPh sb="5" eb="7">
      <t>シハラ</t>
    </rPh>
    <rPh sb="8" eb="9">
      <t>フ</t>
    </rPh>
    <rPh sb="10" eb="11">
      <t>コ</t>
    </rPh>
    <rPh sb="13" eb="15">
      <t>シナミ</t>
    </rPh>
    <rPh sb="15" eb="17">
      <t>リュウヤ</t>
    </rPh>
    <rPh sb="19" eb="21">
      <t>シハラ</t>
    </rPh>
    <rPh sb="22" eb="24">
      <t>カクニン</t>
    </rPh>
    <rPh sb="28" eb="30">
      <t>シャチョウ</t>
    </rPh>
    <rPh sb="31" eb="32">
      <t>ツタ</t>
    </rPh>
    <phoneticPr fontId="2"/>
  </si>
  <si>
    <t>e</t>
    <phoneticPr fontId="2"/>
  </si>
  <si>
    <t>メール</t>
  </si>
  <si>
    <t>c</t>
    <phoneticPr fontId="2"/>
  </si>
  <si>
    <t>d</t>
    <phoneticPr fontId="2"/>
  </si>
  <si>
    <t>カフェメール注文
当日現金支払い　42400円
希望時間15時（±30分）</t>
    <rPh sb="6" eb="8">
      <t>チュウモン</t>
    </rPh>
    <rPh sb="9" eb="11">
      <t>トウジツ</t>
    </rPh>
    <rPh sb="11" eb="13">
      <t>ゲンキン</t>
    </rPh>
    <rPh sb="13" eb="15">
      <t>シハラ</t>
    </rPh>
    <rPh sb="22" eb="23">
      <t>エン</t>
    </rPh>
    <rPh sb="25" eb="27">
      <t>キボウ</t>
    </rPh>
    <rPh sb="27" eb="29">
      <t>ジカン</t>
    </rPh>
    <rPh sb="31" eb="32">
      <t>ジ</t>
    </rPh>
    <rPh sb="36" eb="37">
      <t>フン</t>
    </rPh>
    <phoneticPr fontId="2"/>
  </si>
  <si>
    <t>現金</t>
  </si>
  <si>
    <t>下関</t>
    <rPh sb="0" eb="2">
      <t>シモノセキ</t>
    </rPh>
    <phoneticPr fontId="2"/>
  </si>
  <si>
    <t>15時</t>
    <rPh sb="2" eb="3">
      <t>ジ</t>
    </rPh>
    <phoneticPr fontId="2"/>
  </si>
  <si>
    <t>PM</t>
    <phoneticPr fontId="2"/>
  </si>
  <si>
    <t>b</t>
    <phoneticPr fontId="2"/>
  </si>
  <si>
    <t>20台</t>
    <rPh sb="2" eb="3">
      <t>ダイ</t>
    </rPh>
    <phoneticPr fontId="2"/>
  </si>
  <si>
    <t>12時</t>
    <rPh sb="2" eb="3">
      <t>ジ</t>
    </rPh>
    <phoneticPr fontId="2"/>
  </si>
  <si>
    <t>FAX</t>
  </si>
  <si>
    <t>請求書</t>
  </si>
  <si>
    <t>発送</t>
  </si>
  <si>
    <t>請求書同封・苺無し（-500円）</t>
    <rPh sb="0" eb="3">
      <t>セイキュウショ</t>
    </rPh>
    <rPh sb="3" eb="5">
      <t>ドウフウ</t>
    </rPh>
    <rPh sb="6" eb="7">
      <t>イチゴ</t>
    </rPh>
    <rPh sb="7" eb="8">
      <t>ナ</t>
    </rPh>
    <rPh sb="14" eb="15">
      <t>エン</t>
    </rPh>
    <phoneticPr fontId="2"/>
  </si>
  <si>
    <t>2021.Xmas cake</t>
    <phoneticPr fontId="2"/>
  </si>
  <si>
    <t>ケーキ
NO.</t>
    <phoneticPr fontId="2"/>
  </si>
  <si>
    <t>AM</t>
    <phoneticPr fontId="2"/>
  </si>
  <si>
    <t>来店</t>
  </si>
  <si>
    <t>a</t>
    <phoneticPr fontId="2"/>
  </si>
  <si>
    <t>090-3010-1689</t>
    <phoneticPr fontId="2"/>
  </si>
  <si>
    <t>6号</t>
    <rPh sb="1" eb="2">
      <t>ゴウ</t>
    </rPh>
    <phoneticPr fontId="2"/>
  </si>
  <si>
    <t>AM</t>
    <phoneticPr fontId="2"/>
  </si>
  <si>
    <t>a</t>
    <phoneticPr fontId="2"/>
  </si>
  <si>
    <t>村田　英里子</t>
    <rPh sb="0" eb="2">
      <t>ムラタ</t>
    </rPh>
    <rPh sb="3" eb="6">
      <t>エリコ</t>
    </rPh>
    <phoneticPr fontId="2"/>
  </si>
  <si>
    <t>092-577-4707</t>
    <phoneticPr fontId="2"/>
  </si>
  <si>
    <t>電話</t>
  </si>
  <si>
    <t>b</t>
    <phoneticPr fontId="2"/>
  </si>
  <si>
    <t>e</t>
    <phoneticPr fontId="2"/>
  </si>
  <si>
    <t>男女写真</t>
    <rPh sb="0" eb="2">
      <t>ダンジョ</t>
    </rPh>
    <rPh sb="2" eb="4">
      <t>シャシン</t>
    </rPh>
    <phoneticPr fontId="2"/>
  </si>
  <si>
    <t>c</t>
    <phoneticPr fontId="2"/>
  </si>
  <si>
    <t>社長</t>
  </si>
  <si>
    <t>d</t>
    <phoneticPr fontId="2"/>
  </si>
  <si>
    <t>2台プレゼント</t>
    <rPh sb="1" eb="2">
      <t>ダイ</t>
    </rPh>
    <phoneticPr fontId="2"/>
  </si>
  <si>
    <t>クリスマスケーキ発送</t>
    <rPh sb="8" eb="10">
      <t>ハッソウ</t>
    </rPh>
    <phoneticPr fontId="2"/>
  </si>
  <si>
    <t>日付</t>
    <rPh sb="0" eb="2">
      <t>ヒヅケ</t>
    </rPh>
    <phoneticPr fontId="2"/>
  </si>
  <si>
    <t>住所</t>
    <rPh sb="0" eb="2">
      <t>ジュウショ</t>
    </rPh>
    <phoneticPr fontId="2"/>
  </si>
  <si>
    <t>支払い</t>
    <rPh sb="0" eb="2">
      <t>シハラ</t>
    </rPh>
    <phoneticPr fontId="2"/>
  </si>
  <si>
    <t>苺生</t>
    <rPh sb="0" eb="1">
      <t>イチゴ</t>
    </rPh>
    <rPh sb="1" eb="2">
      <t>ナマ</t>
    </rPh>
    <phoneticPr fontId="2"/>
  </si>
  <si>
    <t>済</t>
    <rPh sb="0" eb="1">
      <t>ズ</t>
    </rPh>
    <phoneticPr fontId="2"/>
  </si>
  <si>
    <t>来店
時間</t>
    <rPh sb="0" eb="2">
      <t>ライテン</t>
    </rPh>
    <rPh sb="3" eb="5">
      <t>ジカン</t>
    </rPh>
    <phoneticPr fontId="2"/>
  </si>
  <si>
    <t>3台</t>
    <rPh sb="1" eb="2">
      <t>ダイ</t>
    </rPh>
    <phoneticPr fontId="2"/>
  </si>
  <si>
    <t>日付
(着)</t>
    <rPh sb="0" eb="2">
      <t>ヒヅケ</t>
    </rPh>
    <rPh sb="4" eb="5">
      <t>チャク</t>
    </rPh>
    <phoneticPr fontId="2"/>
  </si>
  <si>
    <t>日付
(発)</t>
    <rPh sb="0" eb="2">
      <t>ヒヅケ</t>
    </rPh>
    <rPh sb="4" eb="5">
      <t>ハツ</t>
    </rPh>
    <phoneticPr fontId="2"/>
  </si>
  <si>
    <t>19～21</t>
    <phoneticPr fontId="2"/>
  </si>
  <si>
    <t>済</t>
    <rPh sb="0" eb="1">
      <t>ズ</t>
    </rPh>
    <phoneticPr fontId="2"/>
  </si>
  <si>
    <t>23日</t>
    <rPh sb="2" eb="3">
      <t>ニチ</t>
    </rPh>
    <phoneticPr fontId="2"/>
  </si>
  <si>
    <t>クレジット</t>
  </si>
  <si>
    <t>長谷坂</t>
    <rPh sb="0" eb="3">
      <t>ハセサカ</t>
    </rPh>
    <phoneticPr fontId="2"/>
  </si>
  <si>
    <t>奥本さんお支払い</t>
    <rPh sb="0" eb="2">
      <t>オクモト</t>
    </rPh>
    <rPh sb="5" eb="7">
      <t>シハラ</t>
    </rPh>
    <phoneticPr fontId="2"/>
  </si>
  <si>
    <t>090-3056-8048</t>
    <phoneticPr fontId="2"/>
  </si>
  <si>
    <t>9:30
~
10:00</t>
    <phoneticPr fontId="2"/>
  </si>
  <si>
    <t>b</t>
    <phoneticPr fontId="2"/>
  </si>
  <si>
    <t>d</t>
    <phoneticPr fontId="2"/>
  </si>
  <si>
    <t>c</t>
    <phoneticPr fontId="2"/>
  </si>
  <si>
    <t>16：30
～
17：00</t>
    <phoneticPr fontId="2"/>
  </si>
  <si>
    <t>②川崎さま　D×1　2,900円</t>
    <rPh sb="1" eb="3">
      <t>カワサキ</t>
    </rPh>
    <rPh sb="11" eb="16">
      <t>900エン</t>
    </rPh>
    <phoneticPr fontId="2"/>
  </si>
  <si>
    <t>③丸平さま　D×1　マイクラ×1　7,400円</t>
    <rPh sb="1" eb="3">
      <t>マルヒラ</t>
    </rPh>
    <rPh sb="18" eb="23">
      <t>400エン</t>
    </rPh>
    <phoneticPr fontId="2"/>
  </si>
  <si>
    <t>↑領　収　書</t>
    <rPh sb="1" eb="2">
      <t>リョウ</t>
    </rPh>
    <rPh sb="3" eb="4">
      <t>オサム</t>
    </rPh>
    <rPh sb="5" eb="6">
      <t>ショ</t>
    </rPh>
    <phoneticPr fontId="2"/>
  </si>
  <si>
    <t>領収書　栄光自動車工業　宛</t>
    <rPh sb="0" eb="3">
      <t>リョウシュウショ</t>
    </rPh>
    <rPh sb="4" eb="6">
      <t>エイコウ</t>
    </rPh>
    <rPh sb="6" eb="9">
      <t>ジドウシャ</t>
    </rPh>
    <rPh sb="9" eb="11">
      <t>コウギョウ</t>
    </rPh>
    <rPh sb="12" eb="13">
      <t>アテ</t>
    </rPh>
    <phoneticPr fontId="2"/>
  </si>
  <si>
    <t>①野口さま　B×5　D×2　23,800円</t>
    <rPh sb="1" eb="3">
      <t>ノグチ</t>
    </rPh>
    <rPh sb="20" eb="21">
      <t>マドカ</t>
    </rPh>
    <phoneticPr fontId="2"/>
  </si>
  <si>
    <t>夕方</t>
    <rPh sb="0" eb="2">
      <t>ユウガタ</t>
    </rPh>
    <phoneticPr fontId="2"/>
  </si>
  <si>
    <t>a</t>
    <phoneticPr fontId="2"/>
  </si>
  <si>
    <t>PM</t>
    <phoneticPr fontId="2"/>
  </si>
  <si>
    <t>b</t>
    <phoneticPr fontId="2"/>
  </si>
  <si>
    <t>d</t>
    <phoneticPr fontId="2"/>
  </si>
  <si>
    <t>a</t>
    <phoneticPr fontId="2"/>
  </si>
  <si>
    <t>領収書不要</t>
    <rPh sb="0" eb="3">
      <t>リョウシュウショ</t>
    </rPh>
    <rPh sb="3" eb="5">
      <t>フヨウ</t>
    </rPh>
    <phoneticPr fontId="2"/>
  </si>
  <si>
    <t>AM</t>
    <phoneticPr fontId="2"/>
  </si>
  <si>
    <t>a</t>
    <phoneticPr fontId="2"/>
  </si>
  <si>
    <t>AM</t>
    <phoneticPr fontId="2"/>
  </si>
  <si>
    <t>a</t>
    <phoneticPr fontId="2"/>
  </si>
  <si>
    <t>京伸工業からお金もらう</t>
    <rPh sb="0" eb="1">
      <t>キョウ</t>
    </rPh>
    <rPh sb="1" eb="2">
      <t>ノ</t>
    </rPh>
    <rPh sb="2" eb="4">
      <t>コウギョウ</t>
    </rPh>
    <rPh sb="7" eb="8">
      <t>カネ</t>
    </rPh>
    <phoneticPr fontId="2"/>
  </si>
  <si>
    <r>
      <t>株式会社未来興産　松田社長　支払い　</t>
    </r>
    <r>
      <rPr>
        <b/>
        <sz val="12"/>
        <color rgb="FFFF0000"/>
        <rFont val="游ゴシック"/>
        <family val="3"/>
        <charset val="128"/>
        <scheme val="minor"/>
      </rPr>
      <t>領収書</t>
    </r>
    <rPh sb="0" eb="4">
      <t>カブシキガイシャ</t>
    </rPh>
    <rPh sb="4" eb="6">
      <t>ミライ</t>
    </rPh>
    <rPh sb="6" eb="8">
      <t>コウサン</t>
    </rPh>
    <rPh sb="9" eb="13">
      <t>マツダシャチョウ</t>
    </rPh>
    <rPh sb="14" eb="16">
      <t>シハラ</t>
    </rPh>
    <rPh sb="18" eb="21">
      <t>リョウシュウショ</t>
    </rPh>
    <phoneticPr fontId="2"/>
  </si>
  <si>
    <r>
      <t>(株)未来興産　松田社長支払い　</t>
    </r>
    <r>
      <rPr>
        <b/>
        <sz val="12"/>
        <color rgb="FFFF0000"/>
        <rFont val="游ゴシック"/>
        <family val="3"/>
        <charset val="128"/>
        <scheme val="minor"/>
      </rPr>
      <t>領収書</t>
    </r>
    <rPh sb="0" eb="3">
      <t>カブ</t>
    </rPh>
    <rPh sb="3" eb="5">
      <t>ミライ</t>
    </rPh>
    <rPh sb="5" eb="7">
      <t>コウサン</t>
    </rPh>
    <rPh sb="8" eb="12">
      <t>マツダシャチョウ</t>
    </rPh>
    <rPh sb="12" eb="14">
      <t>シハラ</t>
    </rPh>
    <rPh sb="16" eb="19">
      <t>リョウシュウショ</t>
    </rPh>
    <phoneticPr fontId="2"/>
  </si>
  <si>
    <t>PM</t>
    <phoneticPr fontId="2"/>
  </si>
  <si>
    <t>d</t>
    <phoneticPr fontId="2"/>
  </si>
  <si>
    <t>PM</t>
    <phoneticPr fontId="2"/>
  </si>
  <si>
    <t>a</t>
    <phoneticPr fontId="2"/>
  </si>
  <si>
    <t>d</t>
    <phoneticPr fontId="2"/>
  </si>
  <si>
    <t>e</t>
    <phoneticPr fontId="2"/>
  </si>
  <si>
    <t>領収書20,400円</t>
    <rPh sb="0" eb="3">
      <t>リョウシュウショ</t>
    </rPh>
    <rPh sb="5" eb="10">
      <t>400エン</t>
    </rPh>
    <phoneticPr fontId="2"/>
  </si>
  <si>
    <t>a</t>
    <phoneticPr fontId="2"/>
  </si>
  <si>
    <t>社長　納車のお客さんが予約</t>
    <rPh sb="0" eb="2">
      <t>シャチョウ</t>
    </rPh>
    <rPh sb="3" eb="5">
      <t>ノウシャ</t>
    </rPh>
    <rPh sb="7" eb="8">
      <t>キャク</t>
    </rPh>
    <rPh sb="11" eb="13">
      <t>ヨヤク</t>
    </rPh>
    <phoneticPr fontId="2"/>
  </si>
  <si>
    <t>13：00
～
14：00</t>
    <phoneticPr fontId="2"/>
  </si>
  <si>
    <t>b</t>
    <phoneticPr fontId="2"/>
  </si>
  <si>
    <t>d</t>
    <phoneticPr fontId="2"/>
  </si>
  <si>
    <t>e</t>
    <phoneticPr fontId="2"/>
  </si>
  <si>
    <t>領収書まとめてでOK</t>
    <rPh sb="0" eb="3">
      <t>リョウシュウショ</t>
    </rPh>
    <phoneticPr fontId="2"/>
  </si>
  <si>
    <t>PM</t>
    <phoneticPr fontId="2"/>
  </si>
  <si>
    <t>来店</t>
    <rPh sb="0" eb="2">
      <t>ライテン</t>
    </rPh>
    <phoneticPr fontId="2"/>
  </si>
  <si>
    <t>ノワール</t>
    <phoneticPr fontId="2"/>
  </si>
  <si>
    <t>1台</t>
    <rPh sb="1" eb="2">
      <t>ダイ</t>
    </rPh>
    <phoneticPr fontId="2"/>
  </si>
  <si>
    <t>税理士さん支払い済み</t>
    <rPh sb="0" eb="3">
      <t>ゼイリシ</t>
    </rPh>
    <rPh sb="5" eb="7">
      <t>シハラ</t>
    </rPh>
    <rPh sb="8" eb="9">
      <t>ズ</t>
    </rPh>
    <phoneticPr fontId="2"/>
  </si>
  <si>
    <t>c</t>
    <phoneticPr fontId="2"/>
  </si>
  <si>
    <t>24日引き取り、大きな箱に入れて渡す
クレジット支払い
領収書古賀さんの名前で</t>
    <rPh sb="2" eb="3">
      <t>ニチ</t>
    </rPh>
    <rPh sb="3" eb="4">
      <t>ヒ</t>
    </rPh>
    <rPh sb="5" eb="6">
      <t>ト</t>
    </rPh>
    <rPh sb="8" eb="9">
      <t>オオ</t>
    </rPh>
    <rPh sb="11" eb="12">
      <t>ハコ</t>
    </rPh>
    <rPh sb="13" eb="14">
      <t>イ</t>
    </rPh>
    <rPh sb="16" eb="17">
      <t>ワタ</t>
    </rPh>
    <rPh sb="24" eb="26">
      <t>シハラ</t>
    </rPh>
    <rPh sb="28" eb="31">
      <t>リョウシュウショ</t>
    </rPh>
    <rPh sb="31" eb="33">
      <t>コガ</t>
    </rPh>
    <rPh sb="36" eb="38">
      <t>ナマエ</t>
    </rPh>
    <phoneticPr fontId="2"/>
  </si>
  <si>
    <t>AM</t>
    <phoneticPr fontId="2"/>
  </si>
  <si>
    <t>郵送</t>
  </si>
  <si>
    <t>a</t>
    <phoneticPr fontId="2"/>
  </si>
  <si>
    <t>d</t>
    <phoneticPr fontId="2"/>
  </si>
  <si>
    <t>〇</t>
    <phoneticPr fontId="2"/>
  </si>
  <si>
    <t>24日</t>
    <rPh sb="2" eb="3">
      <t>ニチ</t>
    </rPh>
    <phoneticPr fontId="2"/>
  </si>
  <si>
    <t>c</t>
    <phoneticPr fontId="2"/>
  </si>
  <si>
    <t>e</t>
    <phoneticPr fontId="2"/>
  </si>
  <si>
    <t>a</t>
    <phoneticPr fontId="2"/>
  </si>
  <si>
    <t>500円おつり、領収書当日一緒に渡す</t>
    <rPh sb="3" eb="4">
      <t>エン</t>
    </rPh>
    <rPh sb="8" eb="11">
      <t>リョウシュウショ</t>
    </rPh>
    <rPh sb="11" eb="13">
      <t>トウジツ</t>
    </rPh>
    <rPh sb="13" eb="15">
      <t>イッショ</t>
    </rPh>
    <rPh sb="16" eb="17">
      <t>ワタ</t>
    </rPh>
    <phoneticPr fontId="2"/>
  </si>
  <si>
    <t>d</t>
    <phoneticPr fontId="2"/>
  </si>
  <si>
    <t>e</t>
    <phoneticPr fontId="2"/>
  </si>
  <si>
    <t>福津市西福間1-28-10</t>
    <rPh sb="0" eb="3">
      <t>フクツシ</t>
    </rPh>
    <rPh sb="3" eb="6">
      <t>ニシフクマ</t>
    </rPh>
    <phoneticPr fontId="2"/>
  </si>
  <si>
    <t>0940-43-4231</t>
    <phoneticPr fontId="2"/>
  </si>
  <si>
    <t>ケーキ内容20日頃、要確認！（内容不明注文）</t>
    <rPh sb="3" eb="5">
      <t>ナイヨウ</t>
    </rPh>
    <rPh sb="7" eb="8">
      <t>ニチ</t>
    </rPh>
    <rPh sb="8" eb="9">
      <t>コロ</t>
    </rPh>
    <rPh sb="10" eb="13">
      <t>ヨウカクニン</t>
    </rPh>
    <rPh sb="15" eb="17">
      <t>ナイヨウ</t>
    </rPh>
    <rPh sb="17" eb="19">
      <t>フメイ</t>
    </rPh>
    <rPh sb="19" eb="21">
      <t>チュウモン</t>
    </rPh>
    <phoneticPr fontId="2"/>
  </si>
  <si>
    <t>b</t>
    <phoneticPr fontId="2"/>
  </si>
  <si>
    <t>c</t>
    <phoneticPr fontId="2"/>
  </si>
  <si>
    <t>済12/8</t>
    <rPh sb="0" eb="1">
      <t>ズ</t>
    </rPh>
    <phoneticPr fontId="2"/>
  </si>
  <si>
    <t>済12/9</t>
    <rPh sb="0" eb="1">
      <t>ズ</t>
    </rPh>
    <phoneticPr fontId="2"/>
  </si>
  <si>
    <t>済12/6</t>
    <rPh sb="0" eb="1">
      <t>ズ</t>
    </rPh>
    <phoneticPr fontId="2"/>
  </si>
  <si>
    <t>社長知人</t>
    <rPh sb="0" eb="4">
      <t>シャチョウチジン</t>
    </rPh>
    <phoneticPr fontId="2"/>
  </si>
  <si>
    <t>持帰</t>
    <rPh sb="0" eb="2">
      <t>モチカエ</t>
    </rPh>
    <phoneticPr fontId="2"/>
  </si>
  <si>
    <t>持帰</t>
    <rPh sb="0" eb="1">
      <t>モ</t>
    </rPh>
    <rPh sb="1" eb="2">
      <t>カエ</t>
    </rPh>
    <phoneticPr fontId="2"/>
  </si>
  <si>
    <t>PM</t>
    <phoneticPr fontId="2"/>
  </si>
  <si>
    <t>PM</t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</si>
  <si>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</si>
  <si>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</si>
  <si>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</si>
  <si>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</si>
  <si>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</si>
  <si>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r>
      <t>当日現金支払い、</t>
    </r>
    <r>
      <rPr>
        <b/>
        <sz val="12"/>
        <color rgb="FFFF0000"/>
        <rFont val="游ゴシック"/>
        <family val="3"/>
        <charset val="128"/>
        <scheme val="minor"/>
      </rPr>
      <t>領収書</t>
    </r>
    <rPh sb="0" eb="2">
      <t>トウジツ</t>
    </rPh>
    <rPh sb="2" eb="4">
      <t>ゲンキン</t>
    </rPh>
    <rPh sb="4" eb="6">
      <t>シハラ</t>
    </rPh>
    <rPh sb="8" eb="11">
      <t>リョウシュウショ</t>
    </rPh>
    <phoneticPr fontId="2"/>
  </si>
  <si>
    <t>請求書同封
（苺生→苺無し-500円）
（送料120サイズ箱１つに4個×２→2000円）</t>
    <rPh sb="0" eb="3">
      <t>セイキュウショ</t>
    </rPh>
    <rPh sb="3" eb="5">
      <t>ドウフウ</t>
    </rPh>
    <rPh sb="7" eb="8">
      <t>イチゴ</t>
    </rPh>
    <rPh sb="8" eb="9">
      <t>ナマ</t>
    </rPh>
    <rPh sb="10" eb="11">
      <t>イチゴ</t>
    </rPh>
    <rPh sb="11" eb="12">
      <t>ナ</t>
    </rPh>
    <rPh sb="17" eb="18">
      <t>エン</t>
    </rPh>
    <rPh sb="21" eb="23">
      <t>ソウリョウ</t>
    </rPh>
    <rPh sb="29" eb="30">
      <t>ハコ</t>
    </rPh>
    <rPh sb="34" eb="35">
      <t>コ</t>
    </rPh>
    <rPh sb="42" eb="43">
      <t>エン</t>
    </rPh>
    <phoneticPr fontId="2"/>
  </si>
  <si>
    <t>15時まで</t>
    <rPh sb="2" eb="3">
      <t>ジ</t>
    </rPh>
    <phoneticPr fontId="2"/>
  </si>
  <si>
    <t>a</t>
    <phoneticPr fontId="2"/>
  </si>
  <si>
    <t>d</t>
    <phoneticPr fontId="2"/>
  </si>
  <si>
    <t>e</t>
    <phoneticPr fontId="2"/>
  </si>
  <si>
    <t>15時頃までには届けて欲しい
領収書不要</t>
    <rPh sb="2" eb="3">
      <t>ジ</t>
    </rPh>
    <rPh sb="3" eb="4">
      <t>コロ</t>
    </rPh>
    <rPh sb="8" eb="9">
      <t>トド</t>
    </rPh>
    <rPh sb="11" eb="12">
      <t>ホ</t>
    </rPh>
    <rPh sb="15" eb="18">
      <t>リョウシュウショ</t>
    </rPh>
    <rPh sb="18" eb="20">
      <t>フヨウ</t>
    </rPh>
    <phoneticPr fontId="2"/>
  </si>
  <si>
    <t>a</t>
    <phoneticPr fontId="2"/>
  </si>
  <si>
    <t>a</t>
    <phoneticPr fontId="2"/>
  </si>
  <si>
    <t>グッド代行の方</t>
    <rPh sb="3" eb="5">
      <t>ダイコウ</t>
    </rPh>
    <rPh sb="6" eb="7">
      <t>カタ</t>
    </rPh>
    <phoneticPr fontId="2"/>
  </si>
  <si>
    <t>14～16</t>
    <phoneticPr fontId="2"/>
  </si>
  <si>
    <t>代金引換</t>
  </si>
  <si>
    <t>届日
(発送日)</t>
    <rPh sb="0" eb="1">
      <t>トド</t>
    </rPh>
    <rPh sb="1" eb="2">
      <t>ビ</t>
    </rPh>
    <rPh sb="4" eb="7">
      <t>ハッソウビ</t>
    </rPh>
    <phoneticPr fontId="2"/>
  </si>
  <si>
    <t>AM</t>
    <phoneticPr fontId="2"/>
  </si>
  <si>
    <t>a</t>
    <phoneticPr fontId="2"/>
  </si>
  <si>
    <t>a</t>
    <phoneticPr fontId="2"/>
  </si>
  <si>
    <t>d</t>
    <phoneticPr fontId="2"/>
  </si>
  <si>
    <t>領収書有り「株式会社毎日メディアサービス」</t>
    <rPh sb="0" eb="3">
      <t>リョウシュウショ</t>
    </rPh>
    <rPh sb="3" eb="4">
      <t>ア</t>
    </rPh>
    <rPh sb="6" eb="10">
      <t>カブシキガイシャ</t>
    </rPh>
    <rPh sb="10" eb="12">
      <t>マイニチ</t>
    </rPh>
    <phoneticPr fontId="2"/>
  </si>
  <si>
    <t>a</t>
    <phoneticPr fontId="2"/>
  </si>
  <si>
    <t>済12/11</t>
    <rPh sb="0" eb="1">
      <t>ズ</t>
    </rPh>
    <phoneticPr fontId="2"/>
  </si>
  <si>
    <t>a</t>
    <phoneticPr fontId="2"/>
  </si>
  <si>
    <t>c</t>
    <phoneticPr fontId="2"/>
  </si>
  <si>
    <t>c</t>
    <phoneticPr fontId="2"/>
  </si>
  <si>
    <t>四角10号ショコラノワール</t>
    <rPh sb="0" eb="2">
      <t>シカク</t>
    </rPh>
    <rPh sb="4" eb="5">
      <t>ゴウ</t>
    </rPh>
    <phoneticPr fontId="2"/>
  </si>
  <si>
    <t>出来次第</t>
    <rPh sb="0" eb="4">
      <t>デキシダイ</t>
    </rPh>
    <phoneticPr fontId="2"/>
  </si>
  <si>
    <t>リスト集計</t>
    <rPh sb="3" eb="5">
      <t>シュウケイ</t>
    </rPh>
    <phoneticPr fontId="2"/>
  </si>
  <si>
    <t>チョコ</t>
    <phoneticPr fontId="2"/>
  </si>
  <si>
    <t>ﾓﾝﾌﾞﾗﾝ</t>
    <phoneticPr fontId="2"/>
  </si>
  <si>
    <t>呪術</t>
    <rPh sb="0" eb="2">
      <t>ジュジュツ</t>
    </rPh>
    <phoneticPr fontId="2"/>
  </si>
  <si>
    <t>鬼滅</t>
    <rPh sb="0" eb="2">
      <t>キメツ</t>
    </rPh>
    <phoneticPr fontId="2"/>
  </si>
  <si>
    <t>18時
以降</t>
    <rPh sb="2" eb="3">
      <t>ジ</t>
    </rPh>
    <rPh sb="4" eb="6">
      <t>イコウ</t>
    </rPh>
    <phoneticPr fontId="2"/>
  </si>
  <si>
    <t>a</t>
    <phoneticPr fontId="2"/>
  </si>
  <si>
    <t>b</t>
    <phoneticPr fontId="2"/>
  </si>
  <si>
    <t>2台？確認</t>
    <rPh sb="1" eb="2">
      <t>ダイ</t>
    </rPh>
    <rPh sb="3" eb="5">
      <t>カクニン</t>
    </rPh>
    <phoneticPr fontId="2"/>
  </si>
  <si>
    <t>チョコ7号プリントケーキ</t>
    <rPh sb="4" eb="5">
      <t>ゴウ</t>
    </rPh>
    <phoneticPr fontId="2"/>
  </si>
  <si>
    <t>PM</t>
    <phoneticPr fontId="2"/>
  </si>
  <si>
    <t>a</t>
    <phoneticPr fontId="2"/>
  </si>
  <si>
    <t>b</t>
    <phoneticPr fontId="2"/>
  </si>
  <si>
    <t>18時まで</t>
    <rPh sb="2" eb="3">
      <t>ジ</t>
    </rPh>
    <phoneticPr fontId="2"/>
  </si>
  <si>
    <t>d</t>
    <phoneticPr fontId="2"/>
  </si>
  <si>
    <t>e</t>
    <phoneticPr fontId="2"/>
  </si>
  <si>
    <t>ドーナツ10個×2セット
ダックワーズ4個×2セット
フロランタン4個×2セット</t>
    <rPh sb="6" eb="7">
      <t>コ</t>
    </rPh>
    <rPh sb="20" eb="21">
      <t>コ</t>
    </rPh>
    <rPh sb="34" eb="35">
      <t>コ</t>
    </rPh>
    <phoneticPr fontId="2"/>
  </si>
  <si>
    <t>16：00
～
17：00</t>
    <phoneticPr fontId="2"/>
  </si>
  <si>
    <t>17時退社スタッフがいるため、16時～18時希望</t>
    <rPh sb="2" eb="3">
      <t>ジ</t>
    </rPh>
    <rPh sb="3" eb="5">
      <t>タイシャ</t>
    </rPh>
    <rPh sb="17" eb="18">
      <t>ジ</t>
    </rPh>
    <rPh sb="21" eb="22">
      <t>ジ</t>
    </rPh>
    <rPh sb="22" eb="24">
      <t>キボウ</t>
    </rPh>
    <phoneticPr fontId="2"/>
  </si>
  <si>
    <t>夜</t>
    <rPh sb="0" eb="1">
      <t>ヨル</t>
    </rPh>
    <phoneticPr fontId="2"/>
  </si>
  <si>
    <t>c</t>
    <phoneticPr fontId="2"/>
  </si>
  <si>
    <t>?</t>
    <phoneticPr fontId="2"/>
  </si>
  <si>
    <r>
      <rPr>
        <sz val="12"/>
        <color rgb="FFFF0000"/>
        <rFont val="游ゴシック"/>
        <family val="3"/>
        <charset val="128"/>
        <scheme val="minor"/>
      </rPr>
      <t>赤ちゃん写真</t>
    </r>
    <r>
      <rPr>
        <sz val="12"/>
        <color theme="1"/>
        <rFont val="游ゴシック"/>
        <family val="3"/>
        <charset val="128"/>
        <scheme val="minor"/>
      </rPr>
      <t>・日付・住所確認</t>
    </r>
    <rPh sb="0" eb="1">
      <t>アカ</t>
    </rPh>
    <rPh sb="4" eb="6">
      <t>シャシン</t>
    </rPh>
    <rPh sb="7" eb="9">
      <t>ヒヅケ</t>
    </rPh>
    <rPh sb="10" eb="12">
      <t>ジュウショ</t>
    </rPh>
    <rPh sb="12" eb="14">
      <t>カクニン</t>
    </rPh>
    <phoneticPr fontId="2"/>
  </si>
  <si>
    <t>2台プレゼント</t>
    <rPh sb="1" eb="2">
      <t>ダイ</t>
    </rPh>
    <phoneticPr fontId="2"/>
  </si>
  <si>
    <t>サンリオ写真持ち込み（持込確認する）</t>
    <rPh sb="4" eb="6">
      <t>シャシン</t>
    </rPh>
    <rPh sb="6" eb="7">
      <t>モ</t>
    </rPh>
    <rPh sb="8" eb="9">
      <t>コ</t>
    </rPh>
    <rPh sb="11" eb="13">
      <t>モチコミ</t>
    </rPh>
    <rPh sb="13" eb="15">
      <t>カクニン</t>
    </rPh>
    <phoneticPr fontId="2"/>
  </si>
  <si>
    <r>
      <t xml:space="preserve">鬼滅プリント1台サンドフルーツ無し
</t>
    </r>
    <r>
      <rPr>
        <sz val="12"/>
        <rFont val="游ゴシック"/>
        <family val="3"/>
        <charset val="128"/>
        <scheme val="minor"/>
      </rPr>
      <t>マージン1台500円</t>
    </r>
    <rPh sb="0" eb="2">
      <t>キメツ</t>
    </rPh>
    <rPh sb="7" eb="8">
      <t>ダイ</t>
    </rPh>
    <rPh sb="15" eb="16">
      <t>ナ</t>
    </rPh>
    <rPh sb="23" eb="24">
      <t>ダイ</t>
    </rPh>
    <rPh sb="27" eb="28">
      <t>エン</t>
    </rPh>
    <phoneticPr fontId="2"/>
  </si>
  <si>
    <t>AM</t>
    <phoneticPr fontId="2"/>
  </si>
  <si>
    <t>届け先確認</t>
    <rPh sb="0" eb="1">
      <t>トド</t>
    </rPh>
    <rPh sb="2" eb="3">
      <t>サキ</t>
    </rPh>
    <rPh sb="3" eb="5">
      <t>カクニン</t>
    </rPh>
    <phoneticPr fontId="2"/>
  </si>
  <si>
    <t>総ケーキ数</t>
    <rPh sb="0" eb="1">
      <t>ソウ</t>
    </rPh>
    <rPh sb="4" eb="5">
      <t>スウ</t>
    </rPh>
    <phoneticPr fontId="2"/>
  </si>
  <si>
    <t>持込プリント4000円にて受注</t>
    <rPh sb="0" eb="2">
      <t>モチコミ</t>
    </rPh>
    <rPh sb="10" eb="11">
      <t>エン</t>
    </rPh>
    <rPh sb="13" eb="15">
      <t>ジュチュウ</t>
    </rPh>
    <phoneticPr fontId="2"/>
  </si>
  <si>
    <t>夜間</t>
    <rPh sb="0" eb="2">
      <t>ヤカン</t>
    </rPh>
    <phoneticPr fontId="2"/>
  </si>
  <si>
    <t>LINE</t>
  </si>
  <si>
    <t>24日</t>
    <rPh sb="2" eb="3">
      <t>ニチ</t>
    </rPh>
    <phoneticPr fontId="2"/>
  </si>
  <si>
    <t>23日</t>
    <rPh sb="2" eb="3">
      <t>ニチ</t>
    </rPh>
    <phoneticPr fontId="2"/>
  </si>
  <si>
    <t>　クッキープレート100円×2枚追加込み</t>
    <rPh sb="12" eb="13">
      <t>エン</t>
    </rPh>
    <rPh sb="15" eb="16">
      <t>マイ</t>
    </rPh>
    <rPh sb="16" eb="18">
      <t>ツイカ</t>
    </rPh>
    <rPh sb="18" eb="19">
      <t>コ</t>
    </rPh>
    <phoneticPr fontId="2"/>
  </si>
  <si>
    <t>午前</t>
    <rPh sb="0" eb="2">
      <t>ゴゼン</t>
    </rPh>
    <phoneticPr fontId="2"/>
  </si>
  <si>
    <t>14時</t>
    <rPh sb="2" eb="3">
      <t>ジ</t>
    </rPh>
    <phoneticPr fontId="2"/>
  </si>
  <si>
    <t>ドーナツ16個</t>
    <rPh sb="6" eb="7">
      <t>コ</t>
    </rPh>
    <phoneticPr fontId="2"/>
  </si>
  <si>
    <t>プレゼント5台</t>
    <rPh sb="6" eb="7">
      <t>ダイ</t>
    </rPh>
    <phoneticPr fontId="2"/>
  </si>
  <si>
    <t>冷凍フルーツ飾り</t>
    <rPh sb="0" eb="2">
      <t>レイトウ</t>
    </rPh>
    <rPh sb="6" eb="7">
      <t>カザ</t>
    </rPh>
    <phoneticPr fontId="2"/>
  </si>
  <si>
    <t>持帰</t>
    <rPh sb="0" eb="1">
      <t>モ</t>
    </rPh>
    <rPh sb="1" eb="2">
      <t>カエ</t>
    </rPh>
    <phoneticPr fontId="2"/>
  </si>
  <si>
    <t>c</t>
    <phoneticPr fontId="2"/>
  </si>
  <si>
    <t>持帰</t>
    <rPh sb="0" eb="2">
      <t>モチカエ</t>
    </rPh>
    <phoneticPr fontId="2"/>
  </si>
  <si>
    <t>d</t>
    <phoneticPr fontId="2"/>
  </si>
  <si>
    <t>e</t>
    <phoneticPr fontId="2"/>
  </si>
  <si>
    <t>a</t>
    <phoneticPr fontId="2"/>
  </si>
  <si>
    <t>b</t>
    <phoneticPr fontId="2"/>
  </si>
  <si>
    <t>PM</t>
    <phoneticPr fontId="2"/>
  </si>
  <si>
    <t>AM</t>
    <phoneticPr fontId="2"/>
  </si>
  <si>
    <t>090-7202-0289</t>
    <phoneticPr fontId="2"/>
  </si>
  <si>
    <t>080-4281-7058</t>
    <phoneticPr fontId="2"/>
  </si>
  <si>
    <t>080-4278-9994</t>
    <phoneticPr fontId="2"/>
  </si>
  <si>
    <t>a</t>
    <phoneticPr fontId="2"/>
  </si>
  <si>
    <t>b</t>
    <phoneticPr fontId="2"/>
  </si>
  <si>
    <t>d</t>
    <phoneticPr fontId="2"/>
  </si>
  <si>
    <t>25日まとめて支払い</t>
    <rPh sb="2" eb="3">
      <t>ニチ</t>
    </rPh>
    <rPh sb="7" eb="9">
      <t>シハラ</t>
    </rPh>
    <phoneticPr fontId="2"/>
  </si>
  <si>
    <t>AM</t>
    <phoneticPr fontId="2"/>
  </si>
  <si>
    <t>24日</t>
    <rPh sb="2" eb="3">
      <t>ニチ</t>
    </rPh>
    <phoneticPr fontId="2"/>
  </si>
  <si>
    <t>送料は2台分にて発送
領収書　同封</t>
    <rPh sb="0" eb="2">
      <t>ソウリョウ</t>
    </rPh>
    <rPh sb="4" eb="6">
      <t>ダイブン</t>
    </rPh>
    <rPh sb="8" eb="10">
      <t>ハッソウ</t>
    </rPh>
    <rPh sb="11" eb="14">
      <t>リョウシュウショ</t>
    </rPh>
    <rPh sb="15" eb="17">
      <t>ドウフウ</t>
    </rPh>
    <phoneticPr fontId="2"/>
  </si>
  <si>
    <t>a</t>
    <phoneticPr fontId="2"/>
  </si>
  <si>
    <t>b</t>
    <phoneticPr fontId="2"/>
  </si>
  <si>
    <t>小津和　愛</t>
    <rPh sb="0" eb="3">
      <t>コヅワ</t>
    </rPh>
    <rPh sb="4" eb="5">
      <t>アイ</t>
    </rPh>
    <phoneticPr fontId="2"/>
  </si>
  <si>
    <t>PM</t>
    <phoneticPr fontId="2"/>
  </si>
  <si>
    <t>c</t>
    <phoneticPr fontId="2"/>
  </si>
  <si>
    <t>3台プレゼント</t>
    <rPh sb="1" eb="2">
      <t>ダイ</t>
    </rPh>
    <phoneticPr fontId="2"/>
  </si>
  <si>
    <t>12/16
済</t>
    <rPh sb="6" eb="7">
      <t>ズミ</t>
    </rPh>
    <phoneticPr fontId="2"/>
  </si>
  <si>
    <t>BTS持込画像　4500円</t>
    <rPh sb="3" eb="5">
      <t>モチコミ</t>
    </rPh>
    <rPh sb="5" eb="7">
      <t>ガゾウ</t>
    </rPh>
    <rPh sb="12" eb="13">
      <t>エン</t>
    </rPh>
    <phoneticPr fontId="2"/>
  </si>
  <si>
    <t>e</t>
    <phoneticPr fontId="2"/>
  </si>
  <si>
    <t>17時まで</t>
    <rPh sb="2" eb="3">
      <t>ジ</t>
    </rPh>
    <phoneticPr fontId="2"/>
  </si>
  <si>
    <t>a</t>
    <phoneticPr fontId="2"/>
  </si>
  <si>
    <t>12/16済</t>
    <rPh sb="5" eb="6">
      <t>ズミ</t>
    </rPh>
    <phoneticPr fontId="2"/>
  </si>
  <si>
    <t>12/16済</t>
    <rPh sb="5" eb="6">
      <t>ズミ</t>
    </rPh>
    <phoneticPr fontId="2"/>
  </si>
  <si>
    <t>d</t>
    <phoneticPr fontId="2"/>
  </si>
  <si>
    <t>c</t>
    <phoneticPr fontId="2"/>
  </si>
  <si>
    <t>e</t>
    <phoneticPr fontId="2"/>
  </si>
  <si>
    <t>大野城市中2丁目4-3</t>
    <rPh sb="0" eb="4">
      <t>オオノジョウシ</t>
    </rPh>
    <rPh sb="4" eb="5">
      <t>ナカ</t>
    </rPh>
    <rPh sb="6" eb="8">
      <t>チョウメ</t>
    </rPh>
    <phoneticPr fontId="2"/>
  </si>
  <si>
    <t>福岡市南区清水2-1-38</t>
    <rPh sb="0" eb="3">
      <t>フクオカシ</t>
    </rPh>
    <rPh sb="3" eb="5">
      <t>ミナミク</t>
    </rPh>
    <rPh sb="5" eb="7">
      <t>シミズ</t>
    </rPh>
    <phoneticPr fontId="2"/>
  </si>
  <si>
    <t>090-1198-2592</t>
    <phoneticPr fontId="2"/>
  </si>
  <si>
    <t>午前中希望</t>
    <rPh sb="0" eb="3">
      <t>ゴゼンチュウ</t>
    </rPh>
    <rPh sb="3" eb="5">
      <t>キボウ</t>
    </rPh>
    <phoneticPr fontId="2"/>
  </si>
  <si>
    <t>17時~18時</t>
    <rPh sb="2" eb="3">
      <t>ジ</t>
    </rPh>
    <rPh sb="6" eb="7">
      <t>ジ</t>
    </rPh>
    <phoneticPr fontId="2"/>
  </si>
  <si>
    <t>a</t>
    <phoneticPr fontId="2"/>
  </si>
  <si>
    <t>b</t>
    <phoneticPr fontId="2"/>
  </si>
  <si>
    <t>d</t>
    <phoneticPr fontId="2"/>
  </si>
  <si>
    <t>不在時クーラーボックス</t>
    <rPh sb="0" eb="3">
      <t>フザイジ</t>
    </rPh>
    <phoneticPr fontId="2"/>
  </si>
  <si>
    <t>おまかせ</t>
    <phoneticPr fontId="2"/>
  </si>
  <si>
    <t>夕方</t>
    <rPh sb="0" eb="2">
      <t>ユウガタ</t>
    </rPh>
    <phoneticPr fontId="2"/>
  </si>
  <si>
    <t>e</t>
    <phoneticPr fontId="2"/>
  </si>
  <si>
    <t>16~17</t>
    <phoneticPr fontId="2"/>
  </si>
  <si>
    <t>12/17済</t>
    <rPh sb="5" eb="6">
      <t>ズミ</t>
    </rPh>
    <phoneticPr fontId="2"/>
  </si>
  <si>
    <t>（内プレゼント）</t>
    <rPh sb="1" eb="2">
      <t>ウチ</t>
    </rPh>
    <phoneticPr fontId="2"/>
  </si>
  <si>
    <t>b</t>
    <phoneticPr fontId="2"/>
  </si>
  <si>
    <t>d</t>
    <phoneticPr fontId="2"/>
  </si>
  <si>
    <t>領収書不要</t>
    <rPh sb="0" eb="3">
      <t>リョウシュウショ</t>
    </rPh>
    <rPh sb="3" eb="5">
      <t>フヨウ</t>
    </rPh>
    <phoneticPr fontId="2"/>
  </si>
  <si>
    <t>個
数</t>
    <rPh sb="0" eb="1">
      <t>コ</t>
    </rPh>
    <rPh sb="2" eb="3">
      <t>スウ</t>
    </rPh>
    <phoneticPr fontId="2"/>
  </si>
  <si>
    <t>伝
票</t>
    <rPh sb="0" eb="1">
      <t>デン</t>
    </rPh>
    <rPh sb="2" eb="3">
      <t>ヒョウ</t>
    </rPh>
    <phoneticPr fontId="2"/>
  </si>
  <si>
    <t>a</t>
    <phoneticPr fontId="2"/>
  </si>
  <si>
    <t>AM</t>
    <phoneticPr fontId="2"/>
  </si>
  <si>
    <t>森淳一</t>
    <rPh sb="0" eb="1">
      <t>モリ</t>
    </rPh>
    <rPh sb="1" eb="3">
      <t>ジュンイチ</t>
    </rPh>
    <phoneticPr fontId="2"/>
  </si>
  <si>
    <t>080-3987-1449</t>
    <phoneticPr fontId="2"/>
  </si>
  <si>
    <t>PM</t>
    <phoneticPr fontId="2"/>
  </si>
  <si>
    <t>e</t>
    <phoneticPr fontId="2"/>
  </si>
  <si>
    <t>b</t>
    <phoneticPr fontId="2"/>
  </si>
  <si>
    <t>松下良学</t>
    <rPh sb="0" eb="2">
      <t>マツシタ</t>
    </rPh>
    <rPh sb="2" eb="3">
      <t>ヨ</t>
    </rPh>
    <rPh sb="3" eb="4">
      <t>マナブ</t>
    </rPh>
    <phoneticPr fontId="2"/>
  </si>
  <si>
    <t>090-9790-1352</t>
    <phoneticPr fontId="2"/>
  </si>
  <si>
    <t>銀行振込</t>
  </si>
  <si>
    <t>12/14済</t>
    <rPh sb="5" eb="6">
      <t>ズミ</t>
    </rPh>
    <phoneticPr fontId="2"/>
  </si>
  <si>
    <t>12/20済</t>
    <rPh sb="5" eb="6">
      <t>ズミ</t>
    </rPh>
    <phoneticPr fontId="2"/>
  </si>
  <si>
    <t>カード</t>
  </si>
  <si>
    <t>c</t>
    <phoneticPr fontId="2"/>
  </si>
  <si>
    <t>d</t>
    <phoneticPr fontId="2"/>
  </si>
  <si>
    <r>
      <t xml:space="preserve">23台1台につき500円値引き
</t>
    </r>
    <r>
      <rPr>
        <b/>
        <u/>
        <sz val="18"/>
        <color rgb="FFFF0000"/>
        <rFont val="游ゴシック"/>
        <family val="3"/>
        <charset val="128"/>
        <scheme val="minor"/>
      </rPr>
      <t>６７，５００円</t>
    </r>
    <r>
      <rPr>
        <b/>
        <sz val="18"/>
        <color rgb="FFFF0000"/>
        <rFont val="游ゴシック"/>
        <family val="3"/>
        <charset val="128"/>
        <scheme val="minor"/>
      </rPr>
      <t xml:space="preserve">
3台プレゼント（チョコ×3）</t>
    </r>
    <rPh sb="2" eb="3">
      <t>ダイ</t>
    </rPh>
    <rPh sb="4" eb="5">
      <t>ダイ</t>
    </rPh>
    <rPh sb="11" eb="12">
      <t>エン</t>
    </rPh>
    <rPh sb="12" eb="14">
      <t>ネビ</t>
    </rPh>
    <rPh sb="18" eb="23">
      <t>500エン</t>
    </rPh>
    <rPh sb="25" eb="26">
      <t>ダイ</t>
    </rPh>
    <phoneticPr fontId="2"/>
  </si>
  <si>
    <t>12/18済</t>
    <rPh sb="5" eb="6">
      <t>ズミ</t>
    </rPh>
    <phoneticPr fontId="2"/>
  </si>
  <si>
    <t>済</t>
    <rPh sb="0" eb="1">
      <t>ズミ</t>
    </rPh>
    <phoneticPr fontId="2"/>
  </si>
  <si>
    <t>14~17</t>
    <phoneticPr fontId="2"/>
  </si>
  <si>
    <t>B</t>
    <phoneticPr fontId="2"/>
  </si>
  <si>
    <t>E</t>
    <phoneticPr fontId="2"/>
  </si>
  <si>
    <t>朝一</t>
    <rPh sb="0" eb="2">
      <t>アサイチ</t>
    </rPh>
    <phoneticPr fontId="2"/>
  </si>
  <si>
    <t>10台プレゼント
(スフレ✖）</t>
    <rPh sb="2" eb="3">
      <t>ダイ</t>
    </rPh>
    <phoneticPr fontId="2"/>
  </si>
  <si>
    <t>2台プレゼント(BTS)</t>
    <rPh sb="1" eb="2">
      <t>ダイ</t>
    </rPh>
    <phoneticPr fontId="2"/>
  </si>
  <si>
    <t>d</t>
    <phoneticPr fontId="2"/>
  </si>
  <si>
    <t>b</t>
    <phoneticPr fontId="2"/>
  </si>
  <si>
    <t>　　　　　　　　　　　　　　　　　　　</t>
    <phoneticPr fontId="2"/>
  </si>
  <si>
    <t>Mカン届け</t>
    <rPh sb="3" eb="4">
      <t>トド</t>
    </rPh>
    <phoneticPr fontId="2"/>
  </si>
  <si>
    <t>ドーナツ30個
5個×6セット
ドーナツ「ショコラ10個」</t>
    <rPh sb="6" eb="7">
      <t>コ</t>
    </rPh>
    <rPh sb="9" eb="10">
      <t>コ</t>
    </rPh>
    <rPh sb="27" eb="28">
      <t>コ</t>
    </rPh>
    <phoneticPr fontId="2"/>
  </si>
  <si>
    <t>発送</t>
    <phoneticPr fontId="2"/>
  </si>
  <si>
    <t>自配</t>
    <phoneticPr fontId="2"/>
  </si>
  <si>
    <t>郵送にて申込書
23日木村エイ子（母）渡しする</t>
    <rPh sb="0" eb="2">
      <t>ユウソウ</t>
    </rPh>
    <rPh sb="4" eb="7">
      <t>モウシコミショ</t>
    </rPh>
    <rPh sb="10" eb="11">
      <t>ニチ</t>
    </rPh>
    <rPh sb="11" eb="13">
      <t>キムラ</t>
    </rPh>
    <rPh sb="15" eb="16">
      <t>コ</t>
    </rPh>
    <rPh sb="17" eb="18">
      <t>ハハ</t>
    </rPh>
    <rPh sb="19" eb="20">
      <t>ワタ</t>
    </rPh>
    <phoneticPr fontId="2"/>
  </si>
  <si>
    <t>c</t>
    <phoneticPr fontId="2"/>
  </si>
  <si>
    <t>a</t>
    <phoneticPr fontId="2"/>
  </si>
  <si>
    <t>e</t>
    <phoneticPr fontId="2"/>
  </si>
  <si>
    <t>18～19</t>
    <phoneticPr fontId="2"/>
  </si>
  <si>
    <t>17時～</t>
    <rPh sb="2" eb="3">
      <t>ジ</t>
    </rPh>
    <phoneticPr fontId="2"/>
  </si>
  <si>
    <t>住所近くになったら電話する</t>
    <rPh sb="0" eb="2">
      <t>ジュウショ</t>
    </rPh>
    <rPh sb="2" eb="3">
      <t>チカ</t>
    </rPh>
    <rPh sb="9" eb="11">
      <t>デンワ</t>
    </rPh>
    <phoneticPr fontId="2"/>
  </si>
  <si>
    <t>22日発</t>
    <rPh sb="2" eb="3">
      <t>ニチ</t>
    </rPh>
    <rPh sb="3" eb="4">
      <t>ハツ</t>
    </rPh>
    <phoneticPr fontId="2"/>
  </si>
  <si>
    <t>12/21済</t>
    <rPh sb="5" eb="6">
      <t>ズミ</t>
    </rPh>
    <phoneticPr fontId="2"/>
  </si>
  <si>
    <t>台数</t>
    <rPh sb="0" eb="2">
      <t>ダイスウ</t>
    </rPh>
    <phoneticPr fontId="2"/>
  </si>
  <si>
    <t>合計</t>
    <rPh sb="0" eb="2">
      <t>ゴウケイ</t>
    </rPh>
    <phoneticPr fontId="2"/>
  </si>
  <si>
    <t>合計
台数</t>
    <rPh sb="0" eb="2">
      <t>ゴウケイ</t>
    </rPh>
    <rPh sb="3" eb="5">
      <t>ダイスウ</t>
    </rPh>
    <phoneticPr fontId="2"/>
  </si>
  <si>
    <t>合計
金額</t>
    <rPh sb="0" eb="2">
      <t>ゴウケイ</t>
    </rPh>
    <rPh sb="3" eb="5">
      <t>キンガク</t>
    </rPh>
    <phoneticPr fontId="2"/>
  </si>
  <si>
    <t>A　苺生</t>
    <rPh sb="2" eb="3">
      <t>イチゴ</t>
    </rPh>
    <rPh sb="3" eb="4">
      <t>ナマ</t>
    </rPh>
    <phoneticPr fontId="2"/>
  </si>
  <si>
    <t>C　ノワール</t>
    <phoneticPr fontId="2"/>
  </si>
  <si>
    <t>D　スフレ</t>
    <phoneticPr fontId="2"/>
  </si>
  <si>
    <t>E　モンブラン</t>
    <phoneticPr fontId="2"/>
  </si>
  <si>
    <t>クリスマスケーキ23日　来店</t>
    <rPh sb="10" eb="11">
      <t>ニチ</t>
    </rPh>
    <rPh sb="12" eb="14">
      <t>ライテン</t>
    </rPh>
    <phoneticPr fontId="2"/>
  </si>
  <si>
    <t>クリスマスケーキ24日　来店</t>
    <rPh sb="10" eb="11">
      <t>ニチ</t>
    </rPh>
    <rPh sb="12" eb="14">
      <t>ライテン</t>
    </rPh>
    <phoneticPr fontId="2"/>
  </si>
  <si>
    <t>領収書</t>
    <rPh sb="0" eb="3">
      <t>リョウシュウショ</t>
    </rPh>
    <phoneticPr fontId="2"/>
  </si>
  <si>
    <t>ドーナツ</t>
    <phoneticPr fontId="2"/>
  </si>
  <si>
    <t>プレゼント</t>
    <phoneticPr fontId="2"/>
  </si>
  <si>
    <t>A苺生</t>
    <rPh sb="1" eb="2">
      <t>イチゴ</t>
    </rPh>
    <rPh sb="2" eb="3">
      <t>ナマ</t>
    </rPh>
    <phoneticPr fontId="2"/>
  </si>
  <si>
    <t>Dスフレ</t>
    <phoneticPr fontId="2"/>
  </si>
  <si>
    <t>2台</t>
    <rPh sb="1" eb="2">
      <t>ダイ</t>
    </rPh>
    <phoneticPr fontId="2"/>
  </si>
  <si>
    <t>Bチョコ生</t>
    <rPh sb="4" eb="5">
      <t>ナマ</t>
    </rPh>
    <phoneticPr fontId="2"/>
  </si>
  <si>
    <t>Cノワール</t>
    <phoneticPr fontId="2"/>
  </si>
  <si>
    <t>Eモンブラン</t>
    <phoneticPr fontId="2"/>
  </si>
  <si>
    <t>10台</t>
    <rPh sb="2" eb="3">
      <t>ダイ</t>
    </rPh>
    <phoneticPr fontId="2"/>
  </si>
  <si>
    <t>23日　クリスマスケーキ配送リスト（店長）</t>
    <rPh sb="2" eb="3">
      <t>ニチ</t>
    </rPh>
    <rPh sb="12" eb="14">
      <t>ハイソウ</t>
    </rPh>
    <rPh sb="18" eb="20">
      <t>テンチョウ</t>
    </rPh>
    <phoneticPr fontId="2"/>
  </si>
  <si>
    <t>AM希望</t>
    <rPh sb="2" eb="4">
      <t>キボウ</t>
    </rPh>
    <phoneticPr fontId="2"/>
  </si>
  <si>
    <t>a</t>
    <phoneticPr fontId="2"/>
  </si>
  <si>
    <t>A苺生</t>
    <rPh sb="1" eb="3">
      <t>イチゴナマ</t>
    </rPh>
    <phoneticPr fontId="2"/>
  </si>
  <si>
    <t>PM希望</t>
    <rPh sb="2" eb="4">
      <t>キボウ</t>
    </rPh>
    <phoneticPr fontId="2"/>
  </si>
  <si>
    <t>A苺生（7号）</t>
    <rPh sb="1" eb="2">
      <t>イチゴ</t>
    </rPh>
    <rPh sb="2" eb="3">
      <t>ナマ</t>
    </rPh>
    <rPh sb="5" eb="6">
      <t>ゴウ</t>
    </rPh>
    <phoneticPr fontId="2"/>
  </si>
  <si>
    <t>クリスマスケーキ24日（店長）</t>
    <rPh sb="10" eb="11">
      <t>ニチ</t>
    </rPh>
    <rPh sb="12" eb="14">
      <t>テンチョウ</t>
    </rPh>
    <phoneticPr fontId="2"/>
  </si>
  <si>
    <t>500円お釣り渡す</t>
    <rPh sb="3" eb="4">
      <t>エン</t>
    </rPh>
    <rPh sb="5" eb="6">
      <t>ツ</t>
    </rPh>
    <rPh sb="7" eb="8">
      <t>ワタ</t>
    </rPh>
    <phoneticPr fontId="2"/>
  </si>
  <si>
    <t>振込</t>
    <rPh sb="0" eb="2">
      <t>フリコミ</t>
    </rPh>
    <phoneticPr fontId="2"/>
  </si>
  <si>
    <t>2マイクラ</t>
    <phoneticPr fontId="2"/>
  </si>
  <si>
    <t>3東卍</t>
    <rPh sb="1" eb="2">
      <t>ヒガシ</t>
    </rPh>
    <rPh sb="2" eb="3">
      <t>マンジ</t>
    </rPh>
    <phoneticPr fontId="2"/>
  </si>
  <si>
    <t>ダックワーズ</t>
    <phoneticPr fontId="2"/>
  </si>
  <si>
    <t>フロランタン</t>
    <phoneticPr fontId="2"/>
  </si>
  <si>
    <t>20個(2ｾｯﾄ)</t>
    <rPh sb="2" eb="3">
      <t>コ</t>
    </rPh>
    <phoneticPr fontId="2"/>
  </si>
  <si>
    <t>8個(2ｾｯﾄ)</t>
  </si>
  <si>
    <t>8個(2ｾｯﾄ)</t>
    <rPh sb="1" eb="2">
      <t>コ</t>
    </rPh>
    <phoneticPr fontId="2"/>
  </si>
  <si>
    <t>時間未定</t>
    <rPh sb="0" eb="2">
      <t>ジカン</t>
    </rPh>
    <rPh sb="2" eb="4">
      <t>ミテイ</t>
    </rPh>
    <phoneticPr fontId="2"/>
  </si>
  <si>
    <t>クリスマスケーキ24日（あやな）</t>
    <rPh sb="10" eb="11">
      <t>ニチ</t>
    </rPh>
    <phoneticPr fontId="2"/>
  </si>
  <si>
    <t>4鬼滅の刃</t>
    <rPh sb="1" eb="3">
      <t>キメツ</t>
    </rPh>
    <rPh sb="4" eb="5">
      <t>ヤイバ</t>
    </rPh>
    <phoneticPr fontId="2"/>
  </si>
  <si>
    <t>クリスマスケーキ24日（藤澤）</t>
    <rPh sb="10" eb="11">
      <t>ニチ</t>
    </rPh>
    <rPh sb="12" eb="14">
      <t>フジサワ</t>
    </rPh>
    <phoneticPr fontId="2"/>
  </si>
  <si>
    <t>クリスマスケーキ24日（焼谷）</t>
    <rPh sb="10" eb="11">
      <t>ニチ</t>
    </rPh>
    <rPh sb="12" eb="14">
      <t>ヤキタニ</t>
    </rPh>
    <phoneticPr fontId="2"/>
  </si>
  <si>
    <t>5持込（ﾄﾞﾗｴﾓﾝ）</t>
    <rPh sb="1" eb="3">
      <t>モチコミ</t>
    </rPh>
    <phoneticPr fontId="2"/>
  </si>
  <si>
    <t>3鬼滅の刃</t>
    <rPh sb="1" eb="3">
      <t>キメツ</t>
    </rPh>
    <rPh sb="4" eb="5">
      <t>ヤイバ</t>
    </rPh>
    <phoneticPr fontId="2"/>
  </si>
  <si>
    <t>※時間いつでも</t>
    <rPh sb="1" eb="3">
      <t>ジカン</t>
    </rPh>
    <phoneticPr fontId="2"/>
  </si>
  <si>
    <t>5持込(BTS写真)</t>
    <rPh sb="1" eb="3">
      <t>モチコミ</t>
    </rPh>
    <rPh sb="7" eb="9">
      <t>シャシン</t>
    </rPh>
    <phoneticPr fontId="2"/>
  </si>
  <si>
    <t>ムッシュアズマ</t>
    <phoneticPr fontId="2"/>
  </si>
  <si>
    <t>Cノワール10号</t>
    <rPh sb="7" eb="8">
      <t>ゴウ</t>
    </rPh>
    <phoneticPr fontId="2"/>
  </si>
  <si>
    <t>クリスマスケーキ24日（社長）</t>
    <rPh sb="10" eb="11">
      <t>ニチ</t>
    </rPh>
    <rPh sb="12" eb="14">
      <t>シャチョウ</t>
    </rPh>
    <phoneticPr fontId="2"/>
  </si>
  <si>
    <t>5持込（赤ちゃん）</t>
    <rPh sb="1" eb="3">
      <t>モチコミ</t>
    </rPh>
    <rPh sb="4" eb="5">
      <t>アカ</t>
    </rPh>
    <phoneticPr fontId="2"/>
  </si>
  <si>
    <t>5持込（サンリオ）</t>
    <rPh sb="1" eb="3">
      <t>モチコミ</t>
    </rPh>
    <phoneticPr fontId="2"/>
  </si>
  <si>
    <t>※18時過ぎしかいない</t>
    <rPh sb="3" eb="4">
      <t>ジ</t>
    </rPh>
    <rPh sb="4" eb="5">
      <t>ス</t>
    </rPh>
    <phoneticPr fontId="2"/>
  </si>
  <si>
    <t>福岡県築上郡築上町大字石堂577-3</t>
    <rPh sb="0" eb="3">
      <t>フクオカケン</t>
    </rPh>
    <rPh sb="3" eb="6">
      <t>チクジョウグン</t>
    </rPh>
    <rPh sb="6" eb="9">
      <t>チクジョウマチ</t>
    </rPh>
    <rPh sb="9" eb="11">
      <t>オオジ</t>
    </rPh>
    <rPh sb="11" eb="13">
      <t>イシドウ</t>
    </rPh>
    <phoneticPr fontId="2"/>
  </si>
  <si>
    <t>京都郡みやこ町徳永2044-5</t>
    <rPh sb="0" eb="3">
      <t>ミヤコグン</t>
    </rPh>
    <rPh sb="6" eb="7">
      <t>マチ</t>
    </rPh>
    <rPh sb="7" eb="9">
      <t>トクナガ</t>
    </rPh>
    <phoneticPr fontId="2"/>
  </si>
  <si>
    <t>※18時～</t>
    <rPh sb="3" eb="4">
      <t>ジ</t>
    </rPh>
    <phoneticPr fontId="2"/>
  </si>
  <si>
    <t>行橋市西泉4-5-43</t>
    <rPh sb="0" eb="3">
      <t>ユクハシシ</t>
    </rPh>
    <rPh sb="3" eb="5">
      <t>ニシイズミ</t>
    </rPh>
    <phoneticPr fontId="2"/>
  </si>
  <si>
    <t>河野条志（Mカン）</t>
    <rPh sb="0" eb="2">
      <t>カワノ</t>
    </rPh>
    <rPh sb="2" eb="3">
      <t>ジョウ</t>
    </rPh>
    <rPh sb="3" eb="4">
      <t>シ</t>
    </rPh>
    <phoneticPr fontId="2"/>
  </si>
  <si>
    <t>5持込（ｱﾝﾊﾟﾝﾏﾝ）</t>
    <rPh sb="1" eb="3">
      <t>モチコミ</t>
    </rPh>
    <phoneticPr fontId="2"/>
  </si>
  <si>
    <t>※18～19時</t>
    <rPh sb="6" eb="7">
      <t>ジ</t>
    </rPh>
    <phoneticPr fontId="2"/>
  </si>
  <si>
    <t>※不在時、玄関先ｸｰﾗｰﾎﾞｯｸｽ</t>
    <rPh sb="1" eb="4">
      <t>フザイジ</t>
    </rPh>
    <rPh sb="5" eb="8">
      <t>ゲンカンサキ</t>
    </rPh>
    <phoneticPr fontId="2"/>
  </si>
  <si>
    <t>※住所近くなったら電話してほしい</t>
    <rPh sb="1" eb="3">
      <t>ジュウショ</t>
    </rPh>
    <rPh sb="3" eb="4">
      <t>チカ</t>
    </rPh>
    <rPh sb="9" eb="11">
      <t>デンワ</t>
    </rPh>
    <phoneticPr fontId="2"/>
  </si>
  <si>
    <t>ドーナツショコラ</t>
    <phoneticPr fontId="2"/>
  </si>
  <si>
    <t>ドーナツ5個×6ｾｯﾄ</t>
    <rPh sb="5" eb="6">
      <t>コ</t>
    </rPh>
    <phoneticPr fontId="2"/>
  </si>
  <si>
    <t>クリスマスケーキ25日（店長）</t>
    <rPh sb="10" eb="11">
      <t>ニチ</t>
    </rPh>
    <rPh sb="12" eb="14">
      <t>テンチョウ</t>
    </rPh>
    <phoneticPr fontId="2"/>
  </si>
  <si>
    <t>大内京子（損保）</t>
    <rPh sb="0" eb="2">
      <t>オオウチ</t>
    </rPh>
    <rPh sb="2" eb="4">
      <t>キョウコ</t>
    </rPh>
    <rPh sb="5" eb="7">
      <t>ソンポ</t>
    </rPh>
    <phoneticPr fontId="2"/>
  </si>
  <si>
    <t>川崎太一</t>
    <rPh sb="0" eb="2">
      <t>カワサキ</t>
    </rPh>
    <rPh sb="2" eb="4">
      <t>タイチ</t>
    </rPh>
    <phoneticPr fontId="2"/>
  </si>
  <si>
    <t>福岡市城南区田島5-17-38-7</t>
    <rPh sb="0" eb="3">
      <t>フクオカシ</t>
    </rPh>
    <rPh sb="3" eb="6">
      <t>ジョウナンク</t>
    </rPh>
    <rPh sb="6" eb="8">
      <t>タジマ</t>
    </rPh>
    <phoneticPr fontId="2"/>
  </si>
  <si>
    <t>福岡市城南区東油山2-12-9</t>
    <rPh sb="0" eb="3">
      <t>フクオカシ</t>
    </rPh>
    <rPh sb="3" eb="6">
      <t>ジョウナンク</t>
    </rPh>
    <rPh sb="6" eb="7">
      <t>ヒガシ</t>
    </rPh>
    <rPh sb="7" eb="9">
      <t>アブラヤマ</t>
    </rPh>
    <phoneticPr fontId="2"/>
  </si>
  <si>
    <t>福岡市西区今津18-1</t>
    <rPh sb="0" eb="3">
      <t>フクオカシ</t>
    </rPh>
    <rPh sb="3" eb="5">
      <t>ニシク</t>
    </rPh>
    <rPh sb="5" eb="7">
      <t>イマヅ</t>
    </rPh>
    <phoneticPr fontId="2"/>
  </si>
  <si>
    <t>樋口晋一</t>
    <rPh sb="0" eb="2">
      <t>ヒグチ</t>
    </rPh>
    <rPh sb="2" eb="4">
      <t>シンイチ</t>
    </rPh>
    <phoneticPr fontId="2"/>
  </si>
  <si>
    <t>福岡市早良区有田1-35-20-1</t>
    <rPh sb="0" eb="3">
      <t>フクオカシ</t>
    </rPh>
    <rPh sb="3" eb="6">
      <t>サワラク</t>
    </rPh>
    <rPh sb="6" eb="8">
      <t>アリタ</t>
    </rPh>
    <phoneticPr fontId="2"/>
  </si>
  <si>
    <t>福岡市早良区飯倉2-25-12</t>
    <rPh sb="0" eb="3">
      <t>フクオカシ</t>
    </rPh>
    <rPh sb="3" eb="6">
      <t>サワラク</t>
    </rPh>
    <rPh sb="6" eb="8">
      <t>イイクラ</t>
    </rPh>
    <phoneticPr fontId="2"/>
  </si>
  <si>
    <t>080-3573-1692</t>
    <phoneticPr fontId="2"/>
  </si>
  <si>
    <t>クリスマスケーキ25日（焼谷）</t>
    <rPh sb="10" eb="11">
      <t>ニチ</t>
    </rPh>
    <rPh sb="12" eb="13">
      <t>ヤ</t>
    </rPh>
    <rPh sb="13" eb="14">
      <t>タニ</t>
    </rPh>
    <phoneticPr fontId="2"/>
  </si>
  <si>
    <t>伊藤祐司</t>
    <rPh sb="0" eb="2">
      <t>イトウ</t>
    </rPh>
    <rPh sb="2" eb="3">
      <t>ユウ</t>
    </rPh>
    <rPh sb="3" eb="4">
      <t>ツカサ</t>
    </rPh>
    <phoneticPr fontId="2"/>
  </si>
  <si>
    <t>糟屋郡新宮町原上1801-1　クリーンクラブ</t>
    <rPh sb="0" eb="3">
      <t>カスヤグン</t>
    </rPh>
    <rPh sb="3" eb="6">
      <t>シングウマチ</t>
    </rPh>
    <rPh sb="6" eb="8">
      <t>ハラウエ</t>
    </rPh>
    <phoneticPr fontId="2"/>
  </si>
  <si>
    <t>野村和子</t>
    <rPh sb="0" eb="2">
      <t>ノムラ</t>
    </rPh>
    <rPh sb="2" eb="4">
      <t>カズコ</t>
    </rPh>
    <phoneticPr fontId="2"/>
  </si>
  <si>
    <t>福岡市東区和白東2-33-40</t>
    <rPh sb="0" eb="3">
      <t>フクオカシ</t>
    </rPh>
    <rPh sb="3" eb="5">
      <t>ヒガシク</t>
    </rPh>
    <rPh sb="5" eb="8">
      <t>ワジロヒガシ</t>
    </rPh>
    <phoneticPr fontId="2"/>
  </si>
  <si>
    <t>※未来興産支払い</t>
    <rPh sb="1" eb="5">
      <t>ミライコウサン</t>
    </rPh>
    <rPh sb="5" eb="7">
      <t>シハラ</t>
    </rPh>
    <phoneticPr fontId="2"/>
  </si>
  <si>
    <t>寺山航太郎</t>
    <rPh sb="0" eb="2">
      <t>テラヤマ</t>
    </rPh>
    <rPh sb="2" eb="5">
      <t>コウタロウ</t>
    </rPh>
    <phoneticPr fontId="2"/>
  </si>
  <si>
    <t>安倍（日産プリンス）</t>
    <rPh sb="0" eb="2">
      <t>アベ</t>
    </rPh>
    <rPh sb="3" eb="5">
      <t>ニッサン</t>
    </rPh>
    <phoneticPr fontId="2"/>
  </si>
  <si>
    <t>糟屋郡新宮町夜臼1-3-37</t>
    <rPh sb="0" eb="3">
      <t>カスヤグン</t>
    </rPh>
    <rPh sb="3" eb="6">
      <t>シングウマチ</t>
    </rPh>
    <rPh sb="6" eb="7">
      <t>ヨル</t>
    </rPh>
    <phoneticPr fontId="2"/>
  </si>
  <si>
    <t>クリスマスケーキ25日（社長）</t>
    <rPh sb="10" eb="11">
      <t>ニチ</t>
    </rPh>
    <rPh sb="12" eb="14">
      <t>シャチョウ</t>
    </rPh>
    <phoneticPr fontId="2"/>
  </si>
  <si>
    <t>筑紫野市天拝坂3-1-69</t>
    <rPh sb="0" eb="3">
      <t>チクシノ</t>
    </rPh>
    <rPh sb="3" eb="4">
      <t>イチ</t>
    </rPh>
    <rPh sb="4" eb="5">
      <t>テン</t>
    </rPh>
    <rPh sb="5" eb="6">
      <t>オガ</t>
    </rPh>
    <rPh sb="6" eb="7">
      <t>サカ</t>
    </rPh>
    <phoneticPr fontId="2"/>
  </si>
  <si>
    <t>1呪術</t>
    <rPh sb="1" eb="3">
      <t>ジュジュツ</t>
    </rPh>
    <phoneticPr fontId="2"/>
  </si>
  <si>
    <t>※16時～</t>
    <rPh sb="3" eb="4">
      <t>ジ</t>
    </rPh>
    <phoneticPr fontId="2"/>
  </si>
  <si>
    <t>「父より」
クッキープレート1枚</t>
    <rPh sb="1" eb="2">
      <t>チチ</t>
    </rPh>
    <rPh sb="15" eb="16">
      <t>マイ</t>
    </rPh>
    <phoneticPr fontId="2"/>
  </si>
  <si>
    <t>済</t>
    <rPh sb="0" eb="1">
      <t>ズミ</t>
    </rPh>
    <phoneticPr fontId="2"/>
  </si>
  <si>
    <t>合計23台（プレゼント+3台）</t>
    <rPh sb="0" eb="2">
      <t>ゴウケイ</t>
    </rPh>
    <rPh sb="4" eb="5">
      <t>ダイ</t>
    </rPh>
    <rPh sb="13" eb="14">
      <t>ダイ</t>
    </rPh>
    <phoneticPr fontId="2"/>
  </si>
  <si>
    <t>プレゼント</t>
    <phoneticPr fontId="2"/>
  </si>
  <si>
    <t>生</t>
    <rPh sb="0" eb="1">
      <t>ナマ</t>
    </rPh>
    <phoneticPr fontId="2"/>
  </si>
  <si>
    <t>夕方</t>
    <rPh sb="0" eb="2">
      <t>ユウガタ</t>
    </rPh>
    <phoneticPr fontId="2"/>
  </si>
  <si>
    <t>チョコ</t>
    <phoneticPr fontId="2"/>
  </si>
  <si>
    <t>生・チョコ</t>
    <rPh sb="0" eb="1">
      <t>ナマ</t>
    </rPh>
    <phoneticPr fontId="2"/>
  </si>
  <si>
    <t>会長プレゼント</t>
    <rPh sb="0" eb="2">
      <t>カイチョウ</t>
    </rPh>
    <phoneticPr fontId="2"/>
  </si>
  <si>
    <t>プレゼント2台</t>
    <rPh sb="6" eb="7">
      <t>ダイ</t>
    </rPh>
    <phoneticPr fontId="2"/>
  </si>
  <si>
    <t>d</t>
    <phoneticPr fontId="2"/>
  </si>
  <si>
    <t>c</t>
    <phoneticPr fontId="2"/>
  </si>
  <si>
    <t>会長3台プレゼント</t>
    <rPh sb="0" eb="2">
      <t>カイチョウ</t>
    </rPh>
    <rPh sb="3" eb="4">
      <t>ダイ</t>
    </rPh>
    <phoneticPr fontId="2"/>
  </si>
  <si>
    <t>↑川口さん、電話してから届ける、近場になったら社長に伝えて、社長から電話してもらう</t>
    <rPh sb="1" eb="3">
      <t>カワグチ</t>
    </rPh>
    <rPh sb="6" eb="8">
      <t>デンワ</t>
    </rPh>
    <rPh sb="12" eb="13">
      <t>トド</t>
    </rPh>
    <rPh sb="16" eb="18">
      <t>チカバ</t>
    </rPh>
    <rPh sb="23" eb="25">
      <t>シャチョウ</t>
    </rPh>
    <rPh sb="26" eb="27">
      <t>ツタ</t>
    </rPh>
    <rPh sb="30" eb="32">
      <t>シャチョウ</t>
    </rPh>
    <rPh sb="34" eb="36">
      <t>デンワ</t>
    </rPh>
    <phoneticPr fontId="2"/>
  </si>
  <si>
    <t>※4階で宮永宛で伝えたらOK</t>
    <rPh sb="2" eb="3">
      <t>カイ</t>
    </rPh>
    <rPh sb="4" eb="6">
      <t>ミヤナガ</t>
    </rPh>
    <rPh sb="6" eb="7">
      <t>アテ</t>
    </rPh>
    <rPh sb="8" eb="9">
      <t>ツタ</t>
    </rPh>
    <phoneticPr fontId="2"/>
  </si>
  <si>
    <t>※24日夜積み込み</t>
    <rPh sb="3" eb="4">
      <t>ニチ</t>
    </rPh>
    <rPh sb="4" eb="5">
      <t>ヨル</t>
    </rPh>
    <rPh sb="5" eb="6">
      <t>ツ</t>
    </rPh>
    <rPh sb="7" eb="8">
      <t>コ</t>
    </rPh>
    <phoneticPr fontId="2"/>
  </si>
  <si>
    <t>午前届け</t>
    <rPh sb="0" eb="3">
      <t>ゴゼントド</t>
    </rPh>
    <phoneticPr fontId="2"/>
  </si>
  <si>
    <t>会社戻り後、午後届け</t>
    <rPh sb="0" eb="2">
      <t>カイシャ</t>
    </rPh>
    <rPh sb="2" eb="3">
      <t>モド</t>
    </rPh>
    <rPh sb="4" eb="5">
      <t>ゴ</t>
    </rPh>
    <rPh sb="6" eb="8">
      <t>ゴゴ</t>
    </rPh>
    <rPh sb="8" eb="9">
      <t>トド</t>
    </rPh>
    <phoneticPr fontId="2"/>
  </si>
  <si>
    <t>クリスマスケーキ24日（真紀）</t>
    <rPh sb="10" eb="11">
      <t>ニチ</t>
    </rPh>
    <rPh sb="12" eb="14">
      <t>マキ</t>
    </rPh>
    <phoneticPr fontId="2"/>
  </si>
  <si>
    <t>午前</t>
    <rPh sb="0" eb="2">
      <t>ゴゼン</t>
    </rPh>
    <phoneticPr fontId="2"/>
  </si>
  <si>
    <t>上記配送戻り後に届け</t>
    <rPh sb="0" eb="2">
      <t>ジョウキ</t>
    </rPh>
    <rPh sb="2" eb="4">
      <t>ハイソウ</t>
    </rPh>
    <rPh sb="4" eb="5">
      <t>モド</t>
    </rPh>
    <rPh sb="6" eb="7">
      <t>ゴ</t>
    </rPh>
    <rPh sb="8" eb="9">
      <t>トド</t>
    </rPh>
    <phoneticPr fontId="2"/>
  </si>
  <si>
    <t>PM希望</t>
    <rPh sb="2" eb="4">
      <t>キボウ</t>
    </rPh>
    <phoneticPr fontId="2"/>
  </si>
  <si>
    <t>※袋10枚程度</t>
    <rPh sb="1" eb="2">
      <t>フクロ</t>
    </rPh>
    <rPh sb="4" eb="5">
      <t>マイ</t>
    </rPh>
    <rPh sb="5" eb="7">
      <t>テイド</t>
    </rPh>
    <phoneticPr fontId="2"/>
  </si>
  <si>
    <t>※モス、ゴミ袋もっていく！！！3枚くらい</t>
    <rPh sb="6" eb="7">
      <t>ブクロ</t>
    </rPh>
    <rPh sb="16" eb="17">
      <t>マイ</t>
    </rPh>
    <phoneticPr fontId="2"/>
  </si>
  <si>
    <r>
      <t>A苺生（</t>
    </r>
    <r>
      <rPr>
        <b/>
        <sz val="9"/>
        <color theme="1"/>
        <rFont val="游ゴシック"/>
        <family val="3"/>
        <charset val="128"/>
        <scheme val="minor"/>
      </rPr>
      <t>6号</t>
    </r>
    <r>
      <rPr>
        <sz val="9"/>
        <color theme="1"/>
        <rFont val="游ゴシック"/>
        <family val="2"/>
        <charset val="128"/>
        <scheme val="minor"/>
      </rPr>
      <t>）</t>
    </r>
    <rPh sb="1" eb="2">
      <t>イチゴ</t>
    </rPh>
    <rPh sb="2" eb="3">
      <t>ナマ</t>
    </rPh>
    <rPh sb="5" eb="6">
      <t>ゴウ</t>
    </rPh>
    <phoneticPr fontId="2"/>
  </si>
  <si>
    <r>
      <t>A苺生（</t>
    </r>
    <r>
      <rPr>
        <b/>
        <sz val="9"/>
        <color theme="1"/>
        <rFont val="游ゴシック"/>
        <family val="3"/>
        <charset val="128"/>
        <scheme val="minor"/>
      </rPr>
      <t>7号</t>
    </r>
    <r>
      <rPr>
        <sz val="9"/>
        <color theme="1"/>
        <rFont val="游ゴシック"/>
        <family val="2"/>
        <charset val="128"/>
        <scheme val="minor"/>
      </rPr>
      <t>）</t>
    </r>
    <rPh sb="1" eb="2">
      <t>イチゴ</t>
    </rPh>
    <rPh sb="2" eb="3">
      <t>ナマ</t>
    </rPh>
    <rPh sb="5" eb="6">
      <t>ゴウ</t>
    </rPh>
    <phoneticPr fontId="2"/>
  </si>
  <si>
    <t>当日現金支払い</t>
    <rPh sb="0" eb="2">
      <t>トウジツ</t>
    </rPh>
    <rPh sb="2" eb="4">
      <t>ゲンキン</t>
    </rPh>
    <rPh sb="4" eb="6">
      <t>シハラ</t>
    </rPh>
    <phoneticPr fontId="2"/>
  </si>
  <si>
    <t>100,500円
Mカン分
36000円
領収書</t>
    <rPh sb="7" eb="8">
      <t>エン</t>
    </rPh>
    <rPh sb="13" eb="14">
      <t>ブン</t>
    </rPh>
    <rPh sb="20" eb="21">
      <t>エン</t>
    </rPh>
    <rPh sb="22" eb="25">
      <t>リョウシュウショ</t>
    </rPh>
    <phoneticPr fontId="2"/>
  </si>
  <si>
    <t>帰りに持っていく</t>
    <rPh sb="0" eb="1">
      <t>カエ</t>
    </rPh>
    <rPh sb="3" eb="4">
      <t>モ</t>
    </rPh>
    <phoneticPr fontId="2"/>
  </si>
  <si>
    <t>平木星美</t>
    <rPh sb="0" eb="2">
      <t>ヒラキ</t>
    </rPh>
    <rPh sb="2" eb="3">
      <t>ホシ</t>
    </rPh>
    <rPh sb="3" eb="4">
      <t>ミ</t>
    </rPh>
    <phoneticPr fontId="2"/>
  </si>
  <si>
    <t>5持込（BTS)</t>
    <rPh sb="1" eb="3">
      <t>モチコミ</t>
    </rPh>
    <phoneticPr fontId="2"/>
  </si>
  <si>
    <t>a</t>
    <phoneticPr fontId="2"/>
  </si>
  <si>
    <t>b</t>
    <phoneticPr fontId="2"/>
  </si>
  <si>
    <t>e</t>
    <phoneticPr fontId="2"/>
  </si>
  <si>
    <t>営業中
（18時まで）</t>
    <rPh sb="0" eb="3">
      <t>エイギョウチュウ</t>
    </rPh>
    <rPh sb="7" eb="8">
      <t>ジ</t>
    </rPh>
    <phoneticPr fontId="2"/>
  </si>
  <si>
    <t>日産プリンス空港店
山本</t>
    <rPh sb="0" eb="2">
      <t>ニッサン</t>
    </rPh>
    <rPh sb="6" eb="9">
      <t>クウコウテン</t>
    </rPh>
    <rPh sb="10" eb="12">
      <t>ヤマモト</t>
    </rPh>
    <phoneticPr fontId="2"/>
  </si>
  <si>
    <t>福岡市博多区豊1-10-33</t>
    <rPh sb="0" eb="3">
      <t>フクオカシ</t>
    </rPh>
    <rPh sb="3" eb="6">
      <t>ハカタク</t>
    </rPh>
    <rPh sb="6" eb="7">
      <t>ユタ</t>
    </rPh>
    <phoneticPr fontId="2"/>
  </si>
  <si>
    <t>A苺生</t>
    <rPh sb="1" eb="2">
      <t>イチゴ</t>
    </rPh>
    <rPh sb="2" eb="3">
      <t>ナマ</t>
    </rPh>
    <phoneticPr fontId="2"/>
  </si>
  <si>
    <t>Bチョコ生</t>
    <rPh sb="4" eb="5">
      <t>ナマ</t>
    </rPh>
    <phoneticPr fontId="2"/>
  </si>
  <si>
    <t>Cノワール</t>
    <phoneticPr fontId="2"/>
  </si>
  <si>
    <t>Eモンブラン</t>
    <phoneticPr fontId="2"/>
  </si>
  <si>
    <t>A苺生</t>
    <rPh sb="1" eb="3">
      <t>イチゴナマ</t>
    </rPh>
    <phoneticPr fontId="2"/>
  </si>
  <si>
    <t>午後から</t>
    <rPh sb="0" eb="2">
      <t>ゴゴ</t>
    </rPh>
    <phoneticPr fontId="2"/>
  </si>
  <si>
    <t>12台</t>
    <rPh sb="2" eb="3">
      <t>ダイ</t>
    </rPh>
    <phoneticPr fontId="2"/>
  </si>
  <si>
    <t>クリスマスケーキ24日（りお）</t>
    <rPh sb="10" eb="11">
      <t>ニチ</t>
    </rPh>
    <phoneticPr fontId="2"/>
  </si>
  <si>
    <t>A　苺生</t>
    <rPh sb="2" eb="3">
      <t>イチゴ</t>
    </rPh>
    <rPh sb="3" eb="4">
      <t>ナマ</t>
    </rPh>
    <phoneticPr fontId="2"/>
  </si>
  <si>
    <t>6　Mカンパニー</t>
    <phoneticPr fontId="2"/>
  </si>
  <si>
    <t>※12時前後</t>
    <rPh sb="3" eb="4">
      <t>ジ</t>
    </rPh>
    <rPh sb="4" eb="6">
      <t>ゼンゴ</t>
    </rPh>
    <phoneticPr fontId="2"/>
  </si>
  <si>
    <t>合計29台（プレゼント+2台）</t>
    <rPh sb="0" eb="2">
      <t>ゴウケイ</t>
    </rPh>
    <rPh sb="4" eb="5">
      <t>ダイ</t>
    </rPh>
    <rPh sb="13" eb="14">
      <t>ダイ</t>
    </rPh>
    <phoneticPr fontId="2"/>
  </si>
  <si>
    <t>請求書をもっていく</t>
    <rPh sb="0" eb="3">
      <t>セイキュウショ</t>
    </rPh>
    <phoneticPr fontId="2"/>
  </si>
  <si>
    <t>①ケーキ受取（3台）　A苺生　Bチョコ生　４鬼滅の刃　プレゼント</t>
    <rPh sb="4" eb="6">
      <t>ウケトリ</t>
    </rPh>
    <rPh sb="8" eb="9">
      <t>ダイ</t>
    </rPh>
    <rPh sb="12" eb="14">
      <t>イチゴナマ</t>
    </rPh>
    <rPh sb="19" eb="20">
      <t>ナマ</t>
    </rPh>
    <rPh sb="22" eb="24">
      <t>キメツ</t>
    </rPh>
    <rPh sb="25" eb="26">
      <t>ヤイバ</t>
    </rPh>
    <phoneticPr fontId="2"/>
  </si>
  <si>
    <t>↑※あべさん　お家（いえ）に不在（ふざい）のとき、玄関前（げんかんまえ）にクーラーボックスがある。（ケーキ代金（だいきん）もクーラーボックスにはいってる）</t>
    <rPh sb="8" eb="9">
      <t>イエ</t>
    </rPh>
    <rPh sb="14" eb="16">
      <t>フザイ</t>
    </rPh>
    <rPh sb="25" eb="28">
      <t>ゲンカンマエ</t>
    </rPh>
    <rPh sb="53" eb="55">
      <t>ダイキン</t>
    </rPh>
    <phoneticPr fontId="2"/>
  </si>
  <si>
    <t>16　田村拓人（Mカン）</t>
    <rPh sb="3" eb="5">
      <t>タムラ</t>
    </rPh>
    <rPh sb="5" eb="7">
      <t>タクト</t>
    </rPh>
    <phoneticPr fontId="2"/>
  </si>
  <si>
    <t>土居さん分</t>
    <rPh sb="0" eb="2">
      <t>ドイ</t>
    </rPh>
    <rPh sb="4" eb="5">
      <t>ブン</t>
    </rPh>
    <phoneticPr fontId="2"/>
  </si>
  <si>
    <t>藤</t>
    <rPh sb="0" eb="1">
      <t>フジ</t>
    </rPh>
    <phoneticPr fontId="2"/>
  </si>
  <si>
    <t>25日朝</t>
    <rPh sb="2" eb="3">
      <t>ニチ</t>
    </rPh>
    <rPh sb="3" eb="4">
      <t>アサ</t>
    </rPh>
    <phoneticPr fontId="2"/>
  </si>
  <si>
    <t>真紀さん24日持ち帰り</t>
    <rPh sb="0" eb="2">
      <t>マキ</t>
    </rPh>
    <rPh sb="6" eb="7">
      <t>ニチ</t>
    </rPh>
    <rPh sb="7" eb="8">
      <t>モ</t>
    </rPh>
    <rPh sb="9" eb="10">
      <t>カエ</t>
    </rPh>
    <phoneticPr fontId="2"/>
  </si>
  <si>
    <t>店長持込済み</t>
    <rPh sb="0" eb="2">
      <t>テンチョウ</t>
    </rPh>
    <rPh sb="2" eb="4">
      <t>モチコミ</t>
    </rPh>
    <rPh sb="4" eb="5">
      <t>ズ</t>
    </rPh>
    <phoneticPr fontId="2"/>
  </si>
  <si>
    <t>社長24日配達</t>
    <rPh sb="0" eb="2">
      <t>シャチョウ</t>
    </rPh>
    <rPh sb="4" eb="5">
      <t>ニチ</t>
    </rPh>
    <rPh sb="5" eb="7">
      <t>ハイタツ</t>
    </rPh>
    <phoneticPr fontId="2"/>
  </si>
  <si>
    <t>14時OK</t>
    <rPh sb="2" eb="3">
      <t>ジ</t>
    </rPh>
    <phoneticPr fontId="2"/>
  </si>
  <si>
    <t>10時</t>
    <rPh sb="2" eb="3">
      <t>ジ</t>
    </rPh>
    <phoneticPr fontId="2"/>
  </si>
  <si>
    <t>11時</t>
    <rPh sb="2" eb="3">
      <t>ジ</t>
    </rPh>
    <phoneticPr fontId="2"/>
  </si>
  <si>
    <t>2マイクラ</t>
    <phoneticPr fontId="2"/>
  </si>
  <si>
    <t>※阿高さんが後日支払いにくる</t>
    <rPh sb="1" eb="3">
      <t>アダカ</t>
    </rPh>
    <rPh sb="6" eb="8">
      <t>ゴジツ</t>
    </rPh>
    <rPh sb="8" eb="10">
      <t>シハラ</t>
    </rPh>
    <phoneticPr fontId="2"/>
  </si>
  <si>
    <t>後日</t>
  </si>
  <si>
    <t>りおくんにて追加注文、チラシ</t>
    <rPh sb="6" eb="8">
      <t>ツイカ</t>
    </rPh>
    <rPh sb="8" eb="10">
      <t>チュウモン</t>
    </rPh>
    <phoneticPr fontId="2"/>
  </si>
  <si>
    <t>博多板付4-1-3-301　ルミエール板付3階301号室</t>
    <rPh sb="0" eb="2">
      <t>ハカタ</t>
    </rPh>
    <rPh sb="2" eb="4">
      <t>イタヅケ</t>
    </rPh>
    <rPh sb="19" eb="21">
      <t>イタヅケ</t>
    </rPh>
    <rPh sb="22" eb="23">
      <t>カイ</t>
    </rPh>
    <rPh sb="26" eb="28">
      <t>ゴウシツ</t>
    </rPh>
    <phoneticPr fontId="2"/>
  </si>
  <si>
    <t>※置配</t>
    <rPh sb="1" eb="2">
      <t>オ</t>
    </rPh>
    <rPh sb="2" eb="3">
      <t>ハイ</t>
    </rPh>
    <phoneticPr fontId="2"/>
  </si>
  <si>
    <t>(-200円で領収）</t>
    <rPh sb="5" eb="6">
      <t>エン</t>
    </rPh>
    <rPh sb="7" eb="9">
      <t>リョウシュウ</t>
    </rPh>
    <phoneticPr fontId="2"/>
  </si>
  <si>
    <t>百留さんより領収</t>
    <rPh sb="0" eb="1">
      <t>ヒャク</t>
    </rPh>
    <rPh sb="1" eb="2">
      <t>トメ</t>
    </rPh>
    <rPh sb="6" eb="8">
      <t>リョウシュウ</t>
    </rPh>
    <phoneticPr fontId="2"/>
  </si>
  <si>
    <t>済</t>
    <rPh sb="0" eb="1">
      <t>ズミ</t>
    </rPh>
    <phoneticPr fontId="2"/>
  </si>
  <si>
    <t>売上ケーキ</t>
    <rPh sb="0" eb="2">
      <t>ウリアゲ</t>
    </rPh>
    <phoneticPr fontId="2"/>
  </si>
  <si>
    <t>クリスマスケーキ22日　来店</t>
    <rPh sb="10" eb="11">
      <t>ニチ</t>
    </rPh>
    <rPh sb="12" eb="14">
      <t>ライテン</t>
    </rPh>
    <phoneticPr fontId="2"/>
  </si>
  <si>
    <t>クリスマスケーキ25日　来店</t>
    <rPh sb="10" eb="11">
      <t>ニチ</t>
    </rPh>
    <rPh sb="12" eb="14">
      <t>ライテン</t>
    </rPh>
    <phoneticPr fontId="2"/>
  </si>
  <si>
    <t>名前</t>
    <rPh sb="0" eb="2">
      <t>ナマエ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</si>
  <si>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</si>
  <si>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</si>
  <si>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担当</t>
    <rPh sb="0" eb="2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</si>
</sst>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_);[Red]\(&quot;¥&quot;#,##0\)"/>
  </numFmts>
  <fonts count="3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24"/>
      <color theme="1"/>
      <name val="Ebrima"/>
    </font>
    <font>
      <sz val="11"/>
      <color theme="1"/>
      <name val="游ゴシック"/>
      <family val="3"/>
      <charset val="128"/>
      <scheme val="minor"/>
    </font>
    <font>
      <b/>
      <sz val="48"/>
      <color theme="1"/>
      <name val="Ebrima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b/>
      <sz val="22"/>
      <color rgb="FFFF0000"/>
      <name val="游ゴシック"/>
      <family val="3"/>
      <charset val="128"/>
      <scheme val="minor"/>
    </font>
    <font>
      <b/>
      <sz val="24"/>
      <color rgb="FFFF0000"/>
      <name val="游ゴシック"/>
      <family val="3"/>
      <charset val="128"/>
      <scheme val="minor"/>
    </font>
    <font>
      <b/>
      <sz val="6"/>
      <color rgb="FFFF0000"/>
      <name val="游ゴシック"/>
      <family val="3"/>
      <charset val="128"/>
      <scheme val="minor"/>
    </font>
    <font>
      <b/>
      <sz val="7"/>
      <color rgb="FFFF0000"/>
      <name val="游ゴシック"/>
      <family val="3"/>
      <charset val="128"/>
      <scheme val="minor"/>
    </font>
    <font>
      <b/>
      <u/>
      <sz val="18"/>
      <color rgb="FFFF000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u/>
      <sz val="9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8"/>
      <color theme="1" tint="0.499984740745262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  <font>
      <b/>
      <u/>
      <sz val="9"/>
      <color rgb="FFFF0000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0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0" tint="-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 style="medium">
        <color indexed="64"/>
      </top>
      <bottom/>
      <diagonal/>
    </border>
    <border>
      <left/>
      <right style="thin">
        <color theme="1" tint="0.499984740745262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medium">
        <color indexed="64"/>
      </bottom>
      <diagonal/>
    </border>
    <border>
      <left/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0" tint="-0.499984740745262"/>
      </right>
      <top style="medium">
        <color theme="1" tint="0.34998626667073579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 tint="0.34998626667073579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 tint="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 style="thin">
        <color theme="0" tint="-0.499984740745262"/>
      </right>
      <top/>
      <bottom style="medium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34998626667073579"/>
      </bottom>
      <diagonal/>
    </border>
    <border>
      <left style="thin">
        <color theme="0" tint="-0.499984740745262"/>
      </left>
      <right style="medium">
        <color theme="1" tint="0.34998626667073579"/>
      </right>
      <top/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/>
      <diagonal/>
    </border>
    <border>
      <left style="thin">
        <color theme="1" tint="0.499984740745262"/>
      </left>
      <right style="medium">
        <color indexed="64"/>
      </right>
      <top/>
      <bottom/>
      <diagonal/>
    </border>
    <border>
      <left style="thin">
        <color theme="1" tint="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 style="thin">
        <color theme="1" tint="0.499984740745262"/>
      </right>
      <top style="medium">
        <color theme="1" tint="0.34998626667073579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34998626667073579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34998626667073579"/>
      </right>
      <top style="medium">
        <color theme="1" tint="0.34998626667073579"/>
      </top>
      <bottom style="thin">
        <color theme="1" tint="0.499984740745262"/>
      </bottom>
      <diagonal/>
    </border>
    <border>
      <left style="medium">
        <color theme="1" tint="0.34998626667073579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34998626667073579"/>
      </right>
      <top style="thin">
        <color theme="1" tint="0.499984740745262"/>
      </top>
      <bottom/>
      <diagonal/>
    </border>
    <border>
      <left style="medium">
        <color theme="1" tint="0.34998626667073579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499984740745262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/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499984740745262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FF0000"/>
      </left>
      <right style="thin">
        <color theme="1" tint="0.499984740745262"/>
      </right>
      <top style="medium">
        <color rgb="FFFF0000"/>
      </top>
      <bottom style="medium">
        <color rgb="FFFF0000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FF0000"/>
      </top>
      <bottom style="medium">
        <color rgb="FFFF0000"/>
      </bottom>
      <diagonal/>
    </border>
    <border>
      <left style="thin">
        <color theme="1" tint="0.499984740745262"/>
      </left>
      <right/>
      <top style="medium">
        <color rgb="FFFF0000"/>
      </top>
      <bottom style="medium">
        <color rgb="FFFF0000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0.34998626667073579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34998626667073579"/>
      </bottom>
      <diagonal/>
    </border>
    <border>
      <left style="thin">
        <color theme="0" tint="-0.499984740745262"/>
      </left>
      <right/>
      <top style="medium">
        <color theme="1" tint="0.34998626667073579"/>
      </top>
      <bottom/>
      <diagonal/>
    </border>
    <border>
      <left style="thin">
        <color theme="0" tint="-0.499984740745262"/>
      </left>
      <right/>
      <top/>
      <bottom style="medium">
        <color theme="1" tint="0.34998626667073579"/>
      </bottom>
      <diagonal/>
    </border>
  </borders>
  <cellStyleXfs count="2">
    <xf numFmtId="0" fontId="0" fillId="0" borderId="0">
      <alignment vertical="center"/>
    </xf>
    <xf numFmtId="6" fontId="18" fillId="0" borderId="0" applyFont="0" applyFill="0" applyBorder="0" applyAlignment="0" applyProtection="0">
      <alignment vertical="center"/>
    </xf>
  </cellStyleXfs>
  <cellXfs count="5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20" fontId="17" fillId="0" borderId="4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176" fontId="12" fillId="0" borderId="24" xfId="0" applyNumberFormat="1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176" fontId="12" fillId="0" borderId="30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176" fontId="12" fillId="0" borderId="34" xfId="0" applyNumberFormat="1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6" fontId="11" fillId="0" borderId="5" xfId="1" applyFont="1" applyBorder="1" applyAlignment="1">
      <alignment horizontal="center" vertical="center"/>
    </xf>
    <xf numFmtId="6" fontId="11" fillId="0" borderId="0" xfId="1" applyFont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6" fontId="29" fillId="0" borderId="46" xfId="1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1" fillId="0" borderId="23" xfId="0" applyFont="1" applyBorder="1">
      <alignment vertical="center"/>
    </xf>
    <xf numFmtId="6" fontId="27" fillId="0" borderId="5" xfId="1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31" fillId="0" borderId="1" xfId="0" applyFont="1" applyBorder="1" applyAlignment="1">
      <alignment horizontal="center" vertical="center"/>
    </xf>
    <xf numFmtId="0" fontId="22" fillId="0" borderId="4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6" fontId="11" fillId="0" borderId="0" xfId="1" applyFont="1" applyBorder="1" applyAlignment="1">
      <alignment horizontal="center" vertical="center"/>
    </xf>
    <xf numFmtId="6" fontId="27" fillId="0" borderId="0" xfId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6" fontId="33" fillId="0" borderId="5" xfId="1" applyFont="1" applyBorder="1" applyAlignment="1">
      <alignment horizontal="center" vertical="center"/>
    </xf>
    <xf numFmtId="0" fontId="11" fillId="2" borderId="5" xfId="0" applyFont="1" applyFill="1" applyBorder="1">
      <alignment vertical="center"/>
    </xf>
    <xf numFmtId="0" fontId="27" fillId="0" borderId="6" xfId="0" applyFont="1" applyBorder="1" applyAlignment="1">
      <alignment horizontal="center" vertical="center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6" fontId="13" fillId="0" borderId="0" xfId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5" xfId="0" applyFont="1" applyBorder="1">
      <alignment vertical="center"/>
    </xf>
    <xf numFmtId="0" fontId="13" fillId="0" borderId="5" xfId="0" applyFont="1" applyBorder="1" applyAlignment="1">
      <alignment horizontal="center" vertical="center"/>
    </xf>
    <xf numFmtId="6" fontId="13" fillId="0" borderId="5" xfId="1" applyFont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6" fontId="11" fillId="0" borderId="23" xfId="1" applyFont="1" applyBorder="1" applyAlignment="1">
      <alignment horizontal="center" vertical="center"/>
    </xf>
    <xf numFmtId="0" fontId="11" fillId="0" borderId="54" xfId="0" applyFont="1" applyBorder="1">
      <alignment vertical="center"/>
    </xf>
    <xf numFmtId="0" fontId="11" fillId="0" borderId="54" xfId="0" applyFont="1" applyBorder="1" applyAlignment="1">
      <alignment horizontal="center" vertical="center"/>
    </xf>
    <xf numFmtId="6" fontId="11" fillId="0" borderId="54" xfId="1" applyFont="1" applyBorder="1" applyAlignment="1">
      <alignment horizontal="center" vertical="center"/>
    </xf>
    <xf numFmtId="0" fontId="11" fillId="0" borderId="58" xfId="0" applyFont="1" applyBorder="1">
      <alignment vertical="center"/>
    </xf>
    <xf numFmtId="0" fontId="11" fillId="0" borderId="58" xfId="0" applyFont="1" applyBorder="1" applyAlignment="1">
      <alignment horizontal="center" vertical="center"/>
    </xf>
    <xf numFmtId="6" fontId="11" fillId="0" borderId="58" xfId="1" applyFont="1" applyBorder="1" applyAlignment="1">
      <alignment horizontal="center" vertical="center"/>
    </xf>
    <xf numFmtId="0" fontId="11" fillId="5" borderId="5" xfId="0" applyFont="1" applyFill="1" applyBorder="1">
      <alignment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23" xfId="0" applyFont="1" applyFill="1" applyBorder="1">
      <alignment vertical="center"/>
    </xf>
    <xf numFmtId="0" fontId="11" fillId="5" borderId="23" xfId="0" applyFont="1" applyFill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1" fillId="2" borderId="5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23" xfId="0" applyFont="1" applyFill="1" applyBorder="1" applyAlignment="1">
      <alignment horizontal="left" vertical="center"/>
    </xf>
    <xf numFmtId="0" fontId="11" fillId="0" borderId="24" xfId="0" applyFont="1" applyBorder="1">
      <alignment vertical="center"/>
    </xf>
    <xf numFmtId="0" fontId="11" fillId="2" borderId="24" xfId="0" applyFont="1" applyFill="1" applyBorder="1">
      <alignment vertical="center"/>
    </xf>
    <xf numFmtId="0" fontId="27" fillId="5" borderId="5" xfId="0" applyFont="1" applyFill="1" applyBorder="1" applyAlignment="1">
      <alignment horizontal="center" vertical="center"/>
    </xf>
    <xf numFmtId="0" fontId="11" fillId="0" borderId="61" xfId="0" applyFont="1" applyBorder="1">
      <alignment vertical="center"/>
    </xf>
    <xf numFmtId="0" fontId="11" fillId="0" borderId="61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1" fillId="6" borderId="61" xfId="0" applyFont="1" applyFill="1" applyBorder="1" applyAlignment="1">
      <alignment horizontal="center" vertical="center"/>
    </xf>
    <xf numFmtId="0" fontId="1" fillId="8" borderId="61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5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1" fillId="6" borderId="64" xfId="0" applyFont="1" applyFill="1" applyBorder="1" applyAlignment="1">
      <alignment horizontal="center" vertical="center"/>
    </xf>
    <xf numFmtId="0" fontId="3" fillId="6" borderId="64" xfId="0" applyFont="1" applyFill="1" applyBorder="1" applyAlignment="1">
      <alignment horizontal="center" vertical="center"/>
    </xf>
    <xf numFmtId="0" fontId="1" fillId="6" borderId="70" xfId="0" applyFont="1" applyFill="1" applyBorder="1" applyAlignment="1">
      <alignment horizontal="center" vertical="center"/>
    </xf>
    <xf numFmtId="0" fontId="3" fillId="6" borderId="70" xfId="0" applyFont="1" applyFill="1" applyBorder="1" applyAlignment="1">
      <alignment horizontal="center" vertical="center"/>
    </xf>
    <xf numFmtId="0" fontId="1" fillId="6" borderId="69" xfId="0" applyFont="1" applyFill="1" applyBorder="1" applyAlignment="1">
      <alignment horizontal="center" vertical="center"/>
    </xf>
    <xf numFmtId="6" fontId="27" fillId="0" borderId="23" xfId="1" applyFont="1" applyBorder="1" applyAlignment="1">
      <alignment horizontal="center" vertical="center"/>
    </xf>
    <xf numFmtId="6" fontId="27" fillId="0" borderId="24" xfId="1" applyFont="1" applyBorder="1" applyAlignment="1">
      <alignment horizontal="center" vertical="center"/>
    </xf>
    <xf numFmtId="0" fontId="27" fillId="0" borderId="49" xfId="0" applyFont="1" applyBorder="1">
      <alignment vertical="center"/>
    </xf>
    <xf numFmtId="0" fontId="27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2" borderId="61" xfId="0" applyFont="1" applyFill="1" applyBorder="1" applyAlignment="1">
      <alignment horizontal="left" vertical="center"/>
    </xf>
    <xf numFmtId="0" fontId="11" fillId="0" borderId="53" xfId="0" applyFont="1" applyBorder="1">
      <alignment vertical="center"/>
    </xf>
    <xf numFmtId="0" fontId="11" fillId="0" borderId="41" xfId="0" applyFont="1" applyBorder="1">
      <alignment vertical="center"/>
    </xf>
    <xf numFmtId="0" fontId="11" fillId="0" borderId="57" xfId="0" applyFont="1" applyBorder="1">
      <alignment vertical="center"/>
    </xf>
    <xf numFmtId="6" fontId="11" fillId="0" borderId="61" xfId="1" applyFont="1" applyBorder="1" applyAlignment="1">
      <alignment horizontal="center" vertical="center"/>
    </xf>
    <xf numFmtId="0" fontId="11" fillId="2" borderId="61" xfId="0" applyFont="1" applyFill="1" applyBorder="1">
      <alignment vertical="center"/>
    </xf>
    <xf numFmtId="0" fontId="11" fillId="0" borderId="76" xfId="0" applyFont="1" applyBorder="1">
      <alignment vertical="center"/>
    </xf>
    <xf numFmtId="0" fontId="11" fillId="0" borderId="76" xfId="0" applyFont="1" applyBorder="1" applyAlignment="1">
      <alignment horizontal="center" vertical="center"/>
    </xf>
    <xf numFmtId="0" fontId="11" fillId="0" borderId="72" xfId="0" applyFont="1" applyBorder="1">
      <alignment vertical="center"/>
    </xf>
    <xf numFmtId="0" fontId="11" fillId="0" borderId="72" xfId="0" applyFont="1" applyBorder="1" applyAlignment="1">
      <alignment horizontal="center" vertical="center"/>
    </xf>
    <xf numFmtId="0" fontId="11" fillId="2" borderId="76" xfId="0" applyFont="1" applyFill="1" applyBorder="1" applyAlignment="1">
      <alignment horizontal="left" vertical="center"/>
    </xf>
    <xf numFmtId="0" fontId="11" fillId="2" borderId="72" xfId="0" applyFont="1" applyFill="1" applyBorder="1" applyAlignment="1">
      <alignment horizontal="left" vertical="center"/>
    </xf>
    <xf numFmtId="6" fontId="13" fillId="0" borderId="0" xfId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6" fontId="13" fillId="0" borderId="24" xfId="1" applyFont="1" applyBorder="1" applyAlignment="1">
      <alignment horizontal="center" vertical="center"/>
    </xf>
    <xf numFmtId="6" fontId="13" fillId="0" borderId="61" xfId="1" applyFont="1" applyBorder="1" applyAlignment="1">
      <alignment horizontal="center" vertical="center"/>
    </xf>
    <xf numFmtId="0" fontId="11" fillId="0" borderId="44" xfId="0" applyFont="1" applyBorder="1">
      <alignment vertical="center"/>
    </xf>
    <xf numFmtId="0" fontId="29" fillId="0" borderId="50" xfId="0" applyFont="1" applyBorder="1">
      <alignment vertical="center"/>
    </xf>
    <xf numFmtId="0" fontId="34" fillId="0" borderId="0" xfId="0" applyFont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6" fontId="27" fillId="0" borderId="0" xfId="1" applyFont="1" applyAlignment="1">
      <alignment horizontal="center" vertical="center"/>
    </xf>
    <xf numFmtId="6" fontId="27" fillId="0" borderId="61" xfId="1" applyFont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3" fillId="0" borderId="61" xfId="0" applyFont="1" applyBorder="1">
      <alignment vertical="center"/>
    </xf>
    <xf numFmtId="0" fontId="13" fillId="0" borderId="61" xfId="0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2" fillId="0" borderId="23" xfId="0" applyFont="1" applyBorder="1" applyAlignment="1">
      <alignment horizontal="left" vertical="center"/>
    </xf>
    <xf numFmtId="0" fontId="11" fillId="0" borderId="77" xfId="0" applyFont="1" applyBorder="1">
      <alignment vertical="center"/>
    </xf>
    <xf numFmtId="0" fontId="11" fillId="0" borderId="79" xfId="0" applyFont="1" applyBorder="1">
      <alignment vertical="center"/>
    </xf>
    <xf numFmtId="0" fontId="11" fillId="2" borderId="23" xfId="0" applyFont="1" applyFill="1" applyBorder="1">
      <alignment vertical="center"/>
    </xf>
    <xf numFmtId="0" fontId="11" fillId="0" borderId="46" xfId="0" applyFont="1" applyBorder="1">
      <alignment vertical="center"/>
    </xf>
    <xf numFmtId="0" fontId="11" fillId="0" borderId="43" xfId="0" applyFont="1" applyBorder="1">
      <alignment vertical="center"/>
    </xf>
    <xf numFmtId="6" fontId="27" fillId="5" borderId="5" xfId="1" applyFont="1" applyFill="1" applyBorder="1" applyAlignment="1">
      <alignment vertical="center"/>
    </xf>
    <xf numFmtId="6" fontId="11" fillId="0" borderId="24" xfId="1" applyFont="1" applyBorder="1" applyAlignment="1">
      <alignment horizontal="center" vertical="center"/>
    </xf>
    <xf numFmtId="0" fontId="11" fillId="0" borderId="83" xfId="0" applyFont="1" applyBorder="1">
      <alignment vertical="center"/>
    </xf>
    <xf numFmtId="0" fontId="11" fillId="0" borderId="83" xfId="0" applyFont="1" applyBorder="1" applyAlignment="1">
      <alignment horizontal="center" vertical="center"/>
    </xf>
    <xf numFmtId="6" fontId="11" fillId="0" borderId="83" xfId="1" applyFont="1" applyBorder="1" applyAlignment="1">
      <alignment horizontal="center" vertical="center"/>
    </xf>
    <xf numFmtId="0" fontId="11" fillId="2" borderId="91" xfId="0" applyFont="1" applyFill="1" applyBorder="1" applyAlignment="1">
      <alignment horizontal="left" vertical="center"/>
    </xf>
    <xf numFmtId="0" fontId="11" fillId="0" borderId="92" xfId="0" applyFont="1" applyBorder="1" applyAlignment="1">
      <alignment horizontal="center" vertical="center"/>
    </xf>
    <xf numFmtId="0" fontId="12" fillId="0" borderId="92" xfId="0" applyFont="1" applyBorder="1" applyAlignment="1">
      <alignment horizontal="left" vertical="center"/>
    </xf>
    <xf numFmtId="0" fontId="27" fillId="0" borderId="92" xfId="0" applyFont="1" applyBorder="1" applyAlignment="1">
      <alignment horizontal="center" vertical="center"/>
    </xf>
    <xf numFmtId="6" fontId="29" fillId="0" borderId="93" xfId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6" fontId="29" fillId="0" borderId="0" xfId="1" applyFont="1" applyFill="1" applyBorder="1" applyAlignment="1">
      <alignment horizontal="center" vertical="center"/>
    </xf>
    <xf numFmtId="6" fontId="11" fillId="0" borderId="6" xfId="1" applyFont="1" applyBorder="1" applyAlignment="1">
      <alignment horizontal="center" vertical="center"/>
    </xf>
    <xf numFmtId="6" fontId="11" fillId="0" borderId="36" xfId="1" applyFont="1" applyBorder="1" applyAlignment="1">
      <alignment horizontal="center" vertical="center"/>
    </xf>
    <xf numFmtId="0" fontId="11" fillId="2" borderId="41" xfId="0" applyFont="1" applyFill="1" applyBorder="1">
      <alignment vertical="center"/>
    </xf>
    <xf numFmtId="0" fontId="11" fillId="2" borderId="76" xfId="0" applyFont="1" applyFill="1" applyBorder="1">
      <alignment vertical="center"/>
    </xf>
    <xf numFmtId="0" fontId="11" fillId="2" borderId="81" xfId="0" applyFont="1" applyFill="1" applyBorder="1">
      <alignment vertical="center"/>
    </xf>
    <xf numFmtId="0" fontId="11" fillId="2" borderId="72" xfId="0" applyFont="1" applyFill="1" applyBorder="1">
      <alignment vertical="center"/>
    </xf>
    <xf numFmtId="0" fontId="11" fillId="0" borderId="78" xfId="0" applyFont="1" applyBorder="1" applyAlignment="1">
      <alignment horizontal="center" vertical="center"/>
    </xf>
    <xf numFmtId="0" fontId="11" fillId="0" borderId="78" xfId="0" applyFont="1" applyBorder="1">
      <alignment vertical="center"/>
    </xf>
    <xf numFmtId="6" fontId="11" fillId="0" borderId="28" xfId="1" applyFont="1" applyBorder="1" applyAlignment="1">
      <alignment horizontal="center" vertical="center"/>
    </xf>
    <xf numFmtId="20" fontId="13" fillId="0" borderId="0" xfId="0" applyNumberFormat="1" applyFont="1">
      <alignment vertical="center"/>
    </xf>
    <xf numFmtId="0" fontId="13" fillId="0" borderId="50" xfId="0" applyFont="1" applyBorder="1">
      <alignment vertical="center"/>
    </xf>
    <xf numFmtId="0" fontId="13" fillId="2" borderId="97" xfId="0" applyFont="1" applyFill="1" applyBorder="1" applyAlignment="1">
      <alignment horizontal="left" vertical="center"/>
    </xf>
    <xf numFmtId="0" fontId="13" fillId="0" borderId="98" xfId="0" applyFont="1" applyBorder="1" applyAlignment="1">
      <alignment horizontal="center" vertical="center"/>
    </xf>
    <xf numFmtId="0" fontId="13" fillId="0" borderId="98" xfId="0" applyFont="1" applyBorder="1">
      <alignment vertical="center"/>
    </xf>
    <xf numFmtId="0" fontId="13" fillId="0" borderId="99" xfId="0" applyFont="1" applyBorder="1" applyAlignment="1">
      <alignment horizontal="center" vertical="center"/>
    </xf>
    <xf numFmtId="6" fontId="13" fillId="0" borderId="100" xfId="1" applyFont="1" applyBorder="1" applyAlignment="1">
      <alignment horizontal="center" vertical="center"/>
    </xf>
    <xf numFmtId="0" fontId="13" fillId="0" borderId="59" xfId="0" applyFont="1" applyBorder="1" applyAlignment="1">
      <alignment horizontal="left" vertical="center"/>
    </xf>
    <xf numFmtId="0" fontId="13" fillId="0" borderId="59" xfId="0" applyFont="1" applyBorder="1" applyAlignment="1">
      <alignment horizontal="center" vertical="center"/>
    </xf>
    <xf numFmtId="0" fontId="13" fillId="0" borderId="59" xfId="0" applyFont="1" applyBorder="1">
      <alignment vertical="center"/>
    </xf>
    <xf numFmtId="0" fontId="13" fillId="0" borderId="105" xfId="0" applyFont="1" applyBorder="1" applyAlignment="1">
      <alignment horizontal="left" vertical="center"/>
    </xf>
    <xf numFmtId="0" fontId="13" fillId="0" borderId="105" xfId="0" applyFont="1" applyBorder="1" applyAlignment="1">
      <alignment horizontal="center" vertical="center"/>
    </xf>
    <xf numFmtId="0" fontId="13" fillId="0" borderId="105" xfId="0" applyFont="1" applyBorder="1">
      <alignment vertical="center"/>
    </xf>
    <xf numFmtId="6" fontId="13" fillId="0" borderId="59" xfId="1" applyFont="1" applyBorder="1" applyAlignment="1">
      <alignment horizontal="center" vertical="center"/>
    </xf>
    <xf numFmtId="0" fontId="13" fillId="2" borderId="59" xfId="0" applyFont="1" applyFill="1" applyBorder="1" applyAlignment="1">
      <alignment horizontal="left" vertical="center"/>
    </xf>
    <xf numFmtId="6" fontId="27" fillId="0" borderId="59" xfId="1" applyFont="1" applyBorder="1" applyAlignment="1">
      <alignment horizontal="center" vertical="center"/>
    </xf>
    <xf numFmtId="0" fontId="13" fillId="2" borderId="61" xfId="0" applyFont="1" applyFill="1" applyBorder="1" applyAlignment="1">
      <alignment horizontal="left" vertical="center"/>
    </xf>
    <xf numFmtId="0" fontId="13" fillId="2" borderId="105" xfId="0" applyFont="1" applyFill="1" applyBorder="1" applyAlignment="1">
      <alignment horizontal="left" vertical="center"/>
    </xf>
    <xf numFmtId="20" fontId="13" fillId="0" borderId="80" xfId="0" applyNumberFormat="1" applyFont="1" applyBorder="1" applyAlignment="1">
      <alignment vertical="center" wrapText="1"/>
    </xf>
    <xf numFmtId="0" fontId="13" fillId="0" borderId="80" xfId="0" applyFont="1" applyBorder="1">
      <alignment vertical="center"/>
    </xf>
    <xf numFmtId="0" fontId="27" fillId="0" borderId="59" xfId="0" applyFont="1" applyBorder="1">
      <alignment vertical="center"/>
    </xf>
    <xf numFmtId="0" fontId="5" fillId="0" borderId="61" xfId="0" applyFont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/>
    </xf>
    <xf numFmtId="56" fontId="1" fillId="0" borderId="61" xfId="0" applyNumberFormat="1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6" borderId="61" xfId="0" applyFont="1" applyFill="1" applyBorder="1" applyAlignment="1">
      <alignment horizontal="center" vertical="center"/>
    </xf>
    <xf numFmtId="0" fontId="3" fillId="6" borderId="61" xfId="0" applyFont="1" applyFill="1" applyBorder="1" applyAlignment="1">
      <alignment horizontal="center" vertical="center"/>
    </xf>
    <xf numFmtId="0" fontId="1" fillId="6" borderId="3" xfId="0" applyFont="1" applyFill="1" applyBorder="1">
      <alignment vertical="center"/>
    </xf>
    <xf numFmtId="6" fontId="1" fillId="0" borderId="0" xfId="1" applyFont="1" applyAlignment="1">
      <alignment horizontal="center" vertical="center"/>
    </xf>
    <xf numFmtId="0" fontId="1" fillId="0" borderId="0" xfId="0" applyFont="1">
      <alignment vertical="center"/>
    </xf>
    <xf numFmtId="0" fontId="1" fillId="6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6" borderId="6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69" xfId="0" applyFont="1" applyFill="1" applyBorder="1" applyAlignment="1">
      <alignment horizontal="center" vertical="center"/>
    </xf>
    <xf numFmtId="0" fontId="4" fillId="6" borderId="62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4" fillId="6" borderId="6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56" fontId="1" fillId="0" borderId="2" xfId="0" applyNumberFormat="1" applyFont="1" applyBorder="1" applyAlignment="1">
      <alignment horizontal="center" vertical="center"/>
    </xf>
    <xf numFmtId="0" fontId="1" fillId="0" borderId="10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horizontal="center" vertical="center"/>
    </xf>
    <xf numFmtId="0" fontId="21" fillId="6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 wrapText="1"/>
    </xf>
    <xf numFmtId="0" fontId="21" fillId="6" borderId="65" xfId="0" applyFont="1" applyFill="1" applyBorder="1" applyAlignment="1">
      <alignment horizontal="center" vertical="center"/>
    </xf>
    <xf numFmtId="0" fontId="21" fillId="6" borderId="67" xfId="0" applyFont="1" applyFill="1" applyBorder="1" applyAlignment="1">
      <alignment horizontal="center" vertical="center"/>
    </xf>
    <xf numFmtId="0" fontId="21" fillId="6" borderId="71" xfId="0" applyFont="1" applyFill="1" applyBorder="1" applyAlignment="1">
      <alignment horizontal="center" vertical="center"/>
    </xf>
    <xf numFmtId="56" fontId="1" fillId="0" borderId="3" xfId="0" applyNumberFormat="1" applyFont="1" applyBorder="1" applyAlignment="1">
      <alignment horizontal="center" vertical="center"/>
    </xf>
    <xf numFmtId="56" fontId="1" fillId="0" borderId="4" xfId="0" applyNumberFormat="1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9" fillId="2" borderId="6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56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46" xfId="0" applyFont="1" applyBorder="1" applyAlignment="1">
      <alignment horizontal="center" vertical="center"/>
    </xf>
    <xf numFmtId="6" fontId="29" fillId="0" borderId="47" xfId="1" applyFont="1" applyBorder="1" applyAlignment="1">
      <alignment horizontal="center" vertical="center"/>
    </xf>
    <xf numFmtId="6" fontId="29" fillId="0" borderId="48" xfId="1" applyFont="1" applyBorder="1" applyAlignment="1">
      <alignment horizontal="center" vertical="center"/>
    </xf>
    <xf numFmtId="0" fontId="11" fillId="2" borderId="23" xfId="0" applyFont="1" applyFill="1" applyBorder="1" applyAlignment="1">
      <alignment horizontal="left" vertical="center" wrapText="1"/>
    </xf>
    <xf numFmtId="0" fontId="11" fillId="2" borderId="41" xfId="0" applyFont="1" applyFill="1" applyBorder="1" applyAlignment="1">
      <alignment horizontal="left" vertical="center" wrapText="1"/>
    </xf>
    <xf numFmtId="0" fontId="11" fillId="2" borderId="24" xfId="0" applyFont="1" applyFill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/>
    </xf>
    <xf numFmtId="0" fontId="11" fillId="0" borderId="49" xfId="0" applyFont="1" applyBorder="1" applyAlignment="1">
      <alignment horizontal="left" vertical="center"/>
    </xf>
    <xf numFmtId="0" fontId="11" fillId="0" borderId="43" xfId="0" applyFont="1" applyBorder="1" applyAlignment="1">
      <alignment horizontal="left" vertical="center"/>
    </xf>
    <xf numFmtId="0" fontId="11" fillId="0" borderId="5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40" xfId="0" applyFont="1" applyBorder="1" applyAlignment="1">
      <alignment horizontal="left" vertical="center"/>
    </xf>
    <xf numFmtId="0" fontId="11" fillId="0" borderId="45" xfId="0" applyFont="1" applyBorder="1" applyAlignment="1">
      <alignment horizontal="left" vertical="center"/>
    </xf>
    <xf numFmtId="0" fontId="11" fillId="0" borderId="23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6" fontId="27" fillId="0" borderId="23" xfId="1" applyFont="1" applyBorder="1" applyAlignment="1">
      <alignment horizontal="center" vertical="center"/>
    </xf>
    <xf numFmtId="6" fontId="27" fillId="0" borderId="41" xfId="1" applyFont="1" applyBorder="1" applyAlignment="1">
      <alignment horizontal="center" vertical="center"/>
    </xf>
    <xf numFmtId="6" fontId="27" fillId="0" borderId="24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11" fillId="2" borderId="52" xfId="0" applyFont="1" applyFill="1" applyBorder="1" applyAlignment="1">
      <alignment horizontal="left" vertical="center"/>
    </xf>
    <xf numFmtId="0" fontId="11" fillId="2" borderId="44" xfId="0" applyFont="1" applyFill="1" applyBorder="1" applyAlignment="1">
      <alignment horizontal="left" vertical="center"/>
    </xf>
    <xf numFmtId="0" fontId="11" fillId="2" borderId="56" xfId="0" applyFont="1" applyFill="1" applyBorder="1" applyAlignment="1">
      <alignment horizontal="left" vertical="center"/>
    </xf>
    <xf numFmtId="0" fontId="11" fillId="0" borderId="51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52" xfId="0" applyFont="1" applyBorder="1" applyAlignment="1">
      <alignment horizontal="left" vertical="center"/>
    </xf>
    <xf numFmtId="0" fontId="11" fillId="0" borderId="55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56" xfId="0" applyFont="1" applyBorder="1" applyAlignment="1">
      <alignment horizontal="left" vertical="center"/>
    </xf>
    <xf numFmtId="6" fontId="27" fillId="0" borderId="61" xfId="0" applyNumberFormat="1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/>
    </xf>
    <xf numFmtId="6" fontId="27" fillId="0" borderId="94" xfId="0" applyNumberFormat="1" applyFont="1" applyBorder="1" applyAlignment="1">
      <alignment horizontal="center" vertical="center"/>
    </xf>
    <xf numFmtId="0" fontId="27" fillId="0" borderId="96" xfId="0" applyFont="1" applyBorder="1" applyAlignment="1">
      <alignment horizontal="center" vertical="center"/>
    </xf>
    <xf numFmtId="0" fontId="27" fillId="0" borderId="95" xfId="0" applyFont="1" applyBorder="1" applyAlignment="1">
      <alignment horizontal="center" vertical="center"/>
    </xf>
    <xf numFmtId="0" fontId="11" fillId="2" borderId="24" xfId="0" applyFont="1" applyFill="1" applyBorder="1" applyAlignment="1">
      <alignment vertical="center" wrapText="1"/>
    </xf>
    <xf numFmtId="0" fontId="11" fillId="2" borderId="5" xfId="0" applyFont="1" applyFill="1" applyBorder="1">
      <alignment vertical="center"/>
    </xf>
    <xf numFmtId="0" fontId="11" fillId="2" borderId="23" xfId="0" applyFont="1" applyFill="1" applyBorder="1">
      <alignment vertical="center"/>
    </xf>
    <xf numFmtId="0" fontId="11" fillId="0" borderId="24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8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2" borderId="82" xfId="0" applyFont="1" applyFill="1" applyBorder="1">
      <alignment vertical="center"/>
    </xf>
    <xf numFmtId="0" fontId="11" fillId="2" borderId="85" xfId="0" applyFont="1" applyFill="1" applyBorder="1">
      <alignment vertical="center"/>
    </xf>
    <xf numFmtId="0" fontId="11" fillId="0" borderId="83" xfId="0" applyFont="1" applyBorder="1" applyAlignment="1">
      <alignment horizontal="center" vertical="center"/>
    </xf>
    <xf numFmtId="6" fontId="27" fillId="0" borderId="84" xfId="0" applyNumberFormat="1" applyFont="1" applyBorder="1" applyAlignment="1">
      <alignment horizontal="center" vertical="center"/>
    </xf>
    <xf numFmtId="0" fontId="27" fillId="0" borderId="86" xfId="0" applyFont="1" applyBorder="1" applyAlignment="1">
      <alignment horizontal="center" vertical="center"/>
    </xf>
    <xf numFmtId="0" fontId="27" fillId="0" borderId="87" xfId="0" applyFont="1" applyBorder="1" applyAlignment="1">
      <alignment horizontal="center" vertical="center"/>
    </xf>
    <xf numFmtId="0" fontId="29" fillId="0" borderId="61" xfId="0" applyFont="1" applyBorder="1" applyAlignment="1">
      <alignment horizontal="center" vertical="center"/>
    </xf>
    <xf numFmtId="0" fontId="29" fillId="0" borderId="76" xfId="0" applyFont="1" applyBorder="1" applyAlignment="1">
      <alignment horizontal="center" vertical="center"/>
    </xf>
    <xf numFmtId="0" fontId="11" fillId="0" borderId="92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11" fillId="2" borderId="61" xfId="0" applyFont="1" applyFill="1" applyBorder="1" applyAlignment="1">
      <alignment horizontal="left" vertical="center"/>
    </xf>
    <xf numFmtId="0" fontId="11" fillId="0" borderId="61" xfId="0" applyFont="1" applyBorder="1" applyAlignment="1">
      <alignment horizontal="left" vertical="center" wrapText="1"/>
    </xf>
    <xf numFmtId="0" fontId="11" fillId="0" borderId="61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11" fillId="0" borderId="76" xfId="0" applyFont="1" applyBorder="1" applyAlignment="1">
      <alignment horizontal="left" vertical="center"/>
    </xf>
    <xf numFmtId="0" fontId="11" fillId="2" borderId="61" xfId="0" applyFont="1" applyFill="1" applyBorder="1" applyAlignment="1">
      <alignment horizontal="left" vertical="center" wrapText="1"/>
    </xf>
    <xf numFmtId="0" fontId="11" fillId="0" borderId="61" xfId="0" applyFont="1" applyBorder="1" applyAlignment="1">
      <alignment horizontal="left" vertical="center"/>
    </xf>
    <xf numFmtId="6" fontId="27" fillId="0" borderId="61" xfId="1" applyFont="1" applyBorder="1" applyAlignment="1">
      <alignment horizontal="center" vertical="center"/>
    </xf>
    <xf numFmtId="6" fontId="27" fillId="0" borderId="46" xfId="1" applyFont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11" fillId="0" borderId="5" xfId="0" applyFont="1" applyBorder="1">
      <alignment vertical="center"/>
    </xf>
    <xf numFmtId="6" fontId="27" fillId="0" borderId="5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6" fontId="27" fillId="0" borderId="5" xfId="1" applyFont="1" applyBorder="1" applyAlignment="1">
      <alignment horizontal="center" vertical="center"/>
    </xf>
    <xf numFmtId="0" fontId="11" fillId="0" borderId="61" xfId="0" applyFont="1" applyBorder="1">
      <alignment vertical="center"/>
    </xf>
    <xf numFmtId="0" fontId="11" fillId="2" borderId="61" xfId="0" applyFont="1" applyFill="1" applyBorder="1" applyAlignment="1">
      <alignment vertical="center" wrapText="1"/>
    </xf>
    <xf numFmtId="0" fontId="11" fillId="2" borderId="61" xfId="0" applyFont="1" applyFill="1" applyBorder="1">
      <alignment vertic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35" fillId="0" borderId="50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1" fillId="0" borderId="50" xfId="0" applyFont="1" applyBorder="1" applyAlignment="1">
      <alignment horizontal="center" vertical="center"/>
    </xf>
    <xf numFmtId="0" fontId="34" fillId="0" borderId="5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/>
    </xf>
    <xf numFmtId="0" fontId="27" fillId="5" borderId="26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/>
    </xf>
    <xf numFmtId="0" fontId="27" fillId="5" borderId="26" xfId="0" applyFont="1" applyFill="1" applyBorder="1" applyAlignment="1">
      <alignment horizontal="center" vertical="center"/>
    </xf>
    <xf numFmtId="0" fontId="11" fillId="2" borderId="46" xfId="0" applyFont="1" applyFill="1" applyBorder="1">
      <alignment vertical="center"/>
    </xf>
    <xf numFmtId="6" fontId="27" fillId="0" borderId="73" xfId="0" applyNumberFormat="1" applyFont="1" applyBorder="1" applyAlignment="1">
      <alignment horizontal="center" vertical="center" wrapText="1"/>
    </xf>
    <xf numFmtId="6" fontId="29" fillId="0" borderId="74" xfId="0" applyNumberFormat="1" applyFont="1" applyBorder="1" applyAlignment="1">
      <alignment horizontal="center" vertical="center" wrapText="1"/>
    </xf>
    <xf numFmtId="6" fontId="29" fillId="0" borderId="75" xfId="0" applyNumberFormat="1" applyFont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left" vertical="center"/>
    </xf>
    <xf numFmtId="0" fontId="11" fillId="2" borderId="24" xfId="0" applyFont="1" applyFill="1" applyBorder="1" applyAlignment="1">
      <alignment horizontal="left" vertical="center"/>
    </xf>
    <xf numFmtId="0" fontId="11" fillId="0" borderId="72" xfId="0" applyFont="1" applyBorder="1" applyAlignment="1">
      <alignment horizontal="left" vertical="center"/>
    </xf>
    <xf numFmtId="6" fontId="29" fillId="0" borderId="89" xfId="1" applyFont="1" applyBorder="1" applyAlignment="1">
      <alignment horizontal="center" vertical="center"/>
    </xf>
    <xf numFmtId="0" fontId="11" fillId="0" borderId="46" xfId="0" applyFont="1" applyBorder="1" applyAlignment="1">
      <alignment horizontal="left" vertical="center"/>
    </xf>
    <xf numFmtId="0" fontId="12" fillId="0" borderId="61" xfId="0" applyFont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 vertical="center"/>
    </xf>
    <xf numFmtId="0" fontId="11" fillId="0" borderId="38" xfId="0" applyFont="1" applyBorder="1" applyAlignment="1">
      <alignment horizontal="left" vertical="center"/>
    </xf>
    <xf numFmtId="0" fontId="11" fillId="2" borderId="88" xfId="0" applyFont="1" applyFill="1" applyBorder="1" applyAlignment="1">
      <alignment horizontal="left" vertical="center"/>
    </xf>
    <xf numFmtId="0" fontId="11" fillId="2" borderId="90" xfId="0" applyFont="1" applyFill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11" fillId="0" borderId="76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11" fillId="0" borderId="80" xfId="0" applyFont="1" applyBorder="1" applyAlignment="1">
      <alignment horizontal="left" vertical="center"/>
    </xf>
    <xf numFmtId="0" fontId="27" fillId="0" borderId="76" xfId="0" applyFont="1" applyBorder="1" applyAlignment="1">
      <alignment horizontal="center" vertical="center"/>
    </xf>
    <xf numFmtId="0" fontId="27" fillId="0" borderId="81" xfId="0" applyFont="1" applyBorder="1" applyAlignment="1">
      <alignment horizontal="center" vertical="center"/>
    </xf>
    <xf numFmtId="0" fontId="27" fillId="0" borderId="72" xfId="0" applyFont="1" applyBorder="1" applyAlignment="1">
      <alignment horizontal="center" vertical="center"/>
    </xf>
    <xf numFmtId="6" fontId="13" fillId="0" borderId="0" xfId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3" fillId="2" borderId="23" xfId="0" applyFont="1" applyFill="1" applyBorder="1" applyAlignment="1">
      <alignment horizontal="left" vertical="center"/>
    </xf>
    <xf numFmtId="0" fontId="13" fillId="2" borderId="24" xfId="0" applyFont="1" applyFill="1" applyBorder="1" applyAlignment="1">
      <alignment horizontal="left" vertical="center"/>
    </xf>
    <xf numFmtId="0" fontId="13" fillId="0" borderId="61" xfId="0" applyFont="1" applyBorder="1" applyAlignment="1">
      <alignment horizontal="left" vertical="center"/>
    </xf>
    <xf numFmtId="0" fontId="13" fillId="2" borderId="61" xfId="0" applyFont="1" applyFill="1" applyBorder="1" applyAlignment="1">
      <alignment horizontal="center" vertical="center" wrapText="1"/>
    </xf>
    <xf numFmtId="0" fontId="13" fillId="2" borderId="61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59" xfId="0" applyFont="1" applyBorder="1" applyAlignment="1">
      <alignment horizontal="center" vertical="center"/>
    </xf>
    <xf numFmtId="6" fontId="27" fillId="0" borderId="60" xfId="0" applyNumberFormat="1" applyFont="1" applyBorder="1" applyAlignment="1">
      <alignment horizontal="center" vertical="center"/>
    </xf>
    <xf numFmtId="0" fontId="27" fillId="0" borderId="60" xfId="0" applyFont="1" applyBorder="1" applyAlignment="1">
      <alignment horizontal="center" vertical="center"/>
    </xf>
    <xf numFmtId="6" fontId="27" fillId="0" borderId="59" xfId="1" applyFont="1" applyBorder="1" applyAlignment="1">
      <alignment horizontal="center" vertical="center"/>
    </xf>
    <xf numFmtId="6" fontId="13" fillId="0" borderId="104" xfId="1" applyFont="1" applyBorder="1" applyAlignment="1">
      <alignment horizontal="center" vertical="center"/>
    </xf>
    <xf numFmtId="6" fontId="13" fillId="0" borderId="0" xfId="1" applyFont="1" applyBorder="1" applyAlignment="1">
      <alignment horizontal="center" vertical="center"/>
    </xf>
    <xf numFmtId="0" fontId="37" fillId="0" borderId="6" xfId="0" applyFont="1" applyBorder="1" applyAlignment="1">
      <alignment horizontal="left" vertical="center"/>
    </xf>
    <xf numFmtId="0" fontId="37" fillId="0" borderId="38" xfId="0" applyFont="1" applyBorder="1" applyAlignment="1">
      <alignment horizontal="left" vertical="center"/>
    </xf>
    <xf numFmtId="0" fontId="37" fillId="0" borderId="46" xfId="0" applyFont="1" applyBorder="1" applyAlignment="1">
      <alignment horizontal="left" vertical="center"/>
    </xf>
    <xf numFmtId="0" fontId="13" fillId="0" borderId="59" xfId="0" applyFont="1" applyBorder="1" applyAlignment="1">
      <alignment horizontal="left" vertical="center"/>
    </xf>
    <xf numFmtId="0" fontId="13" fillId="0" borderId="98" xfId="0" applyFont="1" applyBorder="1" applyAlignment="1">
      <alignment horizontal="left" vertical="center"/>
    </xf>
    <xf numFmtId="0" fontId="27" fillId="0" borderId="103" xfId="0" applyFont="1" applyBorder="1" applyAlignment="1">
      <alignment horizontal="center" vertical="center"/>
    </xf>
    <xf numFmtId="0" fontId="27" fillId="0" borderId="101" xfId="0" applyFont="1" applyBorder="1" applyAlignment="1">
      <alignment horizontal="center" vertical="center"/>
    </xf>
    <xf numFmtId="0" fontId="27" fillId="0" borderId="102" xfId="0" applyFont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6" borderId="10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08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CCECFF"/>
      <color rgb="FFCCFFCC"/>
      <color rgb="FFFFCCCC"/>
      <color rgb="FFFFFFCC"/>
      <color rgb="FFFF66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7FAAE-006C-4F66-A0F1-84B71F4F8024}">
  <sheetPr>
    <tabColor rgb="FFFFFF00"/>
    <pageSetUpPr fitToPage="1"/>
  </sheetPr>
  <dimension ref="A1:AE573"/>
  <sheetViews>
    <sheetView tabSelected="1" zoomScale="55" zoomScaleNormal="55" workbookViewId="0">
      <selection sqref="A1:I4"/>
    </sheetView>
  </sheetViews>
  <sheetFormatPr defaultRowHeight="19.5" outlineLevelCol="1" x14ac:dyDescent="0.4"/>
  <cols>
    <col min="1" max="1" width="6.5" style="1" customWidth="1"/>
    <col min="2" max="3" width="12.75" style="1" hidden="1" customWidth="1" outlineLevel="1"/>
    <col min="4" max="4" width="9" style="1" collapsed="1"/>
    <col min="5" max="5" width="8.875" style="1" customWidth="1"/>
    <col min="6" max="6" width="9.5" style="1" customWidth="1"/>
    <col min="7" max="7" width="16" style="1" customWidth="1"/>
    <col min="8" max="8" width="10.25" style="1" customWidth="1"/>
    <col min="9" max="9" width="18.125" style="1" customWidth="1"/>
    <col min="10" max="10" width="9" style="1"/>
    <col min="11" max="12" width="9" style="1" customWidth="1" outlineLevel="1"/>
    <col min="13" max="14" width="7.25" style="1" customWidth="1"/>
    <col min="15" max="16" width="24.875" style="1" customWidth="1"/>
    <col min="17" max="17" width="10.25" style="1" customWidth="1"/>
    <col min="18" max="18" width="51.625" style="1" customWidth="1"/>
    <col min="19" max="19" width="12.5" style="1" customWidth="1"/>
    <col min="20" max="20" width="11.5" style="1" customWidth="1"/>
    <col min="21" max="21" width="12" style="1" customWidth="1"/>
    <col min="22" max="22" width="11.125" style="1" customWidth="1"/>
    <col min="23" max="24" width="9" style="1"/>
    <col min="25" max="25" width="18.875" style="1" customWidth="1"/>
    <col min="26" max="26" width="7.25" style="1" customWidth="1"/>
    <col min="27" max="27" width="51.625" style="1" customWidth="1"/>
    <col min="28" max="29" width="9" style="1"/>
    <col min="30" max="30" width="23.125" style="2" customWidth="1"/>
    <col min="31" max="16384" width="9" style="1"/>
  </cols>
  <sheetData>
    <row r="1" spans="1:31" ht="19.5" customHeight="1" x14ac:dyDescent="0.4">
      <c r="A1" s="259" t="s">
        <v>67</v>
      </c>
      <c r="B1" s="259"/>
      <c r="C1" s="259"/>
      <c r="D1" s="259"/>
      <c r="E1" s="259"/>
      <c r="F1" s="259"/>
      <c r="G1" s="259"/>
      <c r="H1" s="259"/>
      <c r="I1" s="259"/>
      <c r="J1" s="43"/>
    </row>
    <row r="2" spans="1:31" ht="24" customHeight="1" x14ac:dyDescent="0.4">
      <c r="A2" s="259"/>
      <c r="B2" s="259"/>
      <c r="C2" s="259"/>
      <c r="D2" s="259"/>
      <c r="E2" s="259"/>
      <c r="F2" s="259"/>
      <c r="G2" s="259"/>
      <c r="H2" s="259"/>
      <c r="I2" s="259"/>
      <c r="J2" s="43"/>
    </row>
    <row r="3" spans="1:31" ht="19.5" customHeight="1" x14ac:dyDescent="0.4">
      <c r="A3" s="259"/>
      <c r="B3" s="259"/>
      <c r="C3" s="259"/>
      <c r="D3" s="259"/>
      <c r="E3" s="259"/>
      <c r="F3" s="259"/>
      <c r="G3" s="259"/>
      <c r="H3" s="259"/>
      <c r="I3" s="259"/>
      <c r="J3" s="43"/>
    </row>
    <row r="4" spans="1:31" ht="19.5" customHeight="1" x14ac:dyDescent="0.4">
      <c r="A4" s="260"/>
      <c r="B4" s="260"/>
      <c r="C4" s="260"/>
      <c r="D4" s="260"/>
      <c r="E4" s="260"/>
      <c r="F4" s="260"/>
      <c r="G4" s="260"/>
      <c r="H4" s="260"/>
      <c r="I4" s="260"/>
      <c r="J4" s="43"/>
    </row>
    <row r="5" spans="1:31" ht="55.5" customHeight="1" x14ac:dyDescent="0.4">
      <c r="A5" s="3"/>
      <c r="B5" s="4" t="s">
        <v>36</v>
      </c>
      <c r="C5" s="4" t="s">
        <v>37</v>
      </c>
      <c r="D5" s="3" t="s">
        <v>0</v>
      </c>
      <c r="E5" s="39" t="s">
        <v>190</v>
      </c>
      <c r="F5" s="3" t="s">
        <v>42</v>
      </c>
      <c r="G5" s="3" t="s">
        <v>38</v>
      </c>
      <c r="H5" s="4" t="s">
        <v>68</v>
      </c>
      <c r="I5" s="3" t="s">
        <v>3</v>
      </c>
      <c r="J5" s="3" t="s">
        <v>10</v>
      </c>
      <c r="K5" s="4" t="s">
        <v>34</v>
      </c>
      <c r="L5" s="3" t="s">
        <v>2</v>
      </c>
      <c r="M5" s="3" t="s">
        <v>4</v>
      </c>
      <c r="N5" s="3" t="s">
        <v>5</v>
      </c>
      <c r="O5" s="3" t="s">
        <v>6</v>
      </c>
      <c r="P5" s="3" t="s">
        <v>7</v>
      </c>
      <c r="Q5" s="3" t="s">
        <v>8</v>
      </c>
      <c r="R5" s="3" t="s">
        <v>9</v>
      </c>
      <c r="S5" s="4" t="s">
        <v>16</v>
      </c>
      <c r="T5" s="3" t="s">
        <v>10</v>
      </c>
      <c r="U5" s="4" t="s">
        <v>17</v>
      </c>
      <c r="V5" s="3" t="s">
        <v>11</v>
      </c>
      <c r="W5" s="3" t="s">
        <v>12</v>
      </c>
      <c r="X5" s="4" t="s">
        <v>18</v>
      </c>
      <c r="Y5" s="3" t="s">
        <v>13</v>
      </c>
      <c r="Z5" s="3" t="s">
        <v>14</v>
      </c>
      <c r="AA5" s="3" t="s">
        <v>15</v>
      </c>
      <c r="AD5" s="2" t="s">
        <v>1</v>
      </c>
    </row>
    <row r="6" spans="1:31" ht="26.25" customHeight="1" x14ac:dyDescent="0.4">
      <c r="A6" s="5" t="s">
        <v>35</v>
      </c>
      <c r="B6" s="5"/>
      <c r="C6" s="5"/>
      <c r="D6" s="5"/>
      <c r="E6" s="9"/>
      <c r="F6" s="5"/>
      <c r="G6" s="5"/>
      <c r="H6" s="5"/>
      <c r="I6" s="5" t="e">
        <f>VLOOKUP(H6,$AC$6:$AD$15,2,)</f>
        <v>#N/A</v>
      </c>
      <c r="J6" s="5" t="e">
        <f>VLOOKUP(H6,AC$6:AE15,3)</f>
        <v>#N/A</v>
      </c>
      <c r="K6" s="5"/>
      <c r="L6" s="5"/>
      <c r="M6" s="5"/>
      <c r="N6" s="5"/>
      <c r="O6" s="5"/>
      <c r="P6" s="5"/>
      <c r="Q6" s="5"/>
      <c r="R6" s="5"/>
      <c r="S6" s="5"/>
      <c r="T6" s="6" t="e">
        <f t="shared" ref="T6" si="0">(J6*N6)+K6+L6</f>
        <v>#N/A</v>
      </c>
      <c r="U6" s="5"/>
      <c r="V6" s="5"/>
      <c r="W6" s="5"/>
      <c r="X6" s="5"/>
      <c r="Y6" s="5"/>
      <c r="Z6" s="5"/>
      <c r="AA6" s="5"/>
      <c r="AC6" s="1" t="s">
        <v>29</v>
      </c>
      <c r="AD6" s="2" t="s">
        <v>19</v>
      </c>
      <c r="AE6" s="1">
        <v>3500</v>
      </c>
    </row>
    <row r="7" spans="1:31" ht="23.25" customHeight="1" x14ac:dyDescent="0.4">
      <c r="A7" s="5">
        <v>1</v>
      </c>
      <c r="B7" s="5"/>
      <c r="C7" s="5"/>
      <c r="D7" s="5"/>
      <c r="E7" s="9"/>
      <c r="F7" s="5"/>
      <c r="G7" s="5"/>
      <c r="H7" s="5"/>
      <c r="I7" s="5" t="e">
        <f t="shared" ref="I7:I65" si="1">VLOOKUP(H7,$AC$6:$AD$15,2,)</f>
        <v>#N/A</v>
      </c>
      <c r="J7" s="5" t="e">
        <f>VLOOKUP(H7,AC$6:AE16,3)</f>
        <v>#N/A</v>
      </c>
      <c r="K7" s="5"/>
      <c r="L7" s="5"/>
      <c r="M7" s="5"/>
      <c r="N7" s="5"/>
      <c r="O7" s="5"/>
      <c r="P7" s="5"/>
      <c r="Q7" s="5"/>
      <c r="R7" s="5"/>
      <c r="S7" s="5"/>
      <c r="T7" s="6" t="e">
        <f t="shared" ref="T7:T36" si="2">(J7*N7)+K7+L7</f>
        <v>#N/A</v>
      </c>
      <c r="U7" s="5"/>
      <c r="V7" s="5"/>
      <c r="W7" s="5"/>
      <c r="X7" s="5"/>
      <c r="Y7" s="5"/>
      <c r="Z7" s="5"/>
      <c r="AA7" s="5"/>
      <c r="AC7" s="1" t="s">
        <v>30</v>
      </c>
      <c r="AD7" s="2" t="s">
        <v>20</v>
      </c>
      <c r="AE7" s="1">
        <v>3600</v>
      </c>
    </row>
    <row r="8" spans="1:31" ht="23.25" customHeight="1" x14ac:dyDescent="0.4">
      <c r="A8" s="5">
        <v>2</v>
      </c>
      <c r="B8" s="5"/>
      <c r="C8" s="5"/>
      <c r="D8" s="5"/>
      <c r="E8" s="9"/>
      <c r="F8" s="5"/>
      <c r="G8" s="5"/>
      <c r="H8" s="5"/>
      <c r="I8" s="5" t="e">
        <f t="shared" si="1"/>
        <v>#N/A</v>
      </c>
      <c r="J8" s="5" t="e">
        <f>VLOOKUP(H8,AC$6:AE17,3)</f>
        <v>#N/A</v>
      </c>
      <c r="K8" s="5"/>
      <c r="L8" s="5"/>
      <c r="M8" s="5"/>
      <c r="N8" s="5"/>
      <c r="O8" s="5"/>
      <c r="P8" s="5"/>
      <c r="Q8" s="5"/>
      <c r="R8" s="5"/>
      <c r="S8" s="5"/>
      <c r="T8" s="6" t="e">
        <f t="shared" si="2"/>
        <v>#N/A</v>
      </c>
      <c r="U8" s="5"/>
      <c r="V8" s="5"/>
      <c r="W8" s="5"/>
      <c r="X8" s="5"/>
      <c r="Y8" s="5"/>
      <c r="Z8" s="5"/>
      <c r="AA8" s="5"/>
      <c r="AC8" s="1" t="s">
        <v>31</v>
      </c>
      <c r="AD8" s="2" t="s">
        <v>21</v>
      </c>
      <c r="AE8" s="1">
        <v>3800</v>
      </c>
    </row>
    <row r="9" spans="1:31" ht="23.25" customHeight="1" x14ac:dyDescent="0.4">
      <c r="A9" s="5">
        <v>3</v>
      </c>
      <c r="B9" s="5"/>
      <c r="C9" s="5"/>
      <c r="D9" s="5"/>
      <c r="E9" s="9"/>
      <c r="F9" s="5"/>
      <c r="G9" s="5"/>
      <c r="H9" s="5"/>
      <c r="I9" s="5" t="e">
        <f t="shared" si="1"/>
        <v>#N/A</v>
      </c>
      <c r="J9" s="5" t="e">
        <f>VLOOKUP(H9,AC$6:AE18,3)</f>
        <v>#N/A</v>
      </c>
      <c r="K9" s="5"/>
      <c r="L9" s="5"/>
      <c r="M9" s="5"/>
      <c r="N9" s="5"/>
      <c r="O9" s="5"/>
      <c r="P9" s="5"/>
      <c r="Q9" s="5"/>
      <c r="R9" s="5"/>
      <c r="S9" s="5"/>
      <c r="T9" s="6" t="e">
        <f t="shared" si="2"/>
        <v>#N/A</v>
      </c>
      <c r="U9" s="5"/>
      <c r="V9" s="5"/>
      <c r="W9" s="5"/>
      <c r="X9" s="5"/>
      <c r="Y9" s="5"/>
      <c r="Z9" s="5"/>
      <c r="AA9" s="5"/>
      <c r="AC9" s="1" t="s">
        <v>32</v>
      </c>
      <c r="AD9" s="2" t="s">
        <v>22</v>
      </c>
      <c r="AE9" s="1">
        <v>2900</v>
      </c>
    </row>
    <row r="10" spans="1:31" ht="23.25" customHeight="1" x14ac:dyDescent="0.4">
      <c r="A10" s="5">
        <v>4</v>
      </c>
      <c r="B10" s="5"/>
      <c r="C10" s="5"/>
      <c r="D10" s="5"/>
      <c r="E10" s="9"/>
      <c r="F10" s="5"/>
      <c r="G10" s="5"/>
      <c r="H10" s="5"/>
      <c r="I10" s="5" t="e">
        <f t="shared" si="1"/>
        <v>#N/A</v>
      </c>
      <c r="J10" s="5" t="e">
        <f>VLOOKUP(H10,AC$6:AE19,3)</f>
        <v>#N/A</v>
      </c>
      <c r="K10" s="5"/>
      <c r="L10" s="5"/>
      <c r="M10" s="5"/>
      <c r="N10" s="5"/>
      <c r="O10" s="5"/>
      <c r="P10" s="5"/>
      <c r="Q10" s="5"/>
      <c r="R10" s="5"/>
      <c r="S10" s="5"/>
      <c r="T10" s="6" t="e">
        <f t="shared" si="2"/>
        <v>#N/A</v>
      </c>
      <c r="U10" s="5"/>
      <c r="V10" s="5"/>
      <c r="W10" s="5"/>
      <c r="X10" s="5"/>
      <c r="Y10" s="5"/>
      <c r="Z10" s="5"/>
      <c r="AA10" s="5"/>
      <c r="AC10" s="1" t="s">
        <v>33</v>
      </c>
      <c r="AD10" s="2" t="s">
        <v>23</v>
      </c>
      <c r="AE10" s="1">
        <v>3800</v>
      </c>
    </row>
    <row r="11" spans="1:31" ht="23.25" customHeight="1" x14ac:dyDescent="0.4">
      <c r="A11" s="5">
        <v>5</v>
      </c>
      <c r="B11" s="5"/>
      <c r="C11" s="5"/>
      <c r="D11" s="5"/>
      <c r="E11" s="9"/>
      <c r="F11" s="5"/>
      <c r="G11" s="5"/>
      <c r="H11" s="5"/>
      <c r="I11" s="5" t="e">
        <f t="shared" si="1"/>
        <v>#N/A</v>
      </c>
      <c r="J11" s="5" t="e">
        <f>VLOOKUP(H11,AC$6:AE20,3)</f>
        <v>#N/A</v>
      </c>
      <c r="K11" s="5"/>
      <c r="L11" s="5"/>
      <c r="M11" s="5"/>
      <c r="N11" s="5"/>
      <c r="O11" s="5"/>
      <c r="P11" s="5"/>
      <c r="Q11" s="5"/>
      <c r="R11" s="5"/>
      <c r="S11" s="5"/>
      <c r="T11" s="6" t="e">
        <f t="shared" si="2"/>
        <v>#N/A</v>
      </c>
      <c r="U11" s="5"/>
      <c r="V11" s="5"/>
      <c r="W11" s="5"/>
      <c r="X11" s="5"/>
      <c r="Y11" s="5"/>
      <c r="Z11" s="5"/>
      <c r="AA11" s="5"/>
      <c r="AC11" s="1">
        <v>1</v>
      </c>
      <c r="AD11" s="2" t="s">
        <v>24</v>
      </c>
      <c r="AE11" s="1">
        <v>4500</v>
      </c>
    </row>
    <row r="12" spans="1:31" ht="23.25" customHeight="1" x14ac:dyDescent="0.4">
      <c r="A12" s="5">
        <v>6</v>
      </c>
      <c r="B12" s="5"/>
      <c r="C12" s="5"/>
      <c r="D12" s="5"/>
      <c r="E12" s="9"/>
      <c r="F12" s="5"/>
      <c r="G12" s="5"/>
      <c r="H12" s="5"/>
      <c r="I12" s="5" t="e">
        <f t="shared" si="1"/>
        <v>#N/A</v>
      </c>
      <c r="J12" s="5" t="e">
        <f>VLOOKUP(H12,AC$6:AE21,3)</f>
        <v>#N/A</v>
      </c>
      <c r="K12" s="5"/>
      <c r="L12" s="5"/>
      <c r="M12" s="5"/>
      <c r="N12" s="5"/>
      <c r="O12" s="5"/>
      <c r="P12" s="5"/>
      <c r="Q12" s="5"/>
      <c r="R12" s="5"/>
      <c r="S12" s="5"/>
      <c r="T12" s="6" t="e">
        <f t="shared" si="2"/>
        <v>#N/A</v>
      </c>
      <c r="U12" s="5"/>
      <c r="V12" s="5"/>
      <c r="W12" s="5"/>
      <c r="X12" s="5"/>
      <c r="Y12" s="5"/>
      <c r="Z12" s="5"/>
      <c r="AA12" s="5"/>
      <c r="AC12" s="1">
        <v>2</v>
      </c>
      <c r="AD12" s="2" t="s">
        <v>25</v>
      </c>
      <c r="AE12" s="1">
        <v>4500</v>
      </c>
    </row>
    <row r="13" spans="1:31" ht="23.25" customHeight="1" x14ac:dyDescent="0.4">
      <c r="A13" s="5">
        <v>7</v>
      </c>
      <c r="B13" s="5"/>
      <c r="C13" s="5"/>
      <c r="D13" s="5"/>
      <c r="E13" s="9"/>
      <c r="F13" s="5"/>
      <c r="G13" s="5"/>
      <c r="H13" s="5"/>
      <c r="I13" s="5" t="e">
        <f t="shared" si="1"/>
        <v>#N/A</v>
      </c>
      <c r="J13" s="5" t="e">
        <f>VLOOKUP(H13,AC$6:AE22,3)</f>
        <v>#N/A</v>
      </c>
      <c r="K13" s="5"/>
      <c r="L13" s="5"/>
      <c r="M13" s="5"/>
      <c r="N13" s="5"/>
      <c r="O13" s="5"/>
      <c r="P13" s="5"/>
      <c r="Q13" s="5"/>
      <c r="R13" s="5"/>
      <c r="S13" s="5"/>
      <c r="T13" s="6" t="e">
        <f t="shared" si="2"/>
        <v>#N/A</v>
      </c>
      <c r="U13" s="5"/>
      <c r="V13" s="5"/>
      <c r="W13" s="5"/>
      <c r="X13" s="5"/>
      <c r="Y13" s="5"/>
      <c r="Z13" s="5"/>
      <c r="AA13" s="5"/>
      <c r="AC13" s="1">
        <v>3</v>
      </c>
      <c r="AD13" s="2" t="s">
        <v>26</v>
      </c>
      <c r="AE13" s="1">
        <v>4500</v>
      </c>
    </row>
    <row r="14" spans="1:31" ht="23.25" customHeight="1" x14ac:dyDescent="0.4">
      <c r="A14" s="5">
        <v>8</v>
      </c>
      <c r="B14" s="5"/>
      <c r="C14" s="5"/>
      <c r="D14" s="5"/>
      <c r="E14" s="9"/>
      <c r="F14" s="5"/>
      <c r="G14" s="5"/>
      <c r="H14" s="5"/>
      <c r="I14" s="5" t="e">
        <f t="shared" si="1"/>
        <v>#N/A</v>
      </c>
      <c r="J14" s="5" t="e">
        <f>VLOOKUP(H14,AC$6:AE23,3)</f>
        <v>#N/A</v>
      </c>
      <c r="K14" s="5"/>
      <c r="L14" s="5"/>
      <c r="M14" s="5"/>
      <c r="N14" s="5"/>
      <c r="O14" s="5"/>
      <c r="P14" s="5"/>
      <c r="Q14" s="5"/>
      <c r="R14" s="5"/>
      <c r="S14" s="5"/>
      <c r="T14" s="6" t="e">
        <f t="shared" si="2"/>
        <v>#N/A</v>
      </c>
      <c r="U14" s="5"/>
      <c r="V14" s="5"/>
      <c r="W14" s="5"/>
      <c r="X14" s="5"/>
      <c r="Y14" s="5"/>
      <c r="Z14" s="5"/>
      <c r="AA14" s="5"/>
      <c r="AC14" s="1">
        <v>4</v>
      </c>
      <c r="AD14" s="2" t="s">
        <v>27</v>
      </c>
      <c r="AE14" s="1">
        <v>4500</v>
      </c>
    </row>
    <row r="15" spans="1:31" ht="23.25" customHeight="1" x14ac:dyDescent="0.4">
      <c r="A15" s="5">
        <v>9</v>
      </c>
      <c r="B15" s="5"/>
      <c r="C15" s="5"/>
      <c r="D15" s="5"/>
      <c r="E15" s="9"/>
      <c r="F15" s="5"/>
      <c r="G15" s="5"/>
      <c r="H15" s="5"/>
      <c r="I15" s="5" t="e">
        <f t="shared" si="1"/>
        <v>#N/A</v>
      </c>
      <c r="J15" s="5" t="e">
        <f>VLOOKUP(H15,AC$6:AE24,3)</f>
        <v>#N/A</v>
      </c>
      <c r="K15" s="5"/>
      <c r="L15" s="5"/>
      <c r="M15" s="5"/>
      <c r="N15" s="5"/>
      <c r="O15" s="5"/>
      <c r="P15" s="5"/>
      <c r="Q15" s="5"/>
      <c r="R15" s="5"/>
      <c r="S15" s="5"/>
      <c r="T15" s="6" t="e">
        <f t="shared" si="2"/>
        <v>#N/A</v>
      </c>
      <c r="U15" s="5"/>
      <c r="V15" s="5"/>
      <c r="W15" s="5"/>
      <c r="X15" s="5"/>
      <c r="Y15" s="5"/>
      <c r="Z15" s="5"/>
      <c r="AA15" s="5"/>
      <c r="AC15" s="1">
        <v>5</v>
      </c>
      <c r="AD15" s="2" t="s">
        <v>28</v>
      </c>
      <c r="AE15" s="1">
        <v>5000</v>
      </c>
    </row>
    <row r="16" spans="1:31" ht="23.25" customHeight="1" x14ac:dyDescent="0.4">
      <c r="A16" s="5">
        <v>10</v>
      </c>
      <c r="B16" s="5"/>
      <c r="C16" s="5"/>
      <c r="D16" s="5"/>
      <c r="E16" s="9"/>
      <c r="F16" s="5"/>
      <c r="G16" s="5"/>
      <c r="H16" s="5"/>
      <c r="I16" s="5" t="e">
        <f t="shared" si="1"/>
        <v>#N/A</v>
      </c>
      <c r="J16" s="5" t="e">
        <f>VLOOKUP(H16,AC$6:AE25,3)</f>
        <v>#N/A</v>
      </c>
      <c r="K16" s="5"/>
      <c r="L16" s="5"/>
      <c r="M16" s="5"/>
      <c r="N16" s="5"/>
      <c r="O16" s="5"/>
      <c r="P16" s="5"/>
      <c r="Q16" s="5"/>
      <c r="R16" s="5"/>
      <c r="S16" s="5"/>
      <c r="T16" s="6" t="e">
        <f t="shared" si="2"/>
        <v>#N/A</v>
      </c>
      <c r="U16" s="5"/>
      <c r="V16" s="5"/>
      <c r="W16" s="5"/>
      <c r="X16" s="5"/>
      <c r="Y16" s="5"/>
      <c r="Z16" s="5"/>
      <c r="AA16" s="5"/>
    </row>
    <row r="17" spans="1:27" ht="23.25" customHeight="1" x14ac:dyDescent="0.4">
      <c r="A17" s="5">
        <v>11</v>
      </c>
      <c r="B17" s="5"/>
      <c r="C17" s="5"/>
      <c r="D17" s="5"/>
      <c r="E17" s="9"/>
      <c r="F17" s="5"/>
      <c r="G17" s="5"/>
      <c r="H17" s="5"/>
      <c r="I17" s="5" t="e">
        <f t="shared" si="1"/>
        <v>#N/A</v>
      </c>
      <c r="J17" s="5" t="e">
        <f>VLOOKUP(H17,AC$6:AE26,3)</f>
        <v>#N/A</v>
      </c>
      <c r="K17" s="5"/>
      <c r="L17" s="5"/>
      <c r="M17" s="5"/>
      <c r="N17" s="5"/>
      <c r="O17" s="5"/>
      <c r="P17" s="5"/>
      <c r="Q17" s="5"/>
      <c r="R17" s="5"/>
      <c r="S17" s="5"/>
      <c r="T17" s="6" t="e">
        <f t="shared" si="2"/>
        <v>#N/A</v>
      </c>
      <c r="U17" s="5"/>
      <c r="V17" s="5"/>
      <c r="W17" s="5"/>
      <c r="X17" s="5"/>
      <c r="Y17" s="5"/>
      <c r="Z17" s="5"/>
      <c r="AA17" s="5"/>
    </row>
    <row r="18" spans="1:27" ht="23.25" customHeight="1" x14ac:dyDescent="0.4">
      <c r="A18" s="5">
        <v>12</v>
      </c>
      <c r="B18" s="5"/>
      <c r="C18" s="5"/>
      <c r="D18" s="5"/>
      <c r="E18" s="9"/>
      <c r="F18" s="5"/>
      <c r="G18" s="5"/>
      <c r="H18" s="5"/>
      <c r="I18" s="5" t="e">
        <f t="shared" si="1"/>
        <v>#N/A</v>
      </c>
      <c r="J18" s="5" t="e">
        <f>VLOOKUP(H18,AC$6:AE27,3)</f>
        <v>#N/A</v>
      </c>
      <c r="K18" s="5"/>
      <c r="L18" s="5"/>
      <c r="M18" s="5"/>
      <c r="N18" s="5"/>
      <c r="O18" s="5"/>
      <c r="P18" s="5"/>
      <c r="Q18" s="5"/>
      <c r="R18" s="5"/>
      <c r="S18" s="5"/>
      <c r="T18" s="6" t="e">
        <f t="shared" si="2"/>
        <v>#N/A</v>
      </c>
      <c r="U18" s="5"/>
      <c r="V18" s="5"/>
      <c r="W18" s="5"/>
      <c r="X18" s="5"/>
      <c r="Y18" s="5"/>
      <c r="Z18" s="5"/>
      <c r="AA18" s="5"/>
    </row>
    <row r="19" spans="1:27" ht="23.25" customHeight="1" x14ac:dyDescent="0.4">
      <c r="A19" s="5">
        <v>13</v>
      </c>
      <c r="B19" s="5"/>
      <c r="C19" s="5"/>
      <c r="D19" s="5"/>
      <c r="E19" s="9"/>
      <c r="F19" s="5"/>
      <c r="G19" s="5"/>
      <c r="H19" s="5"/>
      <c r="I19" s="5" t="e">
        <f t="shared" si="1"/>
        <v>#N/A</v>
      </c>
      <c r="J19" s="5" t="e">
        <f>VLOOKUP(H19,AC$6:AE28,3)</f>
        <v>#N/A</v>
      </c>
      <c r="K19" s="5"/>
      <c r="L19" s="5"/>
      <c r="M19" s="5"/>
      <c r="N19" s="5"/>
      <c r="O19" s="5"/>
      <c r="P19" s="5"/>
      <c r="Q19" s="5"/>
      <c r="R19" s="5"/>
      <c r="S19" s="5"/>
      <c r="T19" s="6" t="e">
        <f t="shared" si="2"/>
        <v>#N/A</v>
      </c>
      <c r="U19" s="5"/>
      <c r="V19" s="5"/>
      <c r="W19" s="5"/>
      <c r="X19" s="5"/>
      <c r="Y19" s="5"/>
      <c r="Z19" s="5"/>
      <c r="AA19" s="5"/>
    </row>
    <row r="20" spans="1:27" ht="23.25" customHeight="1" x14ac:dyDescent="0.4">
      <c r="A20" s="5">
        <v>14</v>
      </c>
      <c r="B20" s="5"/>
      <c r="C20" s="5"/>
      <c r="D20" s="5"/>
      <c r="E20" s="9"/>
      <c r="F20" s="5"/>
      <c r="G20" s="5"/>
      <c r="H20" s="5"/>
      <c r="I20" s="5" t="e">
        <f t="shared" si="1"/>
        <v>#N/A</v>
      </c>
      <c r="J20" s="5" t="e">
        <f>VLOOKUP(H20,AC$6:AE29,3)</f>
        <v>#N/A</v>
      </c>
      <c r="K20" s="5"/>
      <c r="L20" s="5"/>
      <c r="M20" s="5"/>
      <c r="N20" s="5"/>
      <c r="O20" s="5"/>
      <c r="P20" s="5"/>
      <c r="Q20" s="5"/>
      <c r="R20" s="5"/>
      <c r="S20" s="5"/>
      <c r="T20" s="6" t="e">
        <f t="shared" si="2"/>
        <v>#N/A</v>
      </c>
      <c r="U20" s="5"/>
      <c r="V20" s="5"/>
      <c r="W20" s="5"/>
      <c r="X20" s="5"/>
      <c r="Y20" s="5"/>
      <c r="Z20" s="5"/>
      <c r="AA20" s="5"/>
    </row>
    <row r="21" spans="1:27" ht="23.25" customHeight="1" x14ac:dyDescent="0.4">
      <c r="A21" s="5">
        <v>15</v>
      </c>
      <c r="B21" s="5"/>
      <c r="C21" s="5"/>
      <c r="D21" s="5"/>
      <c r="E21" s="9"/>
      <c r="F21" s="5"/>
      <c r="G21" s="5"/>
      <c r="H21" s="5"/>
      <c r="I21" s="5" t="e">
        <f t="shared" si="1"/>
        <v>#N/A</v>
      </c>
      <c r="J21" s="5" t="e">
        <f>VLOOKUP(H21,AC$6:AE30,3)</f>
        <v>#N/A</v>
      </c>
      <c r="K21" s="5"/>
      <c r="L21" s="5"/>
      <c r="M21" s="5"/>
      <c r="N21" s="5"/>
      <c r="O21" s="5"/>
      <c r="P21" s="5"/>
      <c r="Q21" s="5"/>
      <c r="R21" s="5"/>
      <c r="S21" s="5"/>
      <c r="T21" s="6" t="e">
        <f t="shared" si="2"/>
        <v>#N/A</v>
      </c>
      <c r="U21" s="5"/>
      <c r="V21" s="5"/>
      <c r="W21" s="5"/>
      <c r="X21" s="5"/>
      <c r="Y21" s="5"/>
      <c r="Z21" s="5"/>
      <c r="AA21" s="5"/>
    </row>
    <row r="22" spans="1:27" ht="23.25" customHeight="1" x14ac:dyDescent="0.4">
      <c r="A22" s="5">
        <v>16</v>
      </c>
      <c r="B22" s="5"/>
      <c r="C22" s="5"/>
      <c r="D22" s="5"/>
      <c r="E22" s="9"/>
      <c r="F22" s="5"/>
      <c r="G22" s="5"/>
      <c r="H22" s="5"/>
      <c r="I22" s="5" t="e">
        <f t="shared" si="1"/>
        <v>#N/A</v>
      </c>
      <c r="J22" s="5" t="e">
        <f>VLOOKUP(H22,AC$6:AE31,3)</f>
        <v>#N/A</v>
      </c>
      <c r="K22" s="5"/>
      <c r="L22" s="5"/>
      <c r="M22" s="5"/>
      <c r="N22" s="5"/>
      <c r="O22" s="5"/>
      <c r="P22" s="5"/>
      <c r="Q22" s="5"/>
      <c r="R22" s="5"/>
      <c r="S22" s="5"/>
      <c r="T22" s="6" t="e">
        <f t="shared" si="2"/>
        <v>#N/A</v>
      </c>
      <c r="U22" s="5"/>
      <c r="V22" s="5"/>
      <c r="W22" s="5"/>
      <c r="X22" s="5"/>
      <c r="Y22" s="5"/>
      <c r="Z22" s="5"/>
      <c r="AA22" s="5"/>
    </row>
    <row r="23" spans="1:27" ht="23.25" customHeight="1" x14ac:dyDescent="0.4">
      <c r="A23" s="5">
        <v>17</v>
      </c>
      <c r="B23" s="5"/>
      <c r="C23" s="5"/>
      <c r="D23" s="5"/>
      <c r="E23" s="9"/>
      <c r="F23" s="5"/>
      <c r="G23" s="5"/>
      <c r="H23" s="5"/>
      <c r="I23" s="5" t="e">
        <f t="shared" si="1"/>
        <v>#N/A</v>
      </c>
      <c r="J23" s="5" t="e">
        <f>VLOOKUP(H23,AC$6:AE32,3)</f>
        <v>#N/A</v>
      </c>
      <c r="K23" s="5"/>
      <c r="L23" s="5"/>
      <c r="M23" s="5"/>
      <c r="N23" s="5"/>
      <c r="O23" s="5"/>
      <c r="P23" s="5"/>
      <c r="Q23" s="5"/>
      <c r="R23" s="5"/>
      <c r="S23" s="5"/>
      <c r="T23" s="6" t="e">
        <f t="shared" si="2"/>
        <v>#N/A</v>
      </c>
      <c r="U23" s="5"/>
      <c r="V23" s="5"/>
      <c r="W23" s="5"/>
      <c r="X23" s="5"/>
      <c r="Y23" s="5"/>
      <c r="Z23" s="5"/>
      <c r="AA23" s="5"/>
    </row>
    <row r="24" spans="1:27" ht="23.25" customHeight="1" x14ac:dyDescent="0.4">
      <c r="A24" s="5">
        <v>18</v>
      </c>
      <c r="B24" s="5"/>
      <c r="C24" s="5"/>
      <c r="D24" s="5"/>
      <c r="E24" s="9"/>
      <c r="F24" s="5"/>
      <c r="G24" s="5"/>
      <c r="H24" s="5"/>
      <c r="I24" s="5" t="e">
        <f t="shared" si="1"/>
        <v>#N/A</v>
      </c>
      <c r="J24" s="5" t="e">
        <f>VLOOKUP(H24,AC$6:AE33,3)</f>
        <v>#N/A</v>
      </c>
      <c r="K24" s="5"/>
      <c r="L24" s="5"/>
      <c r="M24" s="5"/>
      <c r="N24" s="5"/>
      <c r="O24" s="5"/>
      <c r="P24" s="5"/>
      <c r="Q24" s="5"/>
      <c r="R24" s="5"/>
      <c r="S24" s="5"/>
      <c r="T24" s="6" t="e">
        <f t="shared" si="2"/>
        <v>#N/A</v>
      </c>
      <c r="U24" s="5"/>
      <c r="V24" s="5"/>
      <c r="W24" s="5"/>
      <c r="X24" s="5"/>
      <c r="Y24" s="5"/>
      <c r="Z24" s="5"/>
      <c r="AA24" s="5"/>
    </row>
    <row r="25" spans="1:27" ht="23.25" customHeight="1" x14ac:dyDescent="0.4">
      <c r="A25" s="5">
        <v>19</v>
      </c>
      <c r="B25" s="5"/>
      <c r="C25" s="5"/>
      <c r="D25" s="5"/>
      <c r="E25" s="9"/>
      <c r="F25" s="5"/>
      <c r="G25" s="5"/>
      <c r="H25" s="5"/>
      <c r="I25" s="5" t="e">
        <f t="shared" si="1"/>
        <v>#N/A</v>
      </c>
      <c r="J25" s="5" t="e">
        <f>VLOOKUP(H25,AC$6:AE34,3)</f>
        <v>#N/A</v>
      </c>
      <c r="K25" s="5"/>
      <c r="L25" s="5"/>
      <c r="M25" s="5"/>
      <c r="N25" s="5"/>
      <c r="O25" s="5"/>
      <c r="P25" s="5"/>
      <c r="Q25" s="5"/>
      <c r="R25" s="5"/>
      <c r="S25" s="5"/>
      <c r="T25" s="6" t="e">
        <f t="shared" si="2"/>
        <v>#N/A</v>
      </c>
      <c r="U25" s="5"/>
      <c r="V25" s="5"/>
      <c r="W25" s="5"/>
      <c r="X25" s="5"/>
      <c r="Y25" s="5"/>
      <c r="Z25" s="5"/>
      <c r="AA25" s="5"/>
    </row>
    <row r="26" spans="1:27" ht="23.25" customHeight="1" x14ac:dyDescent="0.4">
      <c r="A26" s="5">
        <v>20</v>
      </c>
      <c r="B26" s="5"/>
      <c r="C26" s="5"/>
      <c r="D26" s="5"/>
      <c r="E26" s="9"/>
      <c r="F26" s="5"/>
      <c r="G26" s="5"/>
      <c r="H26" s="5"/>
      <c r="I26" s="5" t="e">
        <f t="shared" si="1"/>
        <v>#N/A</v>
      </c>
      <c r="J26" s="5" t="e">
        <f>VLOOKUP(H26,AC$6:AE35,3)</f>
        <v>#N/A</v>
      </c>
      <c r="K26" s="5"/>
      <c r="L26" s="5"/>
      <c r="M26" s="5"/>
      <c r="N26" s="5"/>
      <c r="O26" s="5"/>
      <c r="P26" s="5"/>
      <c r="Q26" s="5"/>
      <c r="R26" s="5"/>
      <c r="S26" s="5"/>
      <c r="T26" s="6" t="e">
        <f t="shared" si="2"/>
        <v>#N/A</v>
      </c>
      <c r="U26" s="5"/>
      <c r="V26" s="5"/>
      <c r="W26" s="5"/>
      <c r="X26" s="5"/>
      <c r="Y26" s="5"/>
      <c r="Z26" s="5"/>
      <c r="AA26" s="5"/>
    </row>
    <row r="27" spans="1:27" ht="23.25" customHeight="1" x14ac:dyDescent="0.4">
      <c r="A27" s="5">
        <v>21</v>
      </c>
      <c r="B27" s="5"/>
      <c r="C27" s="5"/>
      <c r="D27" s="5"/>
      <c r="E27" s="9"/>
      <c r="F27" s="5"/>
      <c r="G27" s="5"/>
      <c r="H27" s="5"/>
      <c r="I27" s="5" t="e">
        <f t="shared" si="1"/>
        <v>#N/A</v>
      </c>
      <c r="J27" s="5" t="e">
        <f>VLOOKUP(H27,AC$6:AE36,3)</f>
        <v>#N/A</v>
      </c>
      <c r="K27" s="5"/>
      <c r="L27" s="5"/>
      <c r="M27" s="5"/>
      <c r="N27" s="5"/>
      <c r="O27" s="5"/>
      <c r="P27" s="5"/>
      <c r="Q27" s="5"/>
      <c r="R27" s="5"/>
      <c r="S27" s="5"/>
      <c r="T27" s="6" t="e">
        <f t="shared" si="2"/>
        <v>#N/A</v>
      </c>
      <c r="U27" s="5"/>
      <c r="V27" s="5"/>
      <c r="W27" s="5"/>
      <c r="X27" s="5"/>
      <c r="Y27" s="5"/>
      <c r="Z27" s="5"/>
      <c r="AA27" s="5"/>
    </row>
    <row r="28" spans="1:27" ht="23.25" customHeight="1" x14ac:dyDescent="0.4">
      <c r="A28" s="5">
        <v>22</v>
      </c>
      <c r="B28" s="5"/>
      <c r="C28" s="5"/>
      <c r="D28" s="5"/>
      <c r="E28" s="9"/>
      <c r="F28" s="5"/>
      <c r="G28" s="5"/>
      <c r="H28" s="5"/>
      <c r="I28" s="5" t="e">
        <f t="shared" si="1"/>
        <v>#N/A</v>
      </c>
      <c r="J28" s="5" t="e">
        <f>VLOOKUP(H28,AC$6:AE37,3)</f>
        <v>#N/A</v>
      </c>
      <c r="K28" s="5"/>
      <c r="L28" s="5"/>
      <c r="M28" s="5"/>
      <c r="N28" s="5"/>
      <c r="O28" s="5"/>
      <c r="P28" s="5"/>
      <c r="Q28" s="5"/>
      <c r="R28" s="5"/>
      <c r="S28" s="5"/>
      <c r="T28" s="6" t="e">
        <f t="shared" si="2"/>
        <v>#N/A</v>
      </c>
      <c r="U28" s="5"/>
      <c r="V28" s="5"/>
      <c r="W28" s="5"/>
      <c r="X28" s="5"/>
      <c r="Y28" s="5"/>
      <c r="Z28" s="5"/>
      <c r="AA28" s="5"/>
    </row>
    <row r="29" spans="1:27" ht="23.25" customHeight="1" x14ac:dyDescent="0.4">
      <c r="A29" s="5">
        <v>23</v>
      </c>
      <c r="B29" s="5"/>
      <c r="C29" s="5"/>
      <c r="D29" s="5"/>
      <c r="E29" s="9"/>
      <c r="F29" s="5"/>
      <c r="G29" s="5"/>
      <c r="H29" s="5"/>
      <c r="I29" s="5" t="e">
        <f t="shared" si="1"/>
        <v>#N/A</v>
      </c>
      <c r="J29" s="5" t="e">
        <f>VLOOKUP(H29,AC$6:AE38,3)</f>
        <v>#N/A</v>
      </c>
      <c r="K29" s="5"/>
      <c r="L29" s="5"/>
      <c r="M29" s="5"/>
      <c r="N29" s="5"/>
      <c r="O29" s="5"/>
      <c r="P29" s="5"/>
      <c r="Q29" s="5"/>
      <c r="R29" s="5"/>
      <c r="S29" s="5"/>
      <c r="T29" s="6" t="e">
        <f t="shared" si="2"/>
        <v>#N/A</v>
      </c>
      <c r="U29" s="5"/>
      <c r="V29" s="5"/>
      <c r="W29" s="5"/>
      <c r="X29" s="5"/>
      <c r="Y29" s="5"/>
      <c r="Z29" s="5"/>
      <c r="AA29" s="5"/>
    </row>
    <row r="30" spans="1:27" ht="23.25" customHeight="1" x14ac:dyDescent="0.4">
      <c r="A30" s="5">
        <v>24</v>
      </c>
      <c r="B30" s="5"/>
      <c r="C30" s="5"/>
      <c r="D30" s="5"/>
      <c r="E30" s="9"/>
      <c r="F30" s="5"/>
      <c r="G30" s="5"/>
      <c r="H30" s="5"/>
      <c r="I30" s="5" t="e">
        <f t="shared" si="1"/>
        <v>#N/A</v>
      </c>
      <c r="J30" s="5" t="e">
        <f>VLOOKUP(H30,AC$6:AE39,3)</f>
        <v>#N/A</v>
      </c>
      <c r="K30" s="5"/>
      <c r="L30" s="5"/>
      <c r="M30" s="5"/>
      <c r="N30" s="5"/>
      <c r="O30" s="5"/>
      <c r="P30" s="5"/>
      <c r="Q30" s="5"/>
      <c r="R30" s="5"/>
      <c r="S30" s="5"/>
      <c r="T30" s="6" t="e">
        <f t="shared" si="2"/>
        <v>#N/A</v>
      </c>
      <c r="U30" s="5"/>
      <c r="V30" s="5"/>
      <c r="W30" s="5"/>
      <c r="X30" s="5"/>
      <c r="Y30" s="5"/>
      <c r="Z30" s="5"/>
      <c r="AA30" s="5"/>
    </row>
    <row r="31" spans="1:27" ht="23.25" customHeight="1" x14ac:dyDescent="0.4">
      <c r="A31" s="5">
        <v>25</v>
      </c>
      <c r="B31" s="5"/>
      <c r="C31" s="5"/>
      <c r="D31" s="5"/>
      <c r="E31" s="9"/>
      <c r="F31" s="5"/>
      <c r="G31" s="5"/>
      <c r="H31" s="5"/>
      <c r="I31" s="5" t="e">
        <f t="shared" si="1"/>
        <v>#N/A</v>
      </c>
      <c r="J31" s="5" t="e">
        <f>VLOOKUP(H31,AC$6:AE40,3)</f>
        <v>#N/A</v>
      </c>
      <c r="K31" s="5"/>
      <c r="L31" s="5"/>
      <c r="M31" s="5"/>
      <c r="N31" s="5"/>
      <c r="O31" s="5"/>
      <c r="P31" s="5"/>
      <c r="Q31" s="5"/>
      <c r="R31" s="5"/>
      <c r="S31" s="5"/>
      <c r="T31" s="6" t="e">
        <f t="shared" si="2"/>
        <v>#N/A</v>
      </c>
      <c r="U31" s="5"/>
      <c r="V31" s="5"/>
      <c r="W31" s="5"/>
      <c r="X31" s="5"/>
      <c r="Y31" s="5"/>
      <c r="Z31" s="5"/>
      <c r="AA31" s="5"/>
    </row>
    <row r="32" spans="1:27" ht="23.25" customHeight="1" x14ac:dyDescent="0.4">
      <c r="A32" s="5">
        <v>26</v>
      </c>
      <c r="B32" s="5"/>
      <c r="C32" s="5"/>
      <c r="D32" s="5"/>
      <c r="E32" s="9"/>
      <c r="F32" s="5"/>
      <c r="G32" s="5"/>
      <c r="H32" s="5"/>
      <c r="I32" s="5" t="e">
        <f t="shared" si="1"/>
        <v>#N/A</v>
      </c>
      <c r="J32" s="5" t="e">
        <f>VLOOKUP(H32,AC$6:AE41,3)</f>
        <v>#N/A</v>
      </c>
      <c r="K32" s="5"/>
      <c r="L32" s="5"/>
      <c r="M32" s="5"/>
      <c r="N32" s="5"/>
      <c r="O32" s="5"/>
      <c r="P32" s="5"/>
      <c r="Q32" s="5"/>
      <c r="R32" s="5"/>
      <c r="S32" s="5"/>
      <c r="T32" s="6" t="e">
        <f t="shared" si="2"/>
        <v>#N/A</v>
      </c>
      <c r="U32" s="5"/>
      <c r="V32" s="5"/>
      <c r="W32" s="5"/>
      <c r="X32" s="5"/>
      <c r="Y32" s="5"/>
      <c r="Z32" s="5"/>
      <c r="AA32" s="5"/>
    </row>
    <row r="33" spans="1:27" ht="23.25" customHeight="1" x14ac:dyDescent="0.4">
      <c r="A33" s="5">
        <v>27</v>
      </c>
      <c r="B33" s="5"/>
      <c r="C33" s="5"/>
      <c r="D33" s="5"/>
      <c r="E33" s="9"/>
      <c r="F33" s="5"/>
      <c r="G33" s="5"/>
      <c r="H33" s="5"/>
      <c r="I33" s="5" t="e">
        <f t="shared" si="1"/>
        <v>#N/A</v>
      </c>
      <c r="J33" s="5" t="e">
        <f>VLOOKUP(H33,AC$6:AE42,3)</f>
        <v>#N/A</v>
      </c>
      <c r="K33" s="5"/>
      <c r="L33" s="5"/>
      <c r="M33" s="5"/>
      <c r="N33" s="5"/>
      <c r="O33" s="5"/>
      <c r="P33" s="5"/>
      <c r="Q33" s="5"/>
      <c r="R33" s="5"/>
      <c r="S33" s="5"/>
      <c r="T33" s="6" t="e">
        <f t="shared" si="2"/>
        <v>#N/A</v>
      </c>
      <c r="U33" s="5"/>
      <c r="V33" s="5"/>
      <c r="W33" s="5"/>
      <c r="X33" s="5"/>
      <c r="Y33" s="5"/>
      <c r="Z33" s="5"/>
      <c r="AA33" s="5"/>
    </row>
    <row r="34" spans="1:27" ht="23.25" customHeight="1" x14ac:dyDescent="0.4">
      <c r="A34" s="5">
        <v>28</v>
      </c>
      <c r="B34" s="5"/>
      <c r="C34" s="5"/>
      <c r="D34" s="5"/>
      <c r="E34" s="9"/>
      <c r="F34" s="5"/>
      <c r="G34" s="5"/>
      <c r="H34" s="5"/>
      <c r="I34" s="5" t="e">
        <f t="shared" si="1"/>
        <v>#N/A</v>
      </c>
      <c r="J34" s="5" t="e">
        <f>VLOOKUP(H34,AC$6:AE43,3)</f>
        <v>#N/A</v>
      </c>
      <c r="K34" s="5"/>
      <c r="L34" s="5"/>
      <c r="M34" s="5"/>
      <c r="N34" s="5"/>
      <c r="O34" s="5"/>
      <c r="P34" s="5"/>
      <c r="Q34" s="5"/>
      <c r="R34" s="5"/>
      <c r="S34" s="5"/>
      <c r="T34" s="6" t="e">
        <f t="shared" si="2"/>
        <v>#N/A</v>
      </c>
      <c r="U34" s="5"/>
      <c r="V34" s="5"/>
      <c r="W34" s="5"/>
      <c r="X34" s="5"/>
      <c r="Y34" s="5"/>
      <c r="Z34" s="5"/>
      <c r="AA34" s="5"/>
    </row>
    <row r="35" spans="1:27" ht="23.25" customHeight="1" x14ac:dyDescent="0.4">
      <c r="A35" s="5">
        <v>29</v>
      </c>
      <c r="B35" s="5"/>
      <c r="C35" s="5"/>
      <c r="D35" s="5"/>
      <c r="E35" s="9"/>
      <c r="F35" s="5"/>
      <c r="G35" s="5"/>
      <c r="H35" s="5"/>
      <c r="I35" s="5" t="e">
        <f t="shared" si="1"/>
        <v>#N/A</v>
      </c>
      <c r="J35" s="5" t="e">
        <f>VLOOKUP(H35,AC$6:AE44,3)</f>
        <v>#N/A</v>
      </c>
      <c r="K35" s="5"/>
      <c r="L35" s="5"/>
      <c r="M35" s="5"/>
      <c r="N35" s="5"/>
      <c r="O35" s="5"/>
      <c r="P35" s="5"/>
      <c r="Q35" s="5"/>
      <c r="R35" s="5"/>
      <c r="S35" s="5"/>
      <c r="T35" s="6" t="e">
        <f t="shared" si="2"/>
        <v>#N/A</v>
      </c>
      <c r="U35" s="5"/>
      <c r="V35" s="5"/>
      <c r="W35" s="5"/>
      <c r="X35" s="5"/>
      <c r="Y35" s="5"/>
      <c r="Z35" s="5"/>
      <c r="AA35" s="5"/>
    </row>
    <row r="36" spans="1:27" ht="23.25" customHeight="1" x14ac:dyDescent="0.4">
      <c r="A36" s="5">
        <v>30</v>
      </c>
      <c r="B36" s="5"/>
      <c r="C36" s="5"/>
      <c r="D36" s="5"/>
      <c r="E36" s="9"/>
      <c r="F36" s="5"/>
      <c r="G36" s="5"/>
      <c r="H36" s="5"/>
      <c r="I36" s="5" t="e">
        <f>VLOOKUP(H36,$AC$6:$AD$15,2,)</f>
        <v>#N/A</v>
      </c>
      <c r="J36" s="5" t="e">
        <f>VLOOKUP(H36,AC$6:AE45,3)</f>
        <v>#N/A</v>
      </c>
      <c r="K36" s="5"/>
      <c r="L36" s="5"/>
      <c r="M36" s="5"/>
      <c r="N36" s="5"/>
      <c r="O36" s="5"/>
      <c r="P36" s="5"/>
      <c r="Q36" s="5"/>
      <c r="R36" s="5"/>
      <c r="S36" s="5"/>
      <c r="T36" s="6" t="e">
        <f t="shared" si="2"/>
        <v>#N/A</v>
      </c>
      <c r="U36" s="5"/>
      <c r="V36" s="5"/>
      <c r="W36" s="5"/>
      <c r="X36" s="5"/>
      <c r="Y36" s="5"/>
      <c r="Z36" s="5"/>
      <c r="AA36" s="5"/>
    </row>
    <row r="37" spans="1:27" ht="23.25" customHeight="1" x14ac:dyDescent="0.4">
      <c r="A37" s="5">
        <v>31</v>
      </c>
      <c r="B37" s="5"/>
      <c r="C37" s="5"/>
      <c r="D37" s="5"/>
      <c r="E37" s="9"/>
      <c r="F37" s="5"/>
      <c r="G37" s="5"/>
      <c r="H37" s="5"/>
      <c r="I37" s="5" t="e">
        <f t="shared" si="1"/>
        <v>#N/A</v>
      </c>
      <c r="J37" s="5" t="e">
        <f>VLOOKUP(H37,AC$6:AE46,3)</f>
        <v>#N/A</v>
      </c>
      <c r="K37" s="5"/>
      <c r="L37" s="5"/>
      <c r="M37" s="5"/>
      <c r="N37" s="5"/>
      <c r="O37" s="5"/>
      <c r="P37" s="5"/>
      <c r="Q37" s="5"/>
      <c r="R37" s="5"/>
      <c r="S37" s="5"/>
      <c r="T37" s="6" t="e">
        <f t="shared" ref="T37:T65" si="3">(J37*N37)+K37+L37</f>
        <v>#N/A</v>
      </c>
      <c r="U37" s="5"/>
      <c r="V37" s="5"/>
      <c r="W37" s="5"/>
      <c r="X37" s="5"/>
      <c r="Y37" s="5"/>
      <c r="Z37" s="5"/>
      <c r="AA37" s="5"/>
    </row>
    <row r="38" spans="1:27" ht="23.25" customHeight="1" x14ac:dyDescent="0.4">
      <c r="A38" s="5">
        <v>32</v>
      </c>
      <c r="B38" s="5"/>
      <c r="C38" s="5"/>
      <c r="D38" s="5"/>
      <c r="E38" s="9"/>
      <c r="F38" s="5"/>
      <c r="G38" s="5"/>
      <c r="H38" s="5"/>
      <c r="I38" s="5" t="e">
        <f t="shared" si="1"/>
        <v>#N/A</v>
      </c>
      <c r="J38" s="5" t="e">
        <f>VLOOKUP(H38,AC$6:AE47,3)</f>
        <v>#N/A</v>
      </c>
      <c r="K38" s="5"/>
      <c r="L38" s="5"/>
      <c r="M38" s="5"/>
      <c r="N38" s="5"/>
      <c r="O38" s="5"/>
      <c r="P38" s="5"/>
      <c r="Q38" s="5"/>
      <c r="R38" s="5"/>
      <c r="S38" s="5"/>
      <c r="T38" s="6" t="e">
        <f t="shared" si="3"/>
        <v>#N/A</v>
      </c>
      <c r="U38" s="5"/>
      <c r="V38" s="5"/>
      <c r="W38" s="5"/>
      <c r="X38" s="5"/>
      <c r="Y38" s="5"/>
      <c r="Z38" s="5"/>
      <c r="AA38" s="5"/>
    </row>
    <row r="39" spans="1:27" ht="23.25" customHeight="1" x14ac:dyDescent="0.4">
      <c r="A39" s="5">
        <v>33</v>
      </c>
      <c r="B39" s="5"/>
      <c r="C39" s="5"/>
      <c r="D39" s="5"/>
      <c r="E39" s="9"/>
      <c r="F39" s="5"/>
      <c r="G39" s="5"/>
      <c r="H39" s="5"/>
      <c r="I39" s="5" t="e">
        <f t="shared" si="1"/>
        <v>#N/A</v>
      </c>
      <c r="J39" s="5" t="e">
        <f>VLOOKUP(H39,AC$6:AE48,3)</f>
        <v>#N/A</v>
      </c>
      <c r="K39" s="5"/>
      <c r="L39" s="5"/>
      <c r="M39" s="5"/>
      <c r="N39" s="5"/>
      <c r="O39" s="5"/>
      <c r="P39" s="5"/>
      <c r="Q39" s="5"/>
      <c r="R39" s="5"/>
      <c r="S39" s="5"/>
      <c r="T39" s="6" t="e">
        <f t="shared" si="3"/>
        <v>#N/A</v>
      </c>
      <c r="U39" s="5"/>
      <c r="V39" s="5"/>
      <c r="W39" s="5"/>
      <c r="X39" s="5"/>
      <c r="Y39" s="5"/>
      <c r="Z39" s="5"/>
      <c r="AA39" s="5"/>
    </row>
    <row r="40" spans="1:27" ht="23.25" customHeight="1" x14ac:dyDescent="0.4">
      <c r="A40" s="5">
        <v>34</v>
      </c>
      <c r="B40" s="5"/>
      <c r="C40" s="5"/>
      <c r="D40" s="5"/>
      <c r="E40" s="9"/>
      <c r="F40" s="5"/>
      <c r="G40" s="5"/>
      <c r="H40" s="5"/>
      <c r="I40" s="5" t="e">
        <f t="shared" si="1"/>
        <v>#N/A</v>
      </c>
      <c r="J40" s="5" t="e">
        <f>VLOOKUP(H40,AC$6:AE49,3)</f>
        <v>#N/A</v>
      </c>
      <c r="K40" s="5"/>
      <c r="L40" s="5"/>
      <c r="M40" s="5"/>
      <c r="N40" s="5"/>
      <c r="O40" s="5"/>
      <c r="P40" s="5"/>
      <c r="Q40" s="5"/>
      <c r="R40" s="5"/>
      <c r="S40" s="5"/>
      <c r="T40" s="6" t="e">
        <f t="shared" si="3"/>
        <v>#N/A</v>
      </c>
      <c r="U40" s="5"/>
      <c r="V40" s="5"/>
      <c r="W40" s="5"/>
      <c r="X40" s="5"/>
      <c r="Y40" s="5"/>
      <c r="Z40" s="5"/>
      <c r="AA40" s="5"/>
    </row>
    <row r="41" spans="1:27" ht="23.25" customHeight="1" x14ac:dyDescent="0.4">
      <c r="A41" s="5">
        <v>35</v>
      </c>
      <c r="B41" s="5"/>
      <c r="C41" s="5"/>
      <c r="D41" s="5"/>
      <c r="E41" s="9"/>
      <c r="F41" s="5"/>
      <c r="G41" s="5"/>
      <c r="H41" s="5"/>
      <c r="I41" s="5" t="e">
        <f t="shared" si="1"/>
        <v>#N/A</v>
      </c>
      <c r="J41" s="5" t="e">
        <f>VLOOKUP(H41,AC$6:AE50,3)</f>
        <v>#N/A</v>
      </c>
      <c r="K41" s="5"/>
      <c r="L41" s="5"/>
      <c r="M41" s="5"/>
      <c r="N41" s="5"/>
      <c r="O41" s="5"/>
      <c r="P41" s="5"/>
      <c r="Q41" s="5"/>
      <c r="R41" s="5"/>
      <c r="S41" s="5"/>
      <c r="T41" s="6" t="e">
        <f t="shared" si="3"/>
        <v>#N/A</v>
      </c>
      <c r="U41" s="5"/>
      <c r="V41" s="5"/>
      <c r="W41" s="5"/>
      <c r="X41" s="5"/>
      <c r="Y41" s="5"/>
      <c r="Z41" s="5"/>
      <c r="AA41" s="5"/>
    </row>
    <row r="42" spans="1:27" ht="23.25" customHeight="1" x14ac:dyDescent="0.4">
      <c r="A42" s="5">
        <v>36</v>
      </c>
      <c r="B42" s="5"/>
      <c r="C42" s="5"/>
      <c r="D42" s="5"/>
      <c r="E42" s="9"/>
      <c r="F42" s="5"/>
      <c r="G42" s="5"/>
      <c r="H42" s="5"/>
      <c r="I42" s="5" t="e">
        <f t="shared" si="1"/>
        <v>#N/A</v>
      </c>
      <c r="J42" s="5" t="e">
        <f>VLOOKUP(H42,AC$6:AE51,3)</f>
        <v>#N/A</v>
      </c>
      <c r="K42" s="5"/>
      <c r="L42" s="5"/>
      <c r="M42" s="5"/>
      <c r="N42" s="5"/>
      <c r="O42" s="5"/>
      <c r="P42" s="5"/>
      <c r="Q42" s="5"/>
      <c r="R42" s="5"/>
      <c r="S42" s="5"/>
      <c r="T42" s="6" t="e">
        <f t="shared" si="3"/>
        <v>#N/A</v>
      </c>
      <c r="U42" s="5"/>
      <c r="V42" s="5"/>
      <c r="W42" s="5"/>
      <c r="X42" s="5"/>
      <c r="Y42" s="5"/>
      <c r="Z42" s="5"/>
      <c r="AA42" s="5"/>
    </row>
    <row r="43" spans="1:27" ht="23.25" customHeight="1" x14ac:dyDescent="0.4">
      <c r="A43" s="5">
        <v>37</v>
      </c>
      <c r="B43" s="5"/>
      <c r="C43" s="5"/>
      <c r="D43" s="5"/>
      <c r="E43" s="9"/>
      <c r="F43" s="5"/>
      <c r="G43" s="5"/>
      <c r="H43" s="5"/>
      <c r="I43" s="5" t="e">
        <f t="shared" si="1"/>
        <v>#N/A</v>
      </c>
      <c r="J43" s="5" t="e">
        <f>VLOOKUP(H43,AC$6:AE52,3)</f>
        <v>#N/A</v>
      </c>
      <c r="K43" s="5"/>
      <c r="L43" s="5"/>
      <c r="M43" s="5"/>
      <c r="N43" s="5"/>
      <c r="O43" s="5"/>
      <c r="P43" s="5"/>
      <c r="Q43" s="5"/>
      <c r="R43" s="5"/>
      <c r="S43" s="5"/>
      <c r="T43" s="6" t="e">
        <f t="shared" si="3"/>
        <v>#N/A</v>
      </c>
      <c r="U43" s="5"/>
      <c r="V43" s="5"/>
      <c r="W43" s="5"/>
      <c r="X43" s="5"/>
      <c r="Y43" s="5"/>
      <c r="Z43" s="5"/>
      <c r="AA43" s="5"/>
    </row>
    <row r="44" spans="1:27" ht="23.25" customHeight="1" x14ac:dyDescent="0.4">
      <c r="A44" s="5">
        <v>38</v>
      </c>
      <c r="B44" s="5"/>
      <c r="C44" s="5"/>
      <c r="D44" s="5"/>
      <c r="E44" s="9"/>
      <c r="F44" s="5"/>
      <c r="G44" s="5"/>
      <c r="H44" s="5"/>
      <c r="I44" s="5" t="e">
        <f t="shared" si="1"/>
        <v>#N/A</v>
      </c>
      <c r="J44" s="5" t="e">
        <f>VLOOKUP(H44,AC$6:AE53,3)</f>
        <v>#N/A</v>
      </c>
      <c r="K44" s="5"/>
      <c r="L44" s="5"/>
      <c r="M44" s="5"/>
      <c r="N44" s="5"/>
      <c r="O44" s="5"/>
      <c r="P44" s="5"/>
      <c r="Q44" s="5"/>
      <c r="R44" s="5"/>
      <c r="S44" s="5"/>
      <c r="T44" s="6" t="e">
        <f t="shared" si="3"/>
        <v>#N/A</v>
      </c>
      <c r="U44" s="5"/>
      <c r="V44" s="5"/>
      <c r="W44" s="5"/>
      <c r="X44" s="5"/>
      <c r="Y44" s="5"/>
      <c r="Z44" s="5"/>
      <c r="AA44" s="5"/>
    </row>
    <row r="45" spans="1:27" ht="23.25" customHeight="1" x14ac:dyDescent="0.4">
      <c r="A45" s="5">
        <v>39</v>
      </c>
      <c r="B45" s="5"/>
      <c r="C45" s="5"/>
      <c r="D45" s="5"/>
      <c r="E45" s="9"/>
      <c r="F45" s="5"/>
      <c r="G45" s="5"/>
      <c r="H45" s="5"/>
      <c r="I45" s="5" t="e">
        <f t="shared" si="1"/>
        <v>#N/A</v>
      </c>
      <c r="J45" s="5" t="e">
        <f>VLOOKUP(H45,AC$6:AE54,3)</f>
        <v>#N/A</v>
      </c>
      <c r="K45" s="5"/>
      <c r="L45" s="5"/>
      <c r="M45" s="5"/>
      <c r="N45" s="5"/>
      <c r="O45" s="5"/>
      <c r="P45" s="5"/>
      <c r="Q45" s="5"/>
      <c r="R45" s="5"/>
      <c r="S45" s="5"/>
      <c r="T45" s="6" t="e">
        <f t="shared" si="3"/>
        <v>#N/A</v>
      </c>
      <c r="U45" s="5"/>
      <c r="V45" s="5"/>
      <c r="W45" s="5"/>
      <c r="X45" s="5"/>
      <c r="Y45" s="5"/>
      <c r="Z45" s="5"/>
      <c r="AA45" s="5"/>
    </row>
    <row r="46" spans="1:27" ht="23.25" customHeight="1" x14ac:dyDescent="0.4">
      <c r="A46" s="5">
        <v>40</v>
      </c>
      <c r="B46" s="5"/>
      <c r="C46" s="5"/>
      <c r="D46" s="5"/>
      <c r="E46" s="9"/>
      <c r="F46" s="5"/>
      <c r="G46" s="5"/>
      <c r="H46" s="5"/>
      <c r="I46" s="5" t="e">
        <f t="shared" si="1"/>
        <v>#N/A</v>
      </c>
      <c r="J46" s="5" t="e">
        <f>VLOOKUP(H46,AC$6:AE55,3)</f>
        <v>#N/A</v>
      </c>
      <c r="K46" s="5"/>
      <c r="L46" s="5"/>
      <c r="M46" s="5"/>
      <c r="N46" s="5"/>
      <c r="O46" s="5"/>
      <c r="P46" s="5"/>
      <c r="Q46" s="5"/>
      <c r="R46" s="5"/>
      <c r="S46" s="5"/>
      <c r="T46" s="6" t="e">
        <f t="shared" si="3"/>
        <v>#N/A</v>
      </c>
      <c r="U46" s="5"/>
      <c r="V46" s="5"/>
      <c r="W46" s="5"/>
      <c r="X46" s="5"/>
      <c r="Y46" s="5"/>
      <c r="Z46" s="5"/>
      <c r="AA46" s="5"/>
    </row>
    <row r="47" spans="1:27" ht="23.25" customHeight="1" x14ac:dyDescent="0.4">
      <c r="A47" s="5">
        <v>41</v>
      </c>
      <c r="B47" s="5"/>
      <c r="C47" s="5"/>
      <c r="D47" s="5"/>
      <c r="E47" s="9"/>
      <c r="F47" s="5"/>
      <c r="G47" s="5"/>
      <c r="H47" s="5"/>
      <c r="I47" s="5" t="e">
        <f t="shared" si="1"/>
        <v>#N/A</v>
      </c>
      <c r="J47" s="5" t="e">
        <f>VLOOKUP(H47,AC$6:AE56,3)</f>
        <v>#N/A</v>
      </c>
      <c r="K47" s="5"/>
      <c r="L47" s="5"/>
      <c r="M47" s="5"/>
      <c r="N47" s="5"/>
      <c r="O47" s="5"/>
      <c r="P47" s="5"/>
      <c r="Q47" s="5"/>
      <c r="R47" s="5"/>
      <c r="S47" s="5"/>
      <c r="T47" s="6" t="e">
        <f t="shared" si="3"/>
        <v>#N/A</v>
      </c>
      <c r="U47" s="5"/>
      <c r="V47" s="5"/>
      <c r="W47" s="5"/>
      <c r="X47" s="5"/>
      <c r="Y47" s="5"/>
      <c r="Z47" s="5"/>
      <c r="AA47" s="5"/>
    </row>
    <row r="48" spans="1:27" ht="23.25" customHeight="1" x14ac:dyDescent="0.4">
      <c r="A48" s="5">
        <v>42</v>
      </c>
      <c r="B48" s="5"/>
      <c r="C48" s="5"/>
      <c r="D48" s="5"/>
      <c r="E48" s="9"/>
      <c r="F48" s="5"/>
      <c r="G48" s="5"/>
      <c r="H48" s="5"/>
      <c r="I48" s="5" t="e">
        <f t="shared" si="1"/>
        <v>#N/A</v>
      </c>
      <c r="J48" s="5" t="e">
        <f>VLOOKUP(H48,AC$6:AE57,3)</f>
        <v>#N/A</v>
      </c>
      <c r="K48" s="5"/>
      <c r="L48" s="5"/>
      <c r="M48" s="5"/>
      <c r="N48" s="5"/>
      <c r="O48" s="5"/>
      <c r="P48" s="5"/>
      <c r="Q48" s="5"/>
      <c r="R48" s="5"/>
      <c r="S48" s="5"/>
      <c r="T48" s="6" t="e">
        <f t="shared" si="3"/>
        <v>#N/A</v>
      </c>
      <c r="U48" s="5"/>
      <c r="V48" s="5"/>
      <c r="W48" s="5"/>
      <c r="X48" s="5"/>
      <c r="Y48" s="5"/>
      <c r="Z48" s="5"/>
      <c r="AA48" s="5"/>
    </row>
    <row r="49" spans="1:27" ht="23.25" customHeight="1" x14ac:dyDescent="0.4">
      <c r="A49" s="5">
        <v>43</v>
      </c>
      <c r="B49" s="5"/>
      <c r="C49" s="5"/>
      <c r="D49" s="5"/>
      <c r="E49" s="9"/>
      <c r="F49" s="5"/>
      <c r="G49" s="5"/>
      <c r="H49" s="5"/>
      <c r="I49" s="5" t="e">
        <f t="shared" si="1"/>
        <v>#N/A</v>
      </c>
      <c r="J49" s="5" t="e">
        <f>VLOOKUP(H49,AC$6:AE58,3)</f>
        <v>#N/A</v>
      </c>
      <c r="K49" s="5"/>
      <c r="L49" s="5"/>
      <c r="M49" s="5"/>
      <c r="N49" s="5"/>
      <c r="O49" s="5"/>
      <c r="P49" s="5"/>
      <c r="Q49" s="5"/>
      <c r="R49" s="5"/>
      <c r="S49" s="5"/>
      <c r="T49" s="6" t="e">
        <f t="shared" si="3"/>
        <v>#N/A</v>
      </c>
      <c r="U49" s="5"/>
      <c r="V49" s="5"/>
      <c r="W49" s="5"/>
      <c r="X49" s="5"/>
      <c r="Y49" s="5"/>
      <c r="Z49" s="5"/>
      <c r="AA49" s="5"/>
    </row>
    <row r="50" spans="1:27" ht="23.25" customHeight="1" x14ac:dyDescent="0.4">
      <c r="A50" s="5">
        <v>44</v>
      </c>
      <c r="B50" s="5"/>
      <c r="C50" s="5"/>
      <c r="D50" s="5"/>
      <c r="E50" s="9"/>
      <c r="F50" s="5"/>
      <c r="G50" s="5"/>
      <c r="H50" s="5"/>
      <c r="I50" s="5" t="e">
        <f t="shared" si="1"/>
        <v>#N/A</v>
      </c>
      <c r="J50" s="5" t="e">
        <f>VLOOKUP(H50,AC$6:AE59,3)</f>
        <v>#N/A</v>
      </c>
      <c r="K50" s="5"/>
      <c r="L50" s="5"/>
      <c r="M50" s="5"/>
      <c r="N50" s="5"/>
      <c r="O50" s="5"/>
      <c r="P50" s="5"/>
      <c r="Q50" s="5"/>
      <c r="R50" s="5"/>
      <c r="S50" s="5"/>
      <c r="T50" s="6" t="e">
        <f t="shared" si="3"/>
        <v>#N/A</v>
      </c>
      <c r="U50" s="5"/>
      <c r="V50" s="5"/>
      <c r="W50" s="5"/>
      <c r="X50" s="5"/>
      <c r="Y50" s="5"/>
      <c r="Z50" s="5"/>
      <c r="AA50" s="5"/>
    </row>
    <row r="51" spans="1:27" ht="23.25" customHeight="1" x14ac:dyDescent="0.4">
      <c r="A51" s="5">
        <v>45</v>
      </c>
      <c r="B51" s="5"/>
      <c r="C51" s="5"/>
      <c r="D51" s="5"/>
      <c r="E51" s="9"/>
      <c r="F51" s="5"/>
      <c r="G51" s="5"/>
      <c r="H51" s="5"/>
      <c r="I51" s="5" t="e">
        <f t="shared" si="1"/>
        <v>#N/A</v>
      </c>
      <c r="J51" s="5" t="e">
        <f>VLOOKUP(H51,AC$6:AE60,3)</f>
        <v>#N/A</v>
      </c>
      <c r="K51" s="5"/>
      <c r="L51" s="5"/>
      <c r="M51" s="5"/>
      <c r="N51" s="5"/>
      <c r="O51" s="5"/>
      <c r="P51" s="5"/>
      <c r="Q51" s="5"/>
      <c r="R51" s="5"/>
      <c r="S51" s="5"/>
      <c r="T51" s="6" t="e">
        <f t="shared" si="3"/>
        <v>#N/A</v>
      </c>
      <c r="U51" s="5"/>
      <c r="V51" s="5"/>
      <c r="W51" s="5"/>
      <c r="X51" s="5"/>
      <c r="Y51" s="5"/>
      <c r="Z51" s="5"/>
      <c r="AA51" s="5"/>
    </row>
    <row r="52" spans="1:27" ht="23.25" customHeight="1" x14ac:dyDescent="0.4">
      <c r="A52" s="5">
        <v>46</v>
      </c>
      <c r="B52" s="5"/>
      <c r="C52" s="5"/>
      <c r="D52" s="5"/>
      <c r="E52" s="9"/>
      <c r="F52" s="5"/>
      <c r="G52" s="5"/>
      <c r="H52" s="5"/>
      <c r="I52" s="5" t="e">
        <f t="shared" si="1"/>
        <v>#N/A</v>
      </c>
      <c r="J52" s="5" t="e">
        <f>VLOOKUP(H52,AC$6:AE61,3)</f>
        <v>#N/A</v>
      </c>
      <c r="K52" s="5"/>
      <c r="L52" s="5"/>
      <c r="M52" s="5"/>
      <c r="N52" s="5"/>
      <c r="O52" s="5"/>
      <c r="P52" s="5"/>
      <c r="Q52" s="5"/>
      <c r="R52" s="5"/>
      <c r="S52" s="5"/>
      <c r="T52" s="6" t="e">
        <f t="shared" si="3"/>
        <v>#N/A</v>
      </c>
      <c r="U52" s="5"/>
      <c r="V52" s="5"/>
      <c r="W52" s="5"/>
      <c r="X52" s="5"/>
      <c r="Y52" s="5"/>
      <c r="Z52" s="5"/>
      <c r="AA52" s="5"/>
    </row>
    <row r="53" spans="1:27" ht="23.25" customHeight="1" x14ac:dyDescent="0.4">
      <c r="A53" s="5">
        <v>47</v>
      </c>
      <c r="B53" s="5"/>
      <c r="C53" s="5"/>
      <c r="D53" s="5"/>
      <c r="E53" s="9"/>
      <c r="F53" s="5"/>
      <c r="G53" s="5"/>
      <c r="H53" s="5"/>
      <c r="I53" s="5" t="e">
        <f t="shared" si="1"/>
        <v>#N/A</v>
      </c>
      <c r="J53" s="5" t="e">
        <f>VLOOKUP(H53,AC$6:AE62,3)</f>
        <v>#N/A</v>
      </c>
      <c r="K53" s="5"/>
      <c r="L53" s="5"/>
      <c r="M53" s="5"/>
      <c r="N53" s="5"/>
      <c r="O53" s="5"/>
      <c r="P53" s="5"/>
      <c r="Q53" s="5"/>
      <c r="R53" s="5"/>
      <c r="S53" s="5"/>
      <c r="T53" s="6" t="e">
        <f t="shared" si="3"/>
        <v>#N/A</v>
      </c>
      <c r="U53" s="5"/>
      <c r="V53" s="5"/>
      <c r="W53" s="5"/>
      <c r="X53" s="5"/>
      <c r="Y53" s="5"/>
      <c r="Z53" s="5"/>
      <c r="AA53" s="5"/>
    </row>
    <row r="54" spans="1:27" ht="23.25" customHeight="1" x14ac:dyDescent="0.4">
      <c r="A54" s="5">
        <v>48</v>
      </c>
      <c r="B54" s="5"/>
      <c r="C54" s="5"/>
      <c r="D54" s="5"/>
      <c r="E54" s="9"/>
      <c r="F54" s="5"/>
      <c r="G54" s="5"/>
      <c r="H54" s="5"/>
      <c r="I54" s="5" t="e">
        <f t="shared" si="1"/>
        <v>#N/A</v>
      </c>
      <c r="J54" s="5" t="e">
        <f>VLOOKUP(H54,AC$6:AE63,3)</f>
        <v>#N/A</v>
      </c>
      <c r="K54" s="5"/>
      <c r="L54" s="5"/>
      <c r="M54" s="5"/>
      <c r="N54" s="5"/>
      <c r="O54" s="5"/>
      <c r="P54" s="5"/>
      <c r="Q54" s="5"/>
      <c r="R54" s="5"/>
      <c r="S54" s="5"/>
      <c r="T54" s="6" t="e">
        <f t="shared" si="3"/>
        <v>#N/A</v>
      </c>
      <c r="U54" s="5"/>
      <c r="V54" s="5"/>
      <c r="W54" s="5"/>
      <c r="X54" s="5"/>
      <c r="Y54" s="5"/>
      <c r="Z54" s="5"/>
      <c r="AA54" s="5"/>
    </row>
    <row r="55" spans="1:27" ht="23.25" customHeight="1" x14ac:dyDescent="0.4">
      <c r="A55" s="5">
        <v>49</v>
      </c>
      <c r="B55" s="5"/>
      <c r="C55" s="5"/>
      <c r="D55" s="5"/>
      <c r="E55" s="9"/>
      <c r="F55" s="5"/>
      <c r="G55" s="5"/>
      <c r="H55" s="5"/>
      <c r="I55" s="5" t="e">
        <f t="shared" si="1"/>
        <v>#N/A</v>
      </c>
      <c r="J55" s="5" t="e">
        <f>VLOOKUP(H55,AC$6:AE64,3)</f>
        <v>#N/A</v>
      </c>
      <c r="K55" s="5"/>
      <c r="L55" s="5"/>
      <c r="M55" s="5"/>
      <c r="N55" s="5"/>
      <c r="O55" s="5"/>
      <c r="P55" s="5"/>
      <c r="Q55" s="5"/>
      <c r="R55" s="5"/>
      <c r="S55" s="5"/>
      <c r="T55" s="6" t="e">
        <f t="shared" si="3"/>
        <v>#N/A</v>
      </c>
      <c r="U55" s="5"/>
      <c r="V55" s="5"/>
      <c r="W55" s="5"/>
      <c r="X55" s="5"/>
      <c r="Y55" s="5"/>
      <c r="Z55" s="5"/>
      <c r="AA55" s="5"/>
    </row>
    <row r="56" spans="1:27" ht="23.25" customHeight="1" x14ac:dyDescent="0.4">
      <c r="A56" s="5">
        <v>50</v>
      </c>
      <c r="B56" s="5"/>
      <c r="C56" s="5"/>
      <c r="D56" s="5"/>
      <c r="E56" s="9"/>
      <c r="F56" s="5"/>
      <c r="G56" s="5"/>
      <c r="H56" s="5"/>
      <c r="I56" s="5" t="e">
        <f t="shared" si="1"/>
        <v>#N/A</v>
      </c>
      <c r="J56" s="5" t="e">
        <f>VLOOKUP(H56,AC$6:AE65,3)</f>
        <v>#N/A</v>
      </c>
      <c r="K56" s="5"/>
      <c r="L56" s="5"/>
      <c r="M56" s="5"/>
      <c r="N56" s="5"/>
      <c r="O56" s="5"/>
      <c r="P56" s="5"/>
      <c r="Q56" s="5"/>
      <c r="R56" s="5"/>
      <c r="S56" s="5"/>
      <c r="T56" s="6" t="e">
        <f t="shared" si="3"/>
        <v>#N/A</v>
      </c>
      <c r="U56" s="5"/>
      <c r="V56" s="5"/>
      <c r="W56" s="5"/>
      <c r="X56" s="5"/>
      <c r="Y56" s="5"/>
      <c r="Z56" s="5"/>
      <c r="AA56" s="5"/>
    </row>
    <row r="57" spans="1:27" ht="23.25" customHeight="1" x14ac:dyDescent="0.4">
      <c r="A57" s="5">
        <v>51</v>
      </c>
      <c r="B57" s="5"/>
      <c r="C57" s="5"/>
      <c r="D57" s="5"/>
      <c r="E57" s="9"/>
      <c r="F57" s="5"/>
      <c r="G57" s="5"/>
      <c r="H57" s="5"/>
      <c r="I57" s="5" t="e">
        <f t="shared" si="1"/>
        <v>#N/A</v>
      </c>
      <c r="J57" s="5" t="e">
        <f>VLOOKUP(H57,AC$6:AE66,3)</f>
        <v>#N/A</v>
      </c>
      <c r="K57" s="5"/>
      <c r="L57" s="5"/>
      <c r="M57" s="5"/>
      <c r="N57" s="5"/>
      <c r="O57" s="5"/>
      <c r="P57" s="5"/>
      <c r="Q57" s="5"/>
      <c r="R57" s="5"/>
      <c r="S57" s="5"/>
      <c r="T57" s="6" t="e">
        <f t="shared" si="3"/>
        <v>#N/A</v>
      </c>
      <c r="U57" s="5"/>
      <c r="V57" s="5"/>
      <c r="W57" s="5"/>
      <c r="X57" s="5"/>
      <c r="Y57" s="5"/>
      <c r="Z57" s="5"/>
      <c r="AA57" s="5"/>
    </row>
    <row r="58" spans="1:27" ht="23.25" customHeight="1" x14ac:dyDescent="0.4">
      <c r="A58" s="5">
        <v>52</v>
      </c>
      <c r="B58" s="5"/>
      <c r="C58" s="5"/>
      <c r="D58" s="5"/>
      <c r="E58" s="9"/>
      <c r="F58" s="5"/>
      <c r="G58" s="5"/>
      <c r="H58" s="5"/>
      <c r="I58" s="5" t="e">
        <f t="shared" si="1"/>
        <v>#N/A</v>
      </c>
      <c r="J58" s="5" t="e">
        <f>VLOOKUP(H58,AC$6:AE67,3)</f>
        <v>#N/A</v>
      </c>
      <c r="K58" s="5"/>
      <c r="L58" s="5"/>
      <c r="M58" s="5"/>
      <c r="N58" s="5"/>
      <c r="O58" s="5"/>
      <c r="P58" s="5"/>
      <c r="Q58" s="5"/>
      <c r="R58" s="5"/>
      <c r="S58" s="5"/>
      <c r="T58" s="6" t="e">
        <f t="shared" si="3"/>
        <v>#N/A</v>
      </c>
      <c r="U58" s="5"/>
      <c r="V58" s="5"/>
      <c r="W58" s="5"/>
      <c r="X58" s="5"/>
      <c r="Y58" s="5"/>
      <c r="Z58" s="5"/>
      <c r="AA58" s="5"/>
    </row>
    <row r="59" spans="1:27" ht="23.25" customHeight="1" x14ac:dyDescent="0.4">
      <c r="A59" s="5">
        <v>53</v>
      </c>
      <c r="B59" s="5"/>
      <c r="C59" s="5"/>
      <c r="D59" s="5"/>
      <c r="E59" s="9"/>
      <c r="F59" s="5"/>
      <c r="G59" s="5"/>
      <c r="H59" s="5"/>
      <c r="I59" s="5" t="e">
        <f t="shared" si="1"/>
        <v>#N/A</v>
      </c>
      <c r="J59" s="5" t="e">
        <f>VLOOKUP(H59,AC$6:AE68,3)</f>
        <v>#N/A</v>
      </c>
      <c r="K59" s="5"/>
      <c r="L59" s="5"/>
      <c r="M59" s="5"/>
      <c r="N59" s="5"/>
      <c r="O59" s="5"/>
      <c r="P59" s="5"/>
      <c r="Q59" s="5"/>
      <c r="R59" s="5"/>
      <c r="S59" s="5"/>
      <c r="T59" s="6" t="e">
        <f t="shared" si="3"/>
        <v>#N/A</v>
      </c>
      <c r="U59" s="5"/>
      <c r="V59" s="5"/>
      <c r="W59" s="5"/>
      <c r="X59" s="5"/>
      <c r="Y59" s="5"/>
      <c r="Z59" s="5"/>
      <c r="AA59" s="5"/>
    </row>
    <row r="60" spans="1:27" ht="23.25" customHeight="1" x14ac:dyDescent="0.4">
      <c r="A60" s="5">
        <v>54</v>
      </c>
      <c r="B60" s="5"/>
      <c r="C60" s="5"/>
      <c r="D60" s="5"/>
      <c r="E60" s="9"/>
      <c r="F60" s="5"/>
      <c r="G60" s="5"/>
      <c r="H60" s="5"/>
      <c r="I60" s="5" t="e">
        <f t="shared" si="1"/>
        <v>#N/A</v>
      </c>
      <c r="J60" s="5" t="e">
        <f>VLOOKUP(H60,AC$6:AE69,3)</f>
        <v>#N/A</v>
      </c>
      <c r="K60" s="5"/>
      <c r="L60" s="5"/>
      <c r="M60" s="5"/>
      <c r="N60" s="5"/>
      <c r="O60" s="5"/>
      <c r="P60" s="5"/>
      <c r="Q60" s="5"/>
      <c r="R60" s="5"/>
      <c r="S60" s="5"/>
      <c r="T60" s="6" t="e">
        <f t="shared" si="3"/>
        <v>#N/A</v>
      </c>
      <c r="U60" s="5"/>
      <c r="V60" s="5"/>
      <c r="W60" s="5"/>
      <c r="X60" s="5"/>
      <c r="Y60" s="5"/>
      <c r="Z60" s="5"/>
      <c r="AA60" s="5"/>
    </row>
    <row r="61" spans="1:27" ht="23.25" customHeight="1" x14ac:dyDescent="0.4">
      <c r="A61" s="5">
        <v>55</v>
      </c>
      <c r="B61" s="5"/>
      <c r="C61" s="5"/>
      <c r="D61" s="5"/>
      <c r="E61" s="9"/>
      <c r="F61" s="5"/>
      <c r="G61" s="5"/>
      <c r="H61" s="5"/>
      <c r="I61" s="5" t="e">
        <f t="shared" si="1"/>
        <v>#N/A</v>
      </c>
      <c r="J61" s="5" t="e">
        <f>VLOOKUP(H61,AC$6:AE70,3)</f>
        <v>#N/A</v>
      </c>
      <c r="K61" s="5"/>
      <c r="L61" s="5"/>
      <c r="M61" s="5"/>
      <c r="N61" s="5"/>
      <c r="O61" s="5"/>
      <c r="P61" s="5"/>
      <c r="Q61" s="5"/>
      <c r="R61" s="5"/>
      <c r="S61" s="5"/>
      <c r="T61" s="6" t="e">
        <f t="shared" si="3"/>
        <v>#N/A</v>
      </c>
      <c r="U61" s="5"/>
      <c r="V61" s="5"/>
      <c r="W61" s="5"/>
      <c r="X61" s="5"/>
      <c r="Y61" s="5"/>
      <c r="Z61" s="5"/>
      <c r="AA61" s="5"/>
    </row>
    <row r="62" spans="1:27" ht="23.25" customHeight="1" x14ac:dyDescent="0.4">
      <c r="A62" s="5">
        <v>56</v>
      </c>
      <c r="B62" s="5"/>
      <c r="C62" s="5"/>
      <c r="D62" s="5"/>
      <c r="E62" s="9"/>
      <c r="F62" s="5"/>
      <c r="G62" s="5"/>
      <c r="H62" s="5"/>
      <c r="I62" s="5" t="e">
        <f t="shared" si="1"/>
        <v>#N/A</v>
      </c>
      <c r="J62" s="5" t="e">
        <f>VLOOKUP(H62,AC$6:AE71,3)</f>
        <v>#N/A</v>
      </c>
      <c r="K62" s="5"/>
      <c r="L62" s="5"/>
      <c r="M62" s="5"/>
      <c r="N62" s="5"/>
      <c r="O62" s="5"/>
      <c r="P62" s="5"/>
      <c r="Q62" s="5"/>
      <c r="R62" s="5"/>
      <c r="S62" s="5"/>
      <c r="T62" s="6" t="e">
        <f t="shared" si="3"/>
        <v>#N/A</v>
      </c>
      <c r="U62" s="5"/>
      <c r="V62" s="5"/>
      <c r="W62" s="5"/>
      <c r="X62" s="5"/>
      <c r="Y62" s="5"/>
      <c r="Z62" s="5"/>
      <c r="AA62" s="5"/>
    </row>
    <row r="63" spans="1:27" ht="23.25" customHeight="1" x14ac:dyDescent="0.4">
      <c r="A63" s="5">
        <v>57</v>
      </c>
      <c r="B63" s="5"/>
      <c r="C63" s="5"/>
      <c r="D63" s="5"/>
      <c r="E63" s="9"/>
      <c r="F63" s="5"/>
      <c r="G63" s="5"/>
      <c r="H63" s="5"/>
      <c r="I63" s="5" t="e">
        <f t="shared" si="1"/>
        <v>#N/A</v>
      </c>
      <c r="J63" s="5" t="e">
        <f>VLOOKUP(H63,AC$6:AE72,3)</f>
        <v>#N/A</v>
      </c>
      <c r="K63" s="5"/>
      <c r="L63" s="5"/>
      <c r="M63" s="5"/>
      <c r="N63" s="5"/>
      <c r="O63" s="5"/>
      <c r="P63" s="5"/>
      <c r="Q63" s="5"/>
      <c r="R63" s="5"/>
      <c r="S63" s="5"/>
      <c r="T63" s="6" t="e">
        <f t="shared" si="3"/>
        <v>#N/A</v>
      </c>
      <c r="U63" s="5"/>
      <c r="V63" s="5"/>
      <c r="W63" s="5"/>
      <c r="X63" s="5"/>
      <c r="Y63" s="5"/>
      <c r="Z63" s="5"/>
      <c r="AA63" s="5"/>
    </row>
    <row r="64" spans="1:27" ht="23.25" customHeight="1" x14ac:dyDescent="0.4">
      <c r="A64" s="5">
        <v>58</v>
      </c>
      <c r="B64" s="5"/>
      <c r="C64" s="5"/>
      <c r="D64" s="5"/>
      <c r="E64" s="9"/>
      <c r="F64" s="5"/>
      <c r="G64" s="5"/>
      <c r="H64" s="5"/>
      <c r="I64" s="5" t="e">
        <f t="shared" si="1"/>
        <v>#N/A</v>
      </c>
      <c r="J64" s="5" t="e">
        <f>VLOOKUP(H64,AC$6:AE73,3)</f>
        <v>#N/A</v>
      </c>
      <c r="K64" s="5"/>
      <c r="L64" s="5"/>
      <c r="M64" s="5"/>
      <c r="N64" s="5"/>
      <c r="O64" s="5"/>
      <c r="P64" s="5"/>
      <c r="Q64" s="5"/>
      <c r="R64" s="5"/>
      <c r="S64" s="5"/>
      <c r="T64" s="6" t="e">
        <f t="shared" si="3"/>
        <v>#N/A</v>
      </c>
      <c r="U64" s="5"/>
      <c r="V64" s="5"/>
      <c r="W64" s="5"/>
      <c r="X64" s="5"/>
      <c r="Y64" s="5"/>
      <c r="Z64" s="5"/>
      <c r="AA64" s="5"/>
    </row>
    <row r="65" spans="1:27" ht="23.25" customHeight="1" x14ac:dyDescent="0.4">
      <c r="A65" s="5">
        <v>59</v>
      </c>
      <c r="B65" s="5"/>
      <c r="C65" s="5"/>
      <c r="D65" s="5"/>
      <c r="E65" s="9"/>
      <c r="F65" s="5"/>
      <c r="G65" s="5"/>
      <c r="H65" s="5"/>
      <c r="I65" s="5" t="e">
        <f t="shared" si="1"/>
        <v>#N/A</v>
      </c>
      <c r="J65" s="5" t="e">
        <f>VLOOKUP(H65,AC$6:AE74,3)</f>
        <v>#N/A</v>
      </c>
      <c r="K65" s="5"/>
      <c r="L65" s="5"/>
      <c r="M65" s="5"/>
      <c r="N65" s="5"/>
      <c r="O65" s="5"/>
      <c r="P65" s="5"/>
      <c r="Q65" s="5"/>
      <c r="R65" s="5"/>
      <c r="S65" s="5"/>
      <c r="T65" s="6" t="e">
        <f t="shared" si="3"/>
        <v>#N/A</v>
      </c>
      <c r="U65" s="5"/>
      <c r="V65" s="5"/>
      <c r="W65" s="5"/>
      <c r="X65" s="5"/>
      <c r="Y65" s="5"/>
      <c r="Z65" s="5"/>
      <c r="AA65" s="5"/>
    </row>
    <row r="66" spans="1:27" ht="23.25" customHeight="1" x14ac:dyDescent="0.4">
      <c r="A66" s="25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</row>
    <row r="67" spans="1:27" ht="23.25" customHeight="1" x14ac:dyDescent="0.4">
      <c r="A67" s="25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</row>
    <row r="68" spans="1:27" ht="23.25" customHeight="1" x14ac:dyDescent="0.4">
      <c r="A68" s="25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</row>
    <row r="69" spans="1:27" ht="23.25" customHeight="1" x14ac:dyDescent="0.4">
      <c r="A69" s="25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</row>
    <row r="70" spans="1:27" ht="23.25" customHeight="1" x14ac:dyDescent="0.4">
      <c r="A70" s="25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</row>
    <row r="71" spans="1:27" ht="23.25" customHeight="1" x14ac:dyDescent="0.4">
      <c r="A71" s="25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</row>
    <row r="72" spans="1:27" ht="23.25" customHeight="1" x14ac:dyDescent="0.4"/>
    <row r="73" spans="1:27" ht="23.25" customHeight="1" x14ac:dyDescent="0.4"/>
    <row r="74" spans="1:27" ht="23.25" customHeight="1" x14ac:dyDescent="0.4"/>
    <row r="75" spans="1:27" ht="23.25" customHeight="1" x14ac:dyDescent="0.4"/>
    <row r="76" spans="1:27" ht="23.25" customHeight="1" x14ac:dyDescent="0.4"/>
    <row r="77" spans="1:27" ht="23.25" customHeight="1" x14ac:dyDescent="0.4"/>
    <row r="78" spans="1:27" ht="23.25" customHeight="1" x14ac:dyDescent="0.4"/>
    <row r="79" spans="1:27" ht="23.25" customHeight="1" x14ac:dyDescent="0.4"/>
    <row r="80" spans="1:27" ht="23.25" customHeight="1" x14ac:dyDescent="0.4"/>
    <row r="81" ht="23.25" customHeight="1" x14ac:dyDescent="0.4"/>
    <row r="82" ht="23.25" customHeight="1" x14ac:dyDescent="0.4"/>
    <row r="83" ht="23.25" customHeight="1" x14ac:dyDescent="0.4"/>
    <row r="84" ht="23.25" customHeight="1" x14ac:dyDescent="0.4"/>
    <row r="85" ht="23.25" customHeight="1" x14ac:dyDescent="0.4"/>
    <row r="86" ht="23.25" customHeight="1" x14ac:dyDescent="0.4"/>
    <row r="87" ht="23.25" customHeight="1" x14ac:dyDescent="0.4"/>
    <row r="88" ht="23.25" customHeight="1" x14ac:dyDescent="0.4"/>
    <row r="89" ht="23.25" customHeight="1" x14ac:dyDescent="0.4"/>
    <row r="90" ht="23.25" customHeight="1" x14ac:dyDescent="0.4"/>
    <row r="91" ht="23.25" customHeight="1" x14ac:dyDescent="0.4"/>
    <row r="92" ht="23.25" customHeight="1" x14ac:dyDescent="0.4"/>
    <row r="93" ht="23.25" customHeight="1" x14ac:dyDescent="0.4"/>
    <row r="94" ht="23.25" customHeight="1" x14ac:dyDescent="0.4"/>
    <row r="95" ht="23.25" customHeight="1" x14ac:dyDescent="0.4"/>
    <row r="96" ht="23.25" customHeight="1" x14ac:dyDescent="0.4"/>
    <row r="97" spans="28:28" ht="23.25" customHeight="1" x14ac:dyDescent="0.4"/>
    <row r="98" spans="28:28" ht="23.25" customHeight="1" x14ac:dyDescent="0.4"/>
    <row r="99" spans="28:28" ht="23.25" customHeight="1" x14ac:dyDescent="0.4"/>
    <row r="100" spans="28:28" ht="23.25" customHeight="1" x14ac:dyDescent="0.4"/>
    <row r="101" spans="28:28" ht="23.25" customHeight="1" x14ac:dyDescent="0.4"/>
    <row r="102" spans="28:28" ht="23.25" customHeight="1" x14ac:dyDescent="0.4"/>
    <row r="103" spans="28:28" ht="23.25" customHeight="1" x14ac:dyDescent="0.4"/>
    <row r="104" spans="28:28" ht="23.25" customHeight="1" x14ac:dyDescent="0.4">
      <c r="AB104" s="32"/>
    </row>
    <row r="105" spans="28:28" ht="23.25" customHeight="1" x14ac:dyDescent="0.4">
      <c r="AB105" s="32"/>
    </row>
    <row r="106" spans="28:28" ht="23.25" customHeight="1" x14ac:dyDescent="0.4">
      <c r="AB106" s="32"/>
    </row>
    <row r="107" spans="28:28" ht="23.25" customHeight="1" x14ac:dyDescent="0.4">
      <c r="AB107" s="32"/>
    </row>
    <row r="108" spans="28:28" ht="23.25" customHeight="1" x14ac:dyDescent="0.4">
      <c r="AB108" s="32"/>
    </row>
    <row r="109" spans="28:28" ht="23.25" customHeight="1" x14ac:dyDescent="0.4">
      <c r="AB109" s="32"/>
    </row>
    <row r="110" spans="28:28" ht="23.25" customHeight="1" x14ac:dyDescent="0.4">
      <c r="AB110" s="32"/>
    </row>
    <row r="111" spans="28:28" ht="23.25" customHeight="1" x14ac:dyDescent="0.4">
      <c r="AB111" s="32"/>
    </row>
    <row r="112" spans="28:28" ht="23.25" customHeight="1" x14ac:dyDescent="0.4">
      <c r="AB112" s="32"/>
    </row>
    <row r="113" spans="28:28" ht="23.25" customHeight="1" x14ac:dyDescent="0.4">
      <c r="AB113" s="32"/>
    </row>
    <row r="114" spans="28:28" ht="23.25" customHeight="1" x14ac:dyDescent="0.4">
      <c r="AB114" s="32"/>
    </row>
    <row r="115" spans="28:28" ht="23.25" customHeight="1" x14ac:dyDescent="0.4">
      <c r="AB115" s="32"/>
    </row>
    <row r="116" spans="28:28" ht="23.25" customHeight="1" x14ac:dyDescent="0.4">
      <c r="AB116" s="32"/>
    </row>
    <row r="117" spans="28:28" ht="23.25" customHeight="1" x14ac:dyDescent="0.4">
      <c r="AB117" s="32"/>
    </row>
    <row r="118" spans="28:28" ht="23.25" customHeight="1" x14ac:dyDescent="0.4">
      <c r="AB118" s="32"/>
    </row>
    <row r="119" spans="28:28" ht="23.25" customHeight="1" x14ac:dyDescent="0.4">
      <c r="AB119" s="32"/>
    </row>
    <row r="120" spans="28:28" ht="23.25" customHeight="1" x14ac:dyDescent="0.4">
      <c r="AB120" s="32"/>
    </row>
    <row r="121" spans="28:28" ht="23.25" customHeight="1" x14ac:dyDescent="0.4">
      <c r="AB121" s="32"/>
    </row>
    <row r="122" spans="28:28" ht="23.25" customHeight="1" x14ac:dyDescent="0.4">
      <c r="AB122" s="32"/>
    </row>
    <row r="123" spans="28:28" ht="23.25" customHeight="1" x14ac:dyDescent="0.4">
      <c r="AB123" s="32"/>
    </row>
    <row r="124" spans="28:28" ht="23.25" customHeight="1" x14ac:dyDescent="0.4">
      <c r="AB124" s="32"/>
    </row>
    <row r="125" spans="28:28" ht="23.25" customHeight="1" x14ac:dyDescent="0.4">
      <c r="AB125" s="32"/>
    </row>
    <row r="126" spans="28:28" ht="23.25" customHeight="1" x14ac:dyDescent="0.4">
      <c r="AB126" s="32"/>
    </row>
    <row r="127" spans="28:28" ht="23.25" customHeight="1" x14ac:dyDescent="0.4">
      <c r="AB127" s="32"/>
    </row>
    <row r="128" spans="28:28" ht="23.25" customHeight="1" x14ac:dyDescent="0.4">
      <c r="AB128" s="32"/>
    </row>
    <row r="129" spans="28:28" ht="23.25" customHeight="1" x14ac:dyDescent="0.4">
      <c r="AB129" s="32"/>
    </row>
    <row r="130" spans="28:28" ht="23.25" customHeight="1" x14ac:dyDescent="0.4">
      <c r="AB130" s="32"/>
    </row>
    <row r="131" spans="28:28" ht="23.25" customHeight="1" x14ac:dyDescent="0.4">
      <c r="AB131" s="32"/>
    </row>
    <row r="132" spans="28:28" ht="23.25" customHeight="1" x14ac:dyDescent="0.4">
      <c r="AB132" s="32"/>
    </row>
    <row r="133" spans="28:28" ht="23.25" customHeight="1" x14ac:dyDescent="0.4">
      <c r="AB133" s="32"/>
    </row>
    <row r="134" spans="28:28" ht="23.25" customHeight="1" x14ac:dyDescent="0.4">
      <c r="AB134" s="32"/>
    </row>
    <row r="135" spans="28:28" ht="23.25" customHeight="1" x14ac:dyDescent="0.4">
      <c r="AB135" s="32"/>
    </row>
    <row r="136" spans="28:28" ht="23.25" customHeight="1" x14ac:dyDescent="0.4">
      <c r="AB136" s="32"/>
    </row>
    <row r="137" spans="28:28" ht="23.25" customHeight="1" x14ac:dyDescent="0.4">
      <c r="AB137" s="32"/>
    </row>
    <row r="138" spans="28:28" ht="23.25" customHeight="1" x14ac:dyDescent="0.4">
      <c r="AB138" s="32"/>
    </row>
    <row r="139" spans="28:28" ht="23.25" customHeight="1" x14ac:dyDescent="0.4">
      <c r="AB139" s="32"/>
    </row>
    <row r="140" spans="28:28" ht="23.25" customHeight="1" x14ac:dyDescent="0.4">
      <c r="AB140" s="32"/>
    </row>
    <row r="141" spans="28:28" ht="23.25" customHeight="1" x14ac:dyDescent="0.4">
      <c r="AB141" s="32"/>
    </row>
    <row r="142" spans="28:28" ht="23.25" customHeight="1" x14ac:dyDescent="0.4">
      <c r="AB142" s="32"/>
    </row>
    <row r="143" spans="28:28" ht="23.25" customHeight="1" x14ac:dyDescent="0.4">
      <c r="AB143" s="32"/>
    </row>
    <row r="144" spans="28:28" ht="23.25" customHeight="1" x14ac:dyDescent="0.4">
      <c r="AB144" s="32"/>
    </row>
    <row r="145" spans="28:28" ht="23.25" customHeight="1" x14ac:dyDescent="0.4">
      <c r="AB145" s="32"/>
    </row>
    <row r="146" spans="28:28" ht="23.25" customHeight="1" x14ac:dyDescent="0.4">
      <c r="AB146" s="32"/>
    </row>
    <row r="147" spans="28:28" ht="23.25" customHeight="1" x14ac:dyDescent="0.4">
      <c r="AB147" s="32"/>
    </row>
    <row r="148" spans="28:28" ht="23.25" customHeight="1" x14ac:dyDescent="0.4">
      <c r="AB148" s="32"/>
    </row>
    <row r="149" spans="28:28" ht="23.25" customHeight="1" x14ac:dyDescent="0.4">
      <c r="AB149" s="32"/>
    </row>
    <row r="150" spans="28:28" ht="23.25" customHeight="1" x14ac:dyDescent="0.4">
      <c r="AB150" s="32"/>
    </row>
    <row r="151" spans="28:28" ht="23.25" customHeight="1" x14ac:dyDescent="0.4">
      <c r="AB151" s="32"/>
    </row>
    <row r="152" spans="28:28" ht="23.25" customHeight="1" x14ac:dyDescent="0.4">
      <c r="AB152" s="32"/>
    </row>
    <row r="153" spans="28:28" ht="23.25" customHeight="1" x14ac:dyDescent="0.4">
      <c r="AB153" s="32"/>
    </row>
    <row r="154" spans="28:28" ht="23.25" customHeight="1" x14ac:dyDescent="0.4">
      <c r="AB154" s="32"/>
    </row>
    <row r="155" spans="28:28" ht="23.25" customHeight="1" x14ac:dyDescent="0.4">
      <c r="AB155" s="32"/>
    </row>
    <row r="156" spans="28:28" ht="23.25" customHeight="1" x14ac:dyDescent="0.4">
      <c r="AB156" s="32"/>
    </row>
    <row r="157" spans="28:28" ht="23.25" customHeight="1" x14ac:dyDescent="0.4">
      <c r="AB157" s="32"/>
    </row>
    <row r="158" spans="28:28" ht="23.25" customHeight="1" x14ac:dyDescent="0.4">
      <c r="AB158" s="32"/>
    </row>
    <row r="159" spans="28:28" ht="23.25" customHeight="1" x14ac:dyDescent="0.4">
      <c r="AB159" s="32"/>
    </row>
    <row r="160" spans="28:28" ht="23.25" customHeight="1" x14ac:dyDescent="0.4">
      <c r="AB160" s="32"/>
    </row>
    <row r="161" spans="28:28" ht="23.25" customHeight="1" x14ac:dyDescent="0.4">
      <c r="AB161" s="32"/>
    </row>
    <row r="162" spans="28:28" ht="23.25" customHeight="1" x14ac:dyDescent="0.4">
      <c r="AB162" s="32"/>
    </row>
    <row r="163" spans="28:28" ht="23.25" customHeight="1" x14ac:dyDescent="0.4">
      <c r="AB163" s="32"/>
    </row>
    <row r="164" spans="28:28" ht="23.25" customHeight="1" x14ac:dyDescent="0.4"/>
    <row r="165" spans="28:28" ht="23.25" customHeight="1" x14ac:dyDescent="0.4"/>
    <row r="166" spans="28:28" ht="23.25" customHeight="1" x14ac:dyDescent="0.4"/>
    <row r="167" spans="28:28" ht="23.25" customHeight="1" x14ac:dyDescent="0.4"/>
    <row r="168" spans="28:28" ht="23.25" customHeight="1" x14ac:dyDescent="0.4"/>
    <row r="169" spans="28:28" ht="23.25" customHeight="1" x14ac:dyDescent="0.4"/>
    <row r="170" spans="28:28" ht="23.25" customHeight="1" x14ac:dyDescent="0.4"/>
    <row r="171" spans="28:28" ht="23.25" customHeight="1" x14ac:dyDescent="0.4"/>
    <row r="172" spans="28:28" ht="23.25" customHeight="1" x14ac:dyDescent="0.4"/>
    <row r="173" spans="28:28" ht="23.25" customHeight="1" x14ac:dyDescent="0.4"/>
    <row r="174" spans="28:28" ht="23.25" customHeight="1" x14ac:dyDescent="0.4"/>
    <row r="175" spans="28:28" ht="23.25" customHeight="1" x14ac:dyDescent="0.4"/>
    <row r="176" spans="28:28" ht="23.25" customHeight="1" x14ac:dyDescent="0.4"/>
    <row r="177" ht="23.25" customHeight="1" x14ac:dyDescent="0.4"/>
    <row r="178" ht="23.25" customHeight="1" x14ac:dyDescent="0.4"/>
    <row r="179" ht="23.25" customHeight="1" x14ac:dyDescent="0.4"/>
    <row r="180" ht="23.25" customHeight="1" x14ac:dyDescent="0.4"/>
    <row r="181" ht="23.25" customHeight="1" x14ac:dyDescent="0.4"/>
    <row r="182" ht="23.25" customHeight="1" x14ac:dyDescent="0.4"/>
    <row r="183" ht="23.25" customHeight="1" x14ac:dyDescent="0.4"/>
    <row r="184" ht="23.25" customHeight="1" x14ac:dyDescent="0.4"/>
    <row r="185" ht="23.25" customHeight="1" x14ac:dyDescent="0.4"/>
    <row r="186" ht="23.25" customHeight="1" x14ac:dyDescent="0.4"/>
    <row r="187" ht="23.25" customHeight="1" x14ac:dyDescent="0.4"/>
    <row r="188" ht="23.25" customHeight="1" x14ac:dyDescent="0.4"/>
    <row r="189" ht="23.25" customHeight="1" x14ac:dyDescent="0.4"/>
    <row r="190" ht="23.25" customHeight="1" x14ac:dyDescent="0.4"/>
    <row r="191" ht="23.25" customHeight="1" x14ac:dyDescent="0.4"/>
    <row r="192" ht="23.25" customHeight="1" x14ac:dyDescent="0.4"/>
    <row r="193" ht="23.25" customHeight="1" x14ac:dyDescent="0.4"/>
    <row r="194" ht="23.25" customHeight="1" x14ac:dyDescent="0.4"/>
    <row r="195" ht="23.25" customHeight="1" x14ac:dyDescent="0.4"/>
    <row r="196" ht="23.25" customHeight="1" x14ac:dyDescent="0.4"/>
    <row r="197" ht="23.25" customHeight="1" x14ac:dyDescent="0.4"/>
    <row r="198" ht="23.25" customHeight="1" x14ac:dyDescent="0.4"/>
    <row r="199" ht="23.25" customHeight="1" x14ac:dyDescent="0.4"/>
    <row r="200" ht="23.25" customHeight="1" x14ac:dyDescent="0.4"/>
    <row r="201" ht="23.25" customHeight="1" x14ac:dyDescent="0.4"/>
    <row r="202" ht="23.25" customHeight="1" x14ac:dyDescent="0.4"/>
    <row r="203" ht="23.25" customHeight="1" x14ac:dyDescent="0.4"/>
    <row r="204" ht="23.25" customHeight="1" x14ac:dyDescent="0.4"/>
    <row r="205" ht="23.25" customHeight="1" x14ac:dyDescent="0.4"/>
    <row r="206" ht="23.25" customHeight="1" x14ac:dyDescent="0.4"/>
    <row r="207" ht="23.25" customHeight="1" x14ac:dyDescent="0.4"/>
    <row r="208" ht="23.25" customHeight="1" x14ac:dyDescent="0.4"/>
    <row r="209" ht="23.25" customHeight="1" x14ac:dyDescent="0.4"/>
    <row r="210" ht="23.25" customHeight="1" x14ac:dyDescent="0.4"/>
    <row r="211" ht="23.25" customHeight="1" x14ac:dyDescent="0.4"/>
    <row r="212" ht="23.25" customHeight="1" x14ac:dyDescent="0.4"/>
    <row r="213" ht="23.25" customHeight="1" x14ac:dyDescent="0.4"/>
    <row r="214" ht="23.25" customHeight="1" x14ac:dyDescent="0.4"/>
    <row r="215" ht="23.25" customHeight="1" x14ac:dyDescent="0.4"/>
    <row r="216" ht="23.25" customHeight="1" x14ac:dyDescent="0.4"/>
    <row r="217" ht="23.25" customHeight="1" x14ac:dyDescent="0.4"/>
    <row r="218" ht="23.25" customHeight="1" x14ac:dyDescent="0.4"/>
    <row r="219" ht="23.25" customHeight="1" x14ac:dyDescent="0.4"/>
    <row r="220" ht="23.25" customHeight="1" x14ac:dyDescent="0.4"/>
    <row r="221" ht="23.25" customHeight="1" x14ac:dyDescent="0.4"/>
    <row r="222" ht="23.25" customHeight="1" x14ac:dyDescent="0.4"/>
    <row r="223" ht="23.25" customHeight="1" x14ac:dyDescent="0.4"/>
    <row r="224" ht="23.25" customHeight="1" x14ac:dyDescent="0.4"/>
    <row r="225" ht="23.25" customHeight="1" x14ac:dyDescent="0.4"/>
    <row r="226" ht="23.25" customHeight="1" x14ac:dyDescent="0.4"/>
    <row r="227" ht="23.25" customHeight="1" x14ac:dyDescent="0.4"/>
    <row r="228" ht="23.25" customHeight="1" x14ac:dyDescent="0.4"/>
    <row r="229" ht="23.25" customHeight="1" x14ac:dyDescent="0.4"/>
    <row r="230" ht="23.25" customHeight="1" x14ac:dyDescent="0.4"/>
    <row r="231" ht="23.25" customHeight="1" x14ac:dyDescent="0.4"/>
    <row r="232" ht="23.25" customHeight="1" x14ac:dyDescent="0.4"/>
    <row r="233" ht="23.25" customHeight="1" x14ac:dyDescent="0.4"/>
    <row r="234" ht="23.25" customHeight="1" x14ac:dyDescent="0.4"/>
    <row r="235" ht="23.25" customHeight="1" x14ac:dyDescent="0.4"/>
    <row r="236" ht="23.25" customHeight="1" x14ac:dyDescent="0.4"/>
    <row r="237" ht="23.25" customHeight="1" x14ac:dyDescent="0.4"/>
    <row r="238" ht="23.25" customHeight="1" x14ac:dyDescent="0.4"/>
    <row r="239" ht="23.25" customHeight="1" x14ac:dyDescent="0.4"/>
    <row r="240" ht="23.25" customHeight="1" x14ac:dyDescent="0.4"/>
    <row r="241" ht="23.25" customHeight="1" x14ac:dyDescent="0.4"/>
    <row r="242" ht="23.25" customHeight="1" x14ac:dyDescent="0.4"/>
    <row r="243" ht="23.25" customHeight="1" x14ac:dyDescent="0.4"/>
    <row r="244" ht="23.25" customHeight="1" x14ac:dyDescent="0.4"/>
    <row r="245" ht="23.25" customHeight="1" x14ac:dyDescent="0.4"/>
    <row r="246" ht="23.25" customHeight="1" x14ac:dyDescent="0.4"/>
    <row r="247" ht="23.25" customHeight="1" x14ac:dyDescent="0.4"/>
    <row r="248" ht="23.25" customHeight="1" x14ac:dyDescent="0.4"/>
    <row r="249" ht="23.25" customHeight="1" x14ac:dyDescent="0.4"/>
    <row r="250" ht="23.25" customHeight="1" x14ac:dyDescent="0.4"/>
    <row r="251" ht="23.25" customHeight="1" x14ac:dyDescent="0.4"/>
    <row r="252" ht="23.25" customHeight="1" x14ac:dyDescent="0.4"/>
    <row r="253" ht="23.25" customHeight="1" x14ac:dyDescent="0.4"/>
    <row r="254" ht="23.25" customHeight="1" x14ac:dyDescent="0.4"/>
    <row r="255" ht="23.25" customHeight="1" x14ac:dyDescent="0.4"/>
    <row r="256" ht="23.25" customHeight="1" x14ac:dyDescent="0.4"/>
    <row r="257" ht="23.25" customHeight="1" x14ac:dyDescent="0.4"/>
    <row r="258" ht="23.25" customHeight="1" x14ac:dyDescent="0.4"/>
    <row r="259" ht="23.25" customHeight="1" x14ac:dyDescent="0.4"/>
    <row r="260" ht="23.25" customHeight="1" x14ac:dyDescent="0.4"/>
    <row r="261" ht="23.25" customHeight="1" x14ac:dyDescent="0.4"/>
    <row r="262" ht="23.25" customHeight="1" x14ac:dyDescent="0.4"/>
    <row r="263" ht="23.25" customHeight="1" x14ac:dyDescent="0.4"/>
    <row r="264" ht="23.25" customHeight="1" x14ac:dyDescent="0.4"/>
    <row r="265" ht="23.25" customHeight="1" x14ac:dyDescent="0.4"/>
    <row r="266" ht="23.25" customHeight="1" x14ac:dyDescent="0.4"/>
    <row r="267" ht="23.25" customHeight="1" x14ac:dyDescent="0.4"/>
    <row r="268" ht="23.25" customHeight="1" x14ac:dyDescent="0.4"/>
    <row r="269" ht="23.25" customHeight="1" x14ac:dyDescent="0.4"/>
    <row r="270" ht="23.25" customHeight="1" x14ac:dyDescent="0.4"/>
    <row r="271" ht="23.25" customHeight="1" x14ac:dyDescent="0.4"/>
    <row r="272" ht="23.25" customHeight="1" x14ac:dyDescent="0.4"/>
    <row r="273" ht="23.25" customHeight="1" x14ac:dyDescent="0.4"/>
    <row r="274" ht="23.25" customHeight="1" x14ac:dyDescent="0.4"/>
    <row r="275" ht="23.25" customHeight="1" x14ac:dyDescent="0.4"/>
    <row r="276" ht="23.25" customHeight="1" x14ac:dyDescent="0.4"/>
    <row r="277" ht="23.25" customHeight="1" x14ac:dyDescent="0.4"/>
    <row r="278" ht="23.25" customHeight="1" x14ac:dyDescent="0.4"/>
    <row r="279" ht="23.25" customHeight="1" x14ac:dyDescent="0.4"/>
    <row r="280" ht="23.25" customHeight="1" x14ac:dyDescent="0.4"/>
    <row r="281" ht="23.25" customHeight="1" x14ac:dyDescent="0.4"/>
    <row r="282" ht="23.25" customHeight="1" x14ac:dyDescent="0.4"/>
    <row r="283" ht="23.25" customHeight="1" x14ac:dyDescent="0.4"/>
    <row r="284" ht="23.25" customHeight="1" x14ac:dyDescent="0.4"/>
    <row r="285" ht="23.25" customHeight="1" x14ac:dyDescent="0.4"/>
    <row r="286" ht="23.25" customHeight="1" x14ac:dyDescent="0.4"/>
    <row r="287" ht="23.25" customHeight="1" x14ac:dyDescent="0.4"/>
    <row r="288" ht="23.25" customHeight="1" x14ac:dyDescent="0.4"/>
    <row r="289" ht="23.25" customHeight="1" x14ac:dyDescent="0.4"/>
    <row r="290" ht="23.25" customHeight="1" x14ac:dyDescent="0.4"/>
    <row r="291" ht="23.25" customHeight="1" x14ac:dyDescent="0.4"/>
    <row r="292" ht="23.25" customHeight="1" x14ac:dyDescent="0.4"/>
    <row r="293" ht="23.25" customHeight="1" x14ac:dyDescent="0.4"/>
    <row r="294" ht="23.25" customHeight="1" x14ac:dyDescent="0.4"/>
    <row r="295" ht="23.25" customHeight="1" x14ac:dyDescent="0.4"/>
    <row r="296" ht="23.25" customHeight="1" x14ac:dyDescent="0.4"/>
    <row r="297" ht="23.25" customHeight="1" x14ac:dyDescent="0.4"/>
    <row r="298" ht="23.25" customHeight="1" x14ac:dyDescent="0.4"/>
    <row r="299" ht="23.25" customHeight="1" x14ac:dyDescent="0.4"/>
    <row r="300" ht="23.25" customHeight="1" x14ac:dyDescent="0.4"/>
    <row r="301" ht="23.25" customHeight="1" x14ac:dyDescent="0.4"/>
    <row r="302" ht="23.25" customHeight="1" x14ac:dyDescent="0.4"/>
    <row r="303" ht="23.25" customHeight="1" x14ac:dyDescent="0.4"/>
    <row r="304" ht="23.25" customHeight="1" x14ac:dyDescent="0.4"/>
    <row r="305" ht="23.25" customHeight="1" x14ac:dyDescent="0.4"/>
    <row r="306" ht="23.25" customHeight="1" x14ac:dyDescent="0.4"/>
    <row r="307" ht="23.25" customHeight="1" x14ac:dyDescent="0.4"/>
    <row r="308" ht="23.25" customHeight="1" x14ac:dyDescent="0.4"/>
    <row r="309" ht="23.25" customHeight="1" x14ac:dyDescent="0.4"/>
    <row r="310" ht="23.25" customHeight="1" x14ac:dyDescent="0.4"/>
    <row r="311" ht="23.25" customHeight="1" x14ac:dyDescent="0.4"/>
    <row r="312" ht="23.25" customHeight="1" x14ac:dyDescent="0.4"/>
    <row r="313" ht="23.25" customHeight="1" x14ac:dyDescent="0.4"/>
    <row r="314" ht="23.25" customHeight="1" x14ac:dyDescent="0.4"/>
    <row r="315" ht="23.25" customHeight="1" x14ac:dyDescent="0.4"/>
    <row r="316" ht="23.25" customHeight="1" x14ac:dyDescent="0.4"/>
    <row r="317" ht="23.25" customHeight="1" x14ac:dyDescent="0.4"/>
    <row r="318" ht="23.25" customHeight="1" x14ac:dyDescent="0.4"/>
    <row r="319" ht="23.25" customHeight="1" x14ac:dyDescent="0.4"/>
    <row r="320" ht="23.25" customHeight="1" x14ac:dyDescent="0.4"/>
    <row r="321" ht="23.25" customHeight="1" x14ac:dyDescent="0.4"/>
    <row r="322" ht="23.25" customHeight="1" x14ac:dyDescent="0.4"/>
    <row r="323" ht="23.25" customHeight="1" x14ac:dyDescent="0.4"/>
    <row r="324" ht="23.25" customHeight="1" x14ac:dyDescent="0.4"/>
    <row r="325" ht="23.25" customHeight="1" x14ac:dyDescent="0.4"/>
    <row r="326" ht="23.25" customHeight="1" x14ac:dyDescent="0.4"/>
    <row r="327" ht="23.25" customHeight="1" x14ac:dyDescent="0.4"/>
    <row r="328" ht="23.25" customHeight="1" x14ac:dyDescent="0.4"/>
    <row r="329" ht="23.25" customHeight="1" x14ac:dyDescent="0.4"/>
    <row r="330" ht="23.25" customHeight="1" x14ac:dyDescent="0.4"/>
    <row r="331" ht="23.25" customHeight="1" x14ac:dyDescent="0.4"/>
    <row r="332" ht="23.25" customHeight="1" x14ac:dyDescent="0.4"/>
    <row r="333" ht="23.25" customHeight="1" x14ac:dyDescent="0.4"/>
    <row r="334" ht="23.25" customHeight="1" x14ac:dyDescent="0.4"/>
    <row r="335" ht="23.25" customHeight="1" x14ac:dyDescent="0.4"/>
    <row r="336" ht="23.25" customHeight="1" x14ac:dyDescent="0.4"/>
    <row r="337" ht="23.25" customHeight="1" x14ac:dyDescent="0.4"/>
    <row r="338" ht="23.25" customHeight="1" x14ac:dyDescent="0.4"/>
    <row r="339" ht="23.25" customHeight="1" x14ac:dyDescent="0.4"/>
    <row r="340" ht="23.25" customHeight="1" x14ac:dyDescent="0.4"/>
    <row r="341" ht="23.25" customHeight="1" x14ac:dyDescent="0.4"/>
    <row r="342" ht="23.25" customHeight="1" x14ac:dyDescent="0.4"/>
    <row r="343" ht="23.25" customHeight="1" x14ac:dyDescent="0.4"/>
    <row r="344" ht="23.25" customHeight="1" x14ac:dyDescent="0.4"/>
    <row r="345" ht="23.25" customHeight="1" x14ac:dyDescent="0.4"/>
    <row r="346" ht="23.25" customHeight="1" x14ac:dyDescent="0.4"/>
    <row r="347" ht="23.25" customHeight="1" x14ac:dyDescent="0.4"/>
    <row r="348" ht="23.25" customHeight="1" x14ac:dyDescent="0.4"/>
    <row r="349" ht="23.25" customHeight="1" x14ac:dyDescent="0.4"/>
    <row r="350" ht="23.25" customHeight="1" x14ac:dyDescent="0.4"/>
    <row r="351" ht="23.25" customHeight="1" x14ac:dyDescent="0.4"/>
    <row r="352" ht="23.25" customHeight="1" x14ac:dyDescent="0.4"/>
    <row r="353" ht="23.25" customHeight="1" x14ac:dyDescent="0.4"/>
    <row r="354" ht="23.25" customHeight="1" x14ac:dyDescent="0.4"/>
    <row r="355" ht="23.25" customHeight="1" x14ac:dyDescent="0.4"/>
    <row r="356" ht="23.25" customHeight="1" x14ac:dyDescent="0.4"/>
    <row r="357" ht="23.25" customHeight="1" x14ac:dyDescent="0.4"/>
    <row r="358" ht="23.25" customHeight="1" x14ac:dyDescent="0.4"/>
    <row r="359" ht="23.25" customHeight="1" x14ac:dyDescent="0.4"/>
    <row r="360" ht="23.25" customHeight="1" x14ac:dyDescent="0.4"/>
    <row r="361" ht="23.25" customHeight="1" x14ac:dyDescent="0.4"/>
    <row r="362" ht="23.25" customHeight="1" x14ac:dyDescent="0.4"/>
    <row r="363" ht="23.25" customHeight="1" x14ac:dyDescent="0.4"/>
    <row r="364" ht="23.25" customHeight="1" x14ac:dyDescent="0.4"/>
    <row r="365" ht="23.25" customHeight="1" x14ac:dyDescent="0.4"/>
    <row r="366" ht="23.25" customHeight="1" x14ac:dyDescent="0.4"/>
    <row r="367" ht="23.25" customHeight="1" x14ac:dyDescent="0.4"/>
    <row r="368" ht="23.25" customHeight="1" x14ac:dyDescent="0.4"/>
    <row r="369" ht="23.25" customHeight="1" x14ac:dyDescent="0.4"/>
    <row r="370" ht="23.25" customHeight="1" x14ac:dyDescent="0.4"/>
    <row r="371" ht="23.25" customHeight="1" x14ac:dyDescent="0.4"/>
    <row r="372" ht="23.25" customHeight="1" x14ac:dyDescent="0.4"/>
    <row r="373" ht="23.25" customHeight="1" x14ac:dyDescent="0.4"/>
    <row r="374" ht="23.25" customHeight="1" x14ac:dyDescent="0.4"/>
    <row r="375" ht="23.25" customHeight="1" x14ac:dyDescent="0.4"/>
    <row r="376" ht="23.25" customHeight="1" x14ac:dyDescent="0.4"/>
    <row r="377" ht="23.25" customHeight="1" x14ac:dyDescent="0.4"/>
    <row r="378" ht="23.25" customHeight="1" x14ac:dyDescent="0.4"/>
    <row r="379" ht="23.25" customHeight="1" x14ac:dyDescent="0.4"/>
    <row r="380" ht="23.25" customHeight="1" x14ac:dyDescent="0.4"/>
    <row r="381" ht="23.25" customHeight="1" x14ac:dyDescent="0.4"/>
    <row r="382" ht="23.25" customHeight="1" x14ac:dyDescent="0.4"/>
    <row r="383" ht="23.25" customHeight="1" x14ac:dyDescent="0.4"/>
    <row r="384" ht="23.25" customHeight="1" x14ac:dyDescent="0.4"/>
    <row r="385" ht="23.25" customHeight="1" x14ac:dyDescent="0.4"/>
    <row r="386" ht="23.25" customHeight="1" x14ac:dyDescent="0.4"/>
    <row r="387" ht="23.25" customHeight="1" x14ac:dyDescent="0.4"/>
    <row r="388" ht="23.25" customHeight="1" x14ac:dyDescent="0.4"/>
    <row r="389" ht="23.25" customHeight="1" x14ac:dyDescent="0.4"/>
    <row r="390" ht="23.25" customHeight="1" x14ac:dyDescent="0.4"/>
    <row r="391" ht="23.25" customHeight="1" x14ac:dyDescent="0.4"/>
    <row r="392" ht="23.25" customHeight="1" x14ac:dyDescent="0.4"/>
    <row r="393" ht="23.25" customHeight="1" x14ac:dyDescent="0.4"/>
    <row r="394" ht="23.25" customHeight="1" x14ac:dyDescent="0.4"/>
    <row r="395" ht="23.25" customHeight="1" x14ac:dyDescent="0.4"/>
    <row r="396" ht="23.25" customHeight="1" x14ac:dyDescent="0.4"/>
    <row r="397" ht="23.25" customHeight="1" x14ac:dyDescent="0.4"/>
    <row r="398" ht="23.25" customHeight="1" x14ac:dyDescent="0.4"/>
    <row r="399" ht="23.25" customHeight="1" x14ac:dyDescent="0.4"/>
    <row r="400" ht="23.25" customHeight="1" x14ac:dyDescent="0.4"/>
    <row r="401" ht="23.25" customHeight="1" x14ac:dyDescent="0.4"/>
    <row r="402" ht="23.25" customHeight="1" x14ac:dyDescent="0.4"/>
    <row r="403" ht="23.25" customHeight="1" x14ac:dyDescent="0.4"/>
    <row r="404" ht="23.25" customHeight="1" x14ac:dyDescent="0.4"/>
    <row r="405" ht="23.25" customHeight="1" x14ac:dyDescent="0.4"/>
    <row r="406" ht="23.25" customHeight="1" x14ac:dyDescent="0.4"/>
    <row r="407" ht="23.25" customHeight="1" x14ac:dyDescent="0.4"/>
    <row r="408" ht="23.25" customHeight="1" x14ac:dyDescent="0.4"/>
    <row r="409" ht="23.25" customHeight="1" x14ac:dyDescent="0.4"/>
    <row r="410" ht="23.25" customHeight="1" x14ac:dyDescent="0.4"/>
    <row r="411" ht="23.25" customHeight="1" x14ac:dyDescent="0.4"/>
    <row r="412" ht="23.25" customHeight="1" x14ac:dyDescent="0.4"/>
    <row r="413" ht="23.25" customHeight="1" x14ac:dyDescent="0.4"/>
    <row r="414" ht="23.25" customHeight="1" x14ac:dyDescent="0.4"/>
    <row r="415" ht="23.25" customHeight="1" x14ac:dyDescent="0.4"/>
    <row r="416" ht="23.25" customHeight="1" x14ac:dyDescent="0.4"/>
    <row r="417" ht="23.25" customHeight="1" x14ac:dyDescent="0.4"/>
    <row r="418" ht="23.25" customHeight="1" x14ac:dyDescent="0.4"/>
    <row r="419" ht="23.25" customHeight="1" x14ac:dyDescent="0.4"/>
    <row r="420" ht="23.25" customHeight="1" x14ac:dyDescent="0.4"/>
    <row r="421" ht="23.25" customHeight="1" x14ac:dyDescent="0.4"/>
    <row r="422" ht="23.25" customHeight="1" x14ac:dyDescent="0.4"/>
    <row r="423" ht="23.25" customHeight="1" x14ac:dyDescent="0.4"/>
    <row r="424" ht="23.25" customHeight="1" x14ac:dyDescent="0.4"/>
    <row r="425" ht="23.25" customHeight="1" x14ac:dyDescent="0.4"/>
    <row r="426" ht="23.25" customHeight="1" x14ac:dyDescent="0.4"/>
    <row r="427" ht="23.25" customHeight="1" x14ac:dyDescent="0.4"/>
    <row r="428" ht="23.25" customHeight="1" x14ac:dyDescent="0.4"/>
    <row r="429" ht="23.25" customHeight="1" x14ac:dyDescent="0.4"/>
    <row r="430" ht="23.25" customHeight="1" x14ac:dyDescent="0.4"/>
    <row r="431" ht="23.25" customHeight="1" x14ac:dyDescent="0.4"/>
    <row r="432" ht="23.25" customHeight="1" x14ac:dyDescent="0.4"/>
    <row r="433" ht="23.25" customHeight="1" x14ac:dyDescent="0.4"/>
    <row r="434" ht="23.25" customHeight="1" x14ac:dyDescent="0.4"/>
    <row r="435" ht="23.25" customHeight="1" x14ac:dyDescent="0.4"/>
    <row r="436" ht="23.25" customHeight="1" x14ac:dyDescent="0.4"/>
    <row r="437" ht="23.25" customHeight="1" x14ac:dyDescent="0.4"/>
    <row r="438" ht="23.25" customHeight="1" x14ac:dyDescent="0.4"/>
    <row r="439" ht="23.25" customHeight="1" x14ac:dyDescent="0.4"/>
    <row r="440" ht="23.25" customHeight="1" x14ac:dyDescent="0.4"/>
    <row r="441" ht="23.25" customHeight="1" x14ac:dyDescent="0.4"/>
    <row r="442" ht="23.25" customHeight="1" x14ac:dyDescent="0.4"/>
    <row r="443" ht="23.25" customHeight="1" x14ac:dyDescent="0.4"/>
    <row r="444" ht="23.25" customHeight="1" x14ac:dyDescent="0.4"/>
    <row r="445" ht="23.25" customHeight="1" x14ac:dyDescent="0.4"/>
    <row r="446" ht="23.25" customHeight="1" x14ac:dyDescent="0.4"/>
    <row r="447" ht="23.25" customHeight="1" x14ac:dyDescent="0.4"/>
    <row r="448" ht="23.25" customHeight="1" x14ac:dyDescent="0.4"/>
    <row r="449" ht="23.25" customHeight="1" x14ac:dyDescent="0.4"/>
    <row r="450" ht="23.25" customHeight="1" x14ac:dyDescent="0.4"/>
    <row r="451" ht="23.25" customHeight="1" x14ac:dyDescent="0.4"/>
    <row r="452" ht="23.25" customHeight="1" x14ac:dyDescent="0.4"/>
    <row r="453" ht="23.25" customHeight="1" x14ac:dyDescent="0.4"/>
    <row r="454" ht="23.25" customHeight="1" x14ac:dyDescent="0.4"/>
    <row r="455" ht="23.25" customHeight="1" x14ac:dyDescent="0.4"/>
    <row r="456" ht="23.25" customHeight="1" x14ac:dyDescent="0.4"/>
    <row r="457" ht="23.25" customHeight="1" x14ac:dyDescent="0.4"/>
    <row r="458" ht="23.25" customHeight="1" x14ac:dyDescent="0.4"/>
    <row r="459" ht="23.25" customHeight="1" x14ac:dyDescent="0.4"/>
    <row r="460" ht="23.25" customHeight="1" x14ac:dyDescent="0.4"/>
    <row r="461" ht="23.25" customHeight="1" x14ac:dyDescent="0.4"/>
    <row r="462" ht="23.25" customHeight="1" x14ac:dyDescent="0.4"/>
    <row r="463" ht="23.25" customHeight="1" x14ac:dyDescent="0.4"/>
    <row r="464" ht="23.25" customHeight="1" x14ac:dyDescent="0.4"/>
    <row r="465" ht="23.25" customHeight="1" x14ac:dyDescent="0.4"/>
    <row r="466" ht="23.25" customHeight="1" x14ac:dyDescent="0.4"/>
    <row r="467" ht="23.25" customHeight="1" x14ac:dyDescent="0.4"/>
    <row r="468" ht="23.25" customHeight="1" x14ac:dyDescent="0.4"/>
    <row r="469" ht="23.25" customHeight="1" x14ac:dyDescent="0.4"/>
    <row r="470" ht="23.25" customHeight="1" x14ac:dyDescent="0.4"/>
    <row r="471" ht="23.25" customHeight="1" x14ac:dyDescent="0.4"/>
    <row r="472" ht="23.25" customHeight="1" x14ac:dyDescent="0.4"/>
    <row r="473" ht="23.25" customHeight="1" x14ac:dyDescent="0.4"/>
    <row r="474" ht="23.25" customHeight="1" x14ac:dyDescent="0.4"/>
    <row r="475" ht="23.25" customHeight="1" x14ac:dyDescent="0.4"/>
    <row r="476" ht="23.25" customHeight="1" x14ac:dyDescent="0.4"/>
    <row r="477" ht="23.25" customHeight="1" x14ac:dyDescent="0.4"/>
    <row r="478" ht="23.25" customHeight="1" x14ac:dyDescent="0.4"/>
    <row r="479" ht="23.25" customHeight="1" x14ac:dyDescent="0.4"/>
    <row r="480" ht="23.25" customHeight="1" x14ac:dyDescent="0.4"/>
    <row r="481" ht="23.25" customHeight="1" x14ac:dyDescent="0.4"/>
    <row r="482" ht="23.25" customHeight="1" x14ac:dyDescent="0.4"/>
    <row r="483" ht="23.25" customHeight="1" x14ac:dyDescent="0.4"/>
    <row r="484" ht="23.25" customHeight="1" x14ac:dyDescent="0.4"/>
    <row r="485" ht="23.25" customHeight="1" x14ac:dyDescent="0.4"/>
    <row r="486" ht="23.25" customHeight="1" x14ac:dyDescent="0.4"/>
    <row r="487" ht="23.25" customHeight="1" x14ac:dyDescent="0.4"/>
    <row r="488" ht="23.25" customHeight="1" x14ac:dyDescent="0.4"/>
    <row r="489" ht="23.25" customHeight="1" x14ac:dyDescent="0.4"/>
    <row r="490" ht="23.25" customHeight="1" x14ac:dyDescent="0.4"/>
    <row r="491" ht="23.25" customHeight="1" x14ac:dyDescent="0.4"/>
    <row r="492" ht="23.25" customHeight="1" x14ac:dyDescent="0.4"/>
    <row r="493" ht="23.25" customHeight="1" x14ac:dyDescent="0.4"/>
    <row r="494" ht="23.25" customHeight="1" x14ac:dyDescent="0.4"/>
    <row r="495" ht="23.25" customHeight="1" x14ac:dyDescent="0.4"/>
    <row r="496" ht="23.25" customHeight="1" x14ac:dyDescent="0.4"/>
    <row r="497" ht="23.25" customHeight="1" x14ac:dyDescent="0.4"/>
    <row r="498" ht="23.25" customHeight="1" x14ac:dyDescent="0.4"/>
    <row r="499" ht="23.25" customHeight="1" x14ac:dyDescent="0.4"/>
    <row r="500" ht="23.25" customHeight="1" x14ac:dyDescent="0.4"/>
    <row r="501" ht="23.25" customHeight="1" x14ac:dyDescent="0.4"/>
    <row r="502" ht="23.25" customHeight="1" x14ac:dyDescent="0.4"/>
    <row r="503" ht="23.25" customHeight="1" x14ac:dyDescent="0.4"/>
    <row r="504" ht="23.25" customHeight="1" x14ac:dyDescent="0.4"/>
    <row r="505" ht="23.25" customHeight="1" x14ac:dyDescent="0.4"/>
    <row r="506" ht="23.25" customHeight="1" x14ac:dyDescent="0.4"/>
    <row r="507" ht="23.25" customHeight="1" x14ac:dyDescent="0.4"/>
    <row r="508" ht="23.25" customHeight="1" x14ac:dyDescent="0.4"/>
    <row r="509" ht="23.25" customHeight="1" x14ac:dyDescent="0.4"/>
    <row r="510" ht="23.25" customHeight="1" x14ac:dyDescent="0.4"/>
    <row r="511" ht="23.25" customHeight="1" x14ac:dyDescent="0.4"/>
    <row r="512" ht="23.25" customHeight="1" x14ac:dyDescent="0.4"/>
    <row r="513" ht="23.25" customHeight="1" x14ac:dyDescent="0.4"/>
    <row r="514" ht="23.25" customHeight="1" x14ac:dyDescent="0.4"/>
    <row r="515" ht="23.25" customHeight="1" x14ac:dyDescent="0.4"/>
    <row r="516" ht="23.25" customHeight="1" x14ac:dyDescent="0.4"/>
    <row r="517" ht="23.25" customHeight="1" x14ac:dyDescent="0.4"/>
    <row r="518" ht="23.25" customHeight="1" x14ac:dyDescent="0.4"/>
    <row r="519" ht="23.25" customHeight="1" x14ac:dyDescent="0.4"/>
    <row r="520" ht="23.25" customHeight="1" x14ac:dyDescent="0.4"/>
    <row r="521" ht="23.25" customHeight="1" x14ac:dyDescent="0.4"/>
    <row r="522" ht="23.25" customHeight="1" x14ac:dyDescent="0.4"/>
    <row r="523" ht="23.25" customHeight="1" x14ac:dyDescent="0.4"/>
    <row r="524" ht="23.25" customHeight="1" x14ac:dyDescent="0.4"/>
    <row r="525" ht="23.25" customHeight="1" x14ac:dyDescent="0.4"/>
    <row r="526" ht="23.25" customHeight="1" x14ac:dyDescent="0.4"/>
    <row r="527" ht="23.25" customHeight="1" x14ac:dyDescent="0.4"/>
    <row r="528" ht="23.25" customHeight="1" x14ac:dyDescent="0.4"/>
    <row r="529" ht="23.25" customHeight="1" x14ac:dyDescent="0.4"/>
    <row r="530" ht="27" customHeight="1" x14ac:dyDescent="0.4"/>
    <row r="531" ht="27" customHeight="1" x14ac:dyDescent="0.4"/>
    <row r="532" ht="27" customHeight="1" x14ac:dyDescent="0.4"/>
    <row r="533" ht="27" customHeight="1" x14ac:dyDescent="0.4"/>
    <row r="534" ht="27" customHeight="1" x14ac:dyDescent="0.4"/>
    <row r="535" ht="27" customHeight="1" x14ac:dyDescent="0.4"/>
    <row r="536" ht="27" customHeight="1" x14ac:dyDescent="0.4"/>
    <row r="537" ht="27" customHeight="1" x14ac:dyDescent="0.4"/>
    <row r="538" ht="27" customHeight="1" x14ac:dyDescent="0.4"/>
    <row r="539" ht="27" customHeight="1" x14ac:dyDescent="0.4"/>
    <row r="540" ht="27" customHeight="1" x14ac:dyDescent="0.4"/>
    <row r="541" ht="27" customHeight="1" x14ac:dyDescent="0.4"/>
    <row r="542" ht="27" customHeight="1" x14ac:dyDescent="0.4"/>
    <row r="543" ht="27" customHeight="1" x14ac:dyDescent="0.4"/>
    <row r="544" ht="27" customHeight="1" x14ac:dyDescent="0.4"/>
    <row r="545" ht="27" customHeight="1" x14ac:dyDescent="0.4"/>
    <row r="546" ht="27" customHeight="1" x14ac:dyDescent="0.4"/>
    <row r="547" ht="27" customHeight="1" x14ac:dyDescent="0.4"/>
    <row r="548" ht="27" customHeight="1" x14ac:dyDescent="0.4"/>
    <row r="549" ht="27" customHeight="1" x14ac:dyDescent="0.4"/>
    <row r="550" ht="27" customHeight="1" x14ac:dyDescent="0.4"/>
    <row r="551" ht="27" customHeight="1" x14ac:dyDescent="0.4"/>
    <row r="552" ht="27" customHeight="1" x14ac:dyDescent="0.4"/>
    <row r="553" ht="27" customHeight="1" x14ac:dyDescent="0.4"/>
    <row r="554" ht="27" customHeight="1" x14ac:dyDescent="0.4"/>
    <row r="555" ht="27" customHeight="1" x14ac:dyDescent="0.4"/>
    <row r="556" ht="27" customHeight="1" x14ac:dyDescent="0.4"/>
    <row r="557" ht="27" customHeight="1" x14ac:dyDescent="0.4"/>
    <row r="558" ht="27" customHeight="1" x14ac:dyDescent="0.4"/>
    <row r="559" ht="27" customHeight="1" x14ac:dyDescent="0.4"/>
    <row r="560" ht="27" customHeight="1" x14ac:dyDescent="0.4"/>
    <row r="561" ht="27" customHeight="1" x14ac:dyDescent="0.4"/>
    <row r="562" ht="27" customHeight="1" x14ac:dyDescent="0.4"/>
    <row r="563" ht="27" customHeight="1" x14ac:dyDescent="0.4"/>
    <row r="564" ht="27" customHeight="1" x14ac:dyDescent="0.4"/>
    <row r="565" ht="27" customHeight="1" x14ac:dyDescent="0.4"/>
    <row r="566" ht="27" customHeight="1" x14ac:dyDescent="0.4"/>
    <row r="567" ht="27" customHeight="1" x14ac:dyDescent="0.4"/>
    <row r="568" ht="27" customHeight="1" x14ac:dyDescent="0.4"/>
    <row r="569" ht="27" customHeight="1" x14ac:dyDescent="0.4"/>
    <row r="570" ht="27" customHeight="1" x14ac:dyDescent="0.4"/>
    <row r="571" ht="27" customHeight="1" x14ac:dyDescent="0.4"/>
    <row r="572" ht="27" customHeight="1" x14ac:dyDescent="0.4"/>
    <row r="573" ht="27" customHeight="1" x14ac:dyDescent="0.4"/>
  </sheetData>
  <autoFilter ref="A5:AA6" xr:uid="{6B6C5CDB-5AA0-47A4-8700-76DAC87A93F0}"/>
  <mergeCells count="1">
    <mergeCell ref="A1:I4"/>
  </mergeCells>
  <phoneticPr fontId="2"/>
  <dataValidations count="5">
    <dataValidation type="list" allowBlank="1" showInputMessage="1" showErrorMessage="1" sqref="Q6:Q65" xr:uid="{9E4AA1B4-19FE-467F-A163-90059BE4A800}">
      <formula1>"社長,店長,焼谷,藤澤,荒木,真紀,花田"</formula1>
    </dataValidation>
    <dataValidation type="list" allowBlank="1" showInputMessage="1" showErrorMessage="1" sqref="G6:G65" xr:uid="{5E489EA5-E9F9-4ED3-879A-DE36FEB065CD}">
      <formula1>"来店,メール,電話,insta,社長LINE,社長"</formula1>
    </dataValidation>
    <dataValidation type="list" allowBlank="1" showInputMessage="1" showErrorMessage="1" sqref="Z6:Z65" xr:uid="{0D08F5FE-FF1C-4862-9E1C-6DC8ABB85D98}">
      <formula1>"〇,△,×"</formula1>
    </dataValidation>
    <dataValidation type="list" allowBlank="1" showInputMessage="1" showErrorMessage="1" sqref="V6:V65" xr:uid="{78DC3882-4160-4244-84C9-AD4DB9BCC33E}">
      <formula1>"来店,自配,発送"</formula1>
    </dataValidation>
    <dataValidation type="list" allowBlank="1" showInputMessage="1" showErrorMessage="1" sqref="S6:S65" xr:uid="{081CEB84-B052-4557-97D1-BA8FE8FB6B91}">
      <formula1>"現金,銀行振込,請求書"</formula1>
    </dataValidation>
  </dataValidations>
  <pageMargins left="0.23622047244094491" right="0.23622047244094491" top="0.35433070866141736" bottom="0.35433070866141736" header="0.11811023622047245" footer="0.11811023622047245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C5CDB-5AA0-47A4-8700-76DAC87A93F0}">
  <sheetPr>
    <tabColor rgb="FFFF0000"/>
    <pageSetUpPr fitToPage="1"/>
  </sheetPr>
  <dimension ref="A1:AF573"/>
  <sheetViews>
    <sheetView zoomScale="60" zoomScaleNormal="60" workbookViewId="0">
      <selection activeCell="AB100" sqref="AB100"/>
    </sheetView>
  </sheetViews>
  <sheetFormatPr defaultRowHeight="19.5" outlineLevelCol="1" x14ac:dyDescent="0.4"/>
  <cols>
    <col min="1" max="1" width="6.5" style="1" customWidth="1"/>
    <col min="2" max="3" width="12.75" style="1" hidden="1" customWidth="1" outlineLevel="1"/>
    <col min="4" max="4" width="9" style="1" collapsed="1"/>
    <col min="5" max="5" width="8.875" style="1" customWidth="1"/>
    <col min="6" max="6" width="9.5" style="1" customWidth="1"/>
    <col min="7" max="7" width="16" style="1" customWidth="1"/>
    <col min="8" max="8" width="10.25" style="1" customWidth="1"/>
    <col min="9" max="9" width="18.125" style="1" customWidth="1"/>
    <col min="10" max="10" width="9" style="1"/>
    <col min="11" max="12" width="9" style="1" customWidth="1" outlineLevel="1"/>
    <col min="13" max="14" width="7.25" style="1" customWidth="1"/>
    <col min="15" max="16" width="24.875" style="1" customWidth="1"/>
    <col min="17" max="17" width="10.25" style="1" customWidth="1"/>
    <col min="18" max="18" width="51.625" style="1" customWidth="1"/>
    <col min="19" max="19" width="12.5" style="1" customWidth="1"/>
    <col min="20" max="20" width="11.5" style="1" customWidth="1"/>
    <col min="21" max="21" width="12" style="1" customWidth="1"/>
    <col min="22" max="22" width="11.125" style="1" customWidth="1"/>
    <col min="23" max="24" width="9" style="1"/>
    <col min="25" max="25" width="18.875" style="1" customWidth="1"/>
    <col min="26" max="27" width="7.25" style="1" customWidth="1"/>
    <col min="28" max="28" width="51.625" style="1" customWidth="1"/>
    <col min="29" max="30" width="9" style="1"/>
    <col min="31" max="31" width="23.125" style="2" customWidth="1"/>
    <col min="32" max="16384" width="9" style="1"/>
  </cols>
  <sheetData>
    <row r="1" spans="1:32" ht="19.5" customHeight="1" x14ac:dyDescent="0.4">
      <c r="A1" s="259" t="s">
        <v>67</v>
      </c>
      <c r="B1" s="259"/>
      <c r="C1" s="259"/>
      <c r="D1" s="259"/>
      <c r="E1" s="259"/>
      <c r="F1" s="259"/>
      <c r="G1" s="259"/>
      <c r="H1" s="259"/>
      <c r="I1" s="259"/>
      <c r="J1" s="43"/>
    </row>
    <row r="2" spans="1:32" ht="24" customHeight="1" x14ac:dyDescent="0.4">
      <c r="A2" s="259"/>
      <c r="B2" s="259"/>
      <c r="C2" s="259"/>
      <c r="D2" s="259"/>
      <c r="E2" s="259"/>
      <c r="F2" s="259"/>
      <c r="G2" s="259"/>
      <c r="H2" s="259"/>
      <c r="I2" s="259"/>
      <c r="J2" s="43"/>
    </row>
    <row r="3" spans="1:32" ht="19.5" customHeight="1" x14ac:dyDescent="0.4">
      <c r="A3" s="259"/>
      <c r="B3" s="259"/>
      <c r="C3" s="259"/>
      <c r="D3" s="259"/>
      <c r="E3" s="259"/>
      <c r="F3" s="259"/>
      <c r="G3" s="259"/>
      <c r="H3" s="259"/>
      <c r="I3" s="259"/>
      <c r="J3" s="43"/>
    </row>
    <row r="4" spans="1:32" ht="19.5" customHeight="1" x14ac:dyDescent="0.4">
      <c r="A4" s="260"/>
      <c r="B4" s="260"/>
      <c r="C4" s="260"/>
      <c r="D4" s="260"/>
      <c r="E4" s="260"/>
      <c r="F4" s="260"/>
      <c r="G4" s="260"/>
      <c r="H4" s="260"/>
      <c r="I4" s="260"/>
      <c r="J4" s="43"/>
    </row>
    <row r="5" spans="1:32" ht="55.5" customHeight="1" x14ac:dyDescent="0.4">
      <c r="A5" s="3"/>
      <c r="B5" s="4" t="s">
        <v>36</v>
      </c>
      <c r="C5" s="4" t="s">
        <v>37</v>
      </c>
      <c r="D5" s="3" t="s">
        <v>0</v>
      </c>
      <c r="E5" s="39" t="s">
        <v>190</v>
      </c>
      <c r="F5" s="3" t="s">
        <v>42</v>
      </c>
      <c r="G5" s="3" t="s">
        <v>38</v>
      </c>
      <c r="H5" s="4" t="s">
        <v>68</v>
      </c>
      <c r="I5" s="3" t="s">
        <v>3</v>
      </c>
      <c r="J5" s="3" t="s">
        <v>10</v>
      </c>
      <c r="K5" s="4" t="s">
        <v>34</v>
      </c>
      <c r="L5" s="3" t="s">
        <v>2</v>
      </c>
      <c r="M5" s="3" t="s">
        <v>4</v>
      </c>
      <c r="N5" s="3" t="s">
        <v>5</v>
      </c>
      <c r="O5" s="3" t="s">
        <v>6</v>
      </c>
      <c r="P5" s="3" t="s">
        <v>7</v>
      </c>
      <c r="Q5" s="3" t="s">
        <v>8</v>
      </c>
      <c r="R5" s="3" t="s">
        <v>9</v>
      </c>
      <c r="S5" s="4" t="s">
        <v>16</v>
      </c>
      <c r="T5" s="3" t="s">
        <v>10</v>
      </c>
      <c r="U5" s="4" t="s">
        <v>17</v>
      </c>
      <c r="V5" s="3" t="s">
        <v>11</v>
      </c>
      <c r="W5" s="3" t="s">
        <v>12</v>
      </c>
      <c r="X5" s="4" t="s">
        <v>18</v>
      </c>
      <c r="Y5" s="3" t="s">
        <v>13</v>
      </c>
      <c r="Z5" s="3" t="s">
        <v>14</v>
      </c>
      <c r="AA5" s="3" t="s">
        <v>500</v>
      </c>
      <c r="AB5" s="3" t="s">
        <v>15</v>
      </c>
      <c r="AE5" s="2" t="s">
        <v>1</v>
      </c>
    </row>
    <row r="6" spans="1:32" ht="26.25" customHeight="1" x14ac:dyDescent="0.4">
      <c r="A6" s="5" t="s">
        <v>35</v>
      </c>
      <c r="B6" s="5"/>
      <c r="C6" s="5"/>
      <c r="D6" s="5"/>
      <c r="E6" s="9"/>
      <c r="F6" s="5"/>
      <c r="G6" s="5"/>
      <c r="H6" s="5"/>
      <c r="I6" s="5" t="e">
        <f>VLOOKUP(H6,$AD$6:$AE$15,2,)</f>
        <v>#N/A</v>
      </c>
      <c r="J6" s="5" t="e">
        <f>VLOOKUP(H6,AD$6:AF15,3)</f>
        <v>#N/A</v>
      </c>
      <c r="K6" s="5"/>
      <c r="L6" s="5"/>
      <c r="M6" s="5"/>
      <c r="N6" s="5"/>
      <c r="O6" s="5"/>
      <c r="P6" s="5"/>
      <c r="Q6" s="5"/>
      <c r="R6" s="5"/>
      <c r="S6" s="5"/>
      <c r="T6" s="6" t="e">
        <f t="shared" ref="T6:T9" si="0">(J6*N6)+K6+L6</f>
        <v>#N/A</v>
      </c>
      <c r="U6" s="5"/>
      <c r="V6" s="5"/>
      <c r="W6" s="5"/>
      <c r="X6" s="5"/>
      <c r="Y6" s="5"/>
      <c r="Z6" s="5"/>
      <c r="AA6" s="5"/>
      <c r="AB6" s="5"/>
      <c r="AD6" s="1" t="s">
        <v>29</v>
      </c>
      <c r="AE6" s="2" t="s">
        <v>19</v>
      </c>
      <c r="AF6" s="1">
        <v>3500</v>
      </c>
    </row>
    <row r="7" spans="1:32" ht="27" customHeight="1" x14ac:dyDescent="0.4">
      <c r="A7" s="261">
        <v>1</v>
      </c>
      <c r="B7" s="5"/>
      <c r="C7" s="5"/>
      <c r="D7" s="5"/>
      <c r="E7" s="288">
        <v>18</v>
      </c>
      <c r="F7" s="261" t="s">
        <v>222</v>
      </c>
      <c r="G7" s="261" t="s">
        <v>39</v>
      </c>
      <c r="H7" s="5" t="s">
        <v>30</v>
      </c>
      <c r="I7" s="5" t="str">
        <f>VLOOKUP(H7,$AD$6:$AE$15,2,)</f>
        <v>チョコ生</v>
      </c>
      <c r="J7" s="5">
        <f>VLOOKUP(H7,AD$6:AF16,3)</f>
        <v>3600</v>
      </c>
      <c r="K7" s="5"/>
      <c r="L7" s="5"/>
      <c r="M7" s="5">
        <v>5</v>
      </c>
      <c r="N7" s="5">
        <v>1</v>
      </c>
      <c r="O7" s="261"/>
      <c r="P7" s="261"/>
      <c r="Q7" s="5"/>
      <c r="R7" s="261"/>
      <c r="S7" s="5"/>
      <c r="T7" s="6">
        <f t="shared" si="0"/>
        <v>3600</v>
      </c>
      <c r="U7" s="261" t="s">
        <v>314</v>
      </c>
      <c r="V7" s="261" t="s">
        <v>40</v>
      </c>
      <c r="W7" s="5"/>
      <c r="X7" s="5"/>
      <c r="Y7" s="261"/>
      <c r="Z7" s="261" t="s">
        <v>41</v>
      </c>
      <c r="AA7" s="37"/>
      <c r="AB7" s="261"/>
      <c r="AD7" s="1" t="s">
        <v>30</v>
      </c>
      <c r="AE7" s="2" t="s">
        <v>20</v>
      </c>
      <c r="AF7" s="1">
        <v>3600</v>
      </c>
    </row>
    <row r="8" spans="1:32" ht="27" customHeight="1" x14ac:dyDescent="0.4">
      <c r="A8" s="263"/>
      <c r="B8" s="5"/>
      <c r="C8" s="5"/>
      <c r="D8" s="5"/>
      <c r="E8" s="290"/>
      <c r="F8" s="263"/>
      <c r="G8" s="263"/>
      <c r="H8" s="5" t="s">
        <v>218</v>
      </c>
      <c r="I8" s="5" t="str">
        <f>VLOOKUP(H8,$AD$6:$AE$15,2,)</f>
        <v>モンブラン</v>
      </c>
      <c r="J8" s="5">
        <f>VLOOKUP(H8,AD$6:AF17,3)</f>
        <v>3800</v>
      </c>
      <c r="K8" s="5"/>
      <c r="L8" s="5"/>
      <c r="M8" s="5">
        <v>5</v>
      </c>
      <c r="N8" s="5">
        <v>1</v>
      </c>
      <c r="O8" s="263"/>
      <c r="P8" s="263"/>
      <c r="Q8" s="5"/>
      <c r="R8" s="263"/>
      <c r="S8" s="5"/>
      <c r="T8" s="6">
        <f t="shared" si="0"/>
        <v>3800</v>
      </c>
      <c r="U8" s="263"/>
      <c r="V8" s="263"/>
      <c r="W8" s="5"/>
      <c r="X8" s="5"/>
      <c r="Y8" s="263"/>
      <c r="Z8" s="263"/>
      <c r="AA8" s="26"/>
      <c r="AB8" s="263"/>
      <c r="AD8" s="1" t="s">
        <v>31</v>
      </c>
      <c r="AE8" s="2" t="s">
        <v>21</v>
      </c>
      <c r="AF8" s="1">
        <v>3800</v>
      </c>
    </row>
    <row r="9" spans="1:32" ht="27" customHeight="1" x14ac:dyDescent="0.4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1">
        <f t="shared" si="0"/>
        <v>0</v>
      </c>
      <c r="U9" s="40"/>
      <c r="V9" s="40"/>
      <c r="W9" s="40"/>
      <c r="X9" s="40"/>
      <c r="Y9" s="40"/>
      <c r="Z9" s="40"/>
      <c r="AA9" s="40"/>
      <c r="AB9" s="40"/>
      <c r="AD9" s="1" t="s">
        <v>32</v>
      </c>
      <c r="AE9" s="2" t="s">
        <v>22</v>
      </c>
      <c r="AF9" s="1">
        <v>2900</v>
      </c>
    </row>
    <row r="10" spans="1:32" ht="27" customHeight="1" x14ac:dyDescent="0.4">
      <c r="A10" s="5">
        <v>2</v>
      </c>
      <c r="B10" s="5"/>
      <c r="C10" s="5"/>
      <c r="D10" s="5" t="s">
        <v>98</v>
      </c>
      <c r="E10" s="9">
        <v>21</v>
      </c>
      <c r="F10" s="5" t="s">
        <v>96</v>
      </c>
      <c r="G10" s="5" t="s">
        <v>52</v>
      </c>
      <c r="H10" s="5">
        <v>2</v>
      </c>
      <c r="I10" s="5" t="str">
        <f t="shared" ref="I10:I17" si="1">VLOOKUP(H10,$AD$6:$AE$15,2,)</f>
        <v>マイクラ</v>
      </c>
      <c r="J10" s="5">
        <f>VLOOKUP(H10,AD$6:AF35,3)</f>
        <v>4500</v>
      </c>
      <c r="K10" s="5">
        <v>1000</v>
      </c>
      <c r="L10" s="5"/>
      <c r="M10" s="5">
        <v>5</v>
      </c>
      <c r="N10" s="5">
        <v>1</v>
      </c>
      <c r="O10" s="5"/>
      <c r="P10" s="5"/>
      <c r="Q10" s="5"/>
      <c r="R10" s="5"/>
      <c r="S10" s="5" t="s">
        <v>99</v>
      </c>
      <c r="T10" s="6">
        <f t="shared" ref="T10:T28" si="2">(J10*N10)+K10+L10</f>
        <v>5500</v>
      </c>
      <c r="U10" s="5" t="s">
        <v>97</v>
      </c>
      <c r="V10" s="10" t="s">
        <v>65</v>
      </c>
      <c r="W10" s="5"/>
      <c r="X10" s="5"/>
      <c r="Y10" s="5"/>
      <c r="Z10" s="5" t="s">
        <v>41</v>
      </c>
      <c r="AA10" s="5"/>
      <c r="AB10" s="5"/>
      <c r="AD10" s="1" t="s">
        <v>33</v>
      </c>
      <c r="AE10" s="2" t="s">
        <v>23</v>
      </c>
      <c r="AF10" s="1">
        <v>3800</v>
      </c>
    </row>
    <row r="11" spans="1:32" ht="27" customHeight="1" x14ac:dyDescent="0.4">
      <c r="A11" s="261">
        <v>3</v>
      </c>
      <c r="B11" s="5"/>
      <c r="C11" s="5"/>
      <c r="D11" s="261" t="s">
        <v>153</v>
      </c>
      <c r="E11" s="288">
        <v>21</v>
      </c>
      <c r="F11" s="261" t="s">
        <v>148</v>
      </c>
      <c r="G11" s="261" t="s">
        <v>70</v>
      </c>
      <c r="H11" s="5" t="s">
        <v>150</v>
      </c>
      <c r="I11" s="5" t="str">
        <f t="shared" si="1"/>
        <v>生クリーム</v>
      </c>
      <c r="J11" s="5">
        <f>VLOOKUP(H11,AD$6:AF35,3)</f>
        <v>3500</v>
      </c>
      <c r="K11" s="37">
        <v>1000</v>
      </c>
      <c r="L11" s="5">
        <v>-500</v>
      </c>
      <c r="M11" s="5">
        <v>5</v>
      </c>
      <c r="N11" s="5">
        <v>1</v>
      </c>
      <c r="O11" s="261"/>
      <c r="P11" s="261"/>
      <c r="Q11" s="5"/>
      <c r="R11" s="276"/>
      <c r="S11" s="261" t="s">
        <v>64</v>
      </c>
      <c r="T11" s="6">
        <f t="shared" si="2"/>
        <v>4000</v>
      </c>
      <c r="U11" s="261" t="s">
        <v>91</v>
      </c>
      <c r="V11" s="264" t="s">
        <v>65</v>
      </c>
      <c r="W11" s="5"/>
      <c r="X11" s="5"/>
      <c r="Y11" s="276"/>
      <c r="Z11" s="261" t="s">
        <v>41</v>
      </c>
      <c r="AA11" s="37"/>
      <c r="AB11" s="309" t="s">
        <v>179</v>
      </c>
      <c r="AD11" s="1">
        <v>1</v>
      </c>
      <c r="AE11" s="2" t="s">
        <v>24</v>
      </c>
      <c r="AF11" s="1">
        <v>4500</v>
      </c>
    </row>
    <row r="12" spans="1:32" ht="27" customHeight="1" x14ac:dyDescent="0.4">
      <c r="A12" s="262"/>
      <c r="B12" s="5"/>
      <c r="C12" s="5"/>
      <c r="D12" s="262"/>
      <c r="E12" s="289"/>
      <c r="F12" s="262"/>
      <c r="G12" s="262"/>
      <c r="H12" s="5" t="s">
        <v>154</v>
      </c>
      <c r="I12" s="5" t="str">
        <f t="shared" si="1"/>
        <v>ショコラノワール</v>
      </c>
      <c r="J12" s="5">
        <f>VLOOKUP(H12,AD$6:AF35,3)</f>
        <v>3800</v>
      </c>
      <c r="K12" s="38">
        <v>1000</v>
      </c>
      <c r="L12" s="5"/>
      <c r="M12" s="5">
        <v>5</v>
      </c>
      <c r="N12" s="5">
        <v>5</v>
      </c>
      <c r="O12" s="262"/>
      <c r="P12" s="262"/>
      <c r="Q12" s="5"/>
      <c r="R12" s="262"/>
      <c r="S12" s="262"/>
      <c r="T12" s="6">
        <f t="shared" si="2"/>
        <v>20000</v>
      </c>
      <c r="U12" s="262"/>
      <c r="V12" s="265"/>
      <c r="W12" s="5"/>
      <c r="X12" s="5"/>
      <c r="Y12" s="262"/>
      <c r="Z12" s="262"/>
      <c r="AA12" s="38"/>
      <c r="AB12" s="310"/>
      <c r="AD12" s="1">
        <v>2</v>
      </c>
      <c r="AE12" s="2" t="s">
        <v>25</v>
      </c>
      <c r="AF12" s="1">
        <v>4500</v>
      </c>
    </row>
    <row r="13" spans="1:32" ht="27" customHeight="1" x14ac:dyDescent="0.4">
      <c r="A13" s="263"/>
      <c r="B13" s="5"/>
      <c r="C13" s="5"/>
      <c r="D13" s="263"/>
      <c r="E13" s="290"/>
      <c r="F13" s="263"/>
      <c r="G13" s="263"/>
      <c r="H13" s="5" t="s">
        <v>155</v>
      </c>
      <c r="I13" s="5" t="str">
        <f t="shared" si="1"/>
        <v>モンブラン</v>
      </c>
      <c r="J13" s="5">
        <f>VLOOKUP(H13,AD$6:AF35,3)</f>
        <v>3800</v>
      </c>
      <c r="K13" s="26"/>
      <c r="L13" s="5"/>
      <c r="M13" s="5">
        <v>5</v>
      </c>
      <c r="N13" s="5">
        <v>2</v>
      </c>
      <c r="O13" s="263"/>
      <c r="P13" s="263"/>
      <c r="Q13" s="5"/>
      <c r="R13" s="263"/>
      <c r="S13" s="263"/>
      <c r="T13" s="6">
        <f t="shared" si="2"/>
        <v>7600</v>
      </c>
      <c r="U13" s="263"/>
      <c r="V13" s="266"/>
      <c r="W13" s="5"/>
      <c r="X13" s="5"/>
      <c r="Y13" s="263"/>
      <c r="Z13" s="263"/>
      <c r="AA13" s="26"/>
      <c r="AB13" s="311"/>
      <c r="AD13" s="1">
        <v>3</v>
      </c>
      <c r="AE13" s="2" t="s">
        <v>26</v>
      </c>
      <c r="AF13" s="1">
        <v>4500</v>
      </c>
    </row>
    <row r="14" spans="1:32" ht="27" customHeight="1" x14ac:dyDescent="0.4">
      <c r="A14" s="261">
        <v>4</v>
      </c>
      <c r="B14" s="5"/>
      <c r="C14" s="5"/>
      <c r="D14" s="261"/>
      <c r="E14" s="288">
        <v>21</v>
      </c>
      <c r="F14" s="261" t="s">
        <v>170</v>
      </c>
      <c r="G14" s="261" t="s">
        <v>70</v>
      </c>
      <c r="H14" s="5" t="s">
        <v>156</v>
      </c>
      <c r="I14" s="5" t="str">
        <f t="shared" si="1"/>
        <v>生クリーム</v>
      </c>
      <c r="J14" s="5">
        <f>VLOOKUP(H14,AD$6:AF35,3)</f>
        <v>3500</v>
      </c>
      <c r="K14" s="26"/>
      <c r="L14" s="5"/>
      <c r="M14" s="5">
        <v>5</v>
      </c>
      <c r="N14" s="5">
        <v>1</v>
      </c>
      <c r="O14" s="261"/>
      <c r="P14" s="261"/>
      <c r="Q14" s="5"/>
      <c r="R14" s="261"/>
      <c r="S14" s="261" t="s">
        <v>56</v>
      </c>
      <c r="T14" s="6">
        <f t="shared" si="2"/>
        <v>3500</v>
      </c>
      <c r="U14" s="279">
        <v>44558</v>
      </c>
      <c r="V14" s="261" t="s">
        <v>70</v>
      </c>
      <c r="W14" s="5"/>
      <c r="X14" s="5"/>
      <c r="Y14" s="261"/>
      <c r="Z14" s="261" t="s">
        <v>41</v>
      </c>
      <c r="AA14" s="37"/>
      <c r="AB14" s="261"/>
      <c r="AD14" s="1">
        <v>4</v>
      </c>
      <c r="AE14" s="2" t="s">
        <v>27</v>
      </c>
      <c r="AF14" s="1">
        <v>4500</v>
      </c>
    </row>
    <row r="15" spans="1:32" ht="27" customHeight="1" x14ac:dyDescent="0.4">
      <c r="A15" s="262"/>
      <c r="B15" s="5"/>
      <c r="C15" s="5"/>
      <c r="D15" s="262"/>
      <c r="E15" s="289"/>
      <c r="F15" s="262"/>
      <c r="G15" s="262"/>
      <c r="H15" s="5" t="s">
        <v>164</v>
      </c>
      <c r="I15" s="5" t="str">
        <f t="shared" si="1"/>
        <v>ショコラノワール</v>
      </c>
      <c r="J15" s="5">
        <f>VLOOKUP(H15,AD$6:AF35,3)</f>
        <v>3800</v>
      </c>
      <c r="K15" s="26"/>
      <c r="L15" s="5"/>
      <c r="M15" s="5">
        <v>5</v>
      </c>
      <c r="N15" s="5">
        <v>1</v>
      </c>
      <c r="O15" s="262"/>
      <c r="P15" s="262"/>
      <c r="Q15" s="5"/>
      <c r="R15" s="262"/>
      <c r="S15" s="262"/>
      <c r="T15" s="6">
        <f t="shared" si="2"/>
        <v>3800</v>
      </c>
      <c r="U15" s="262"/>
      <c r="V15" s="262"/>
      <c r="W15" s="5"/>
      <c r="X15" s="5"/>
      <c r="Y15" s="262"/>
      <c r="Z15" s="262"/>
      <c r="AA15" s="38"/>
      <c r="AB15" s="262"/>
      <c r="AD15" s="1">
        <v>5</v>
      </c>
      <c r="AE15" s="2" t="s">
        <v>28</v>
      </c>
      <c r="AF15" s="1">
        <v>5000</v>
      </c>
    </row>
    <row r="16" spans="1:32" ht="27" customHeight="1" x14ac:dyDescent="0.4">
      <c r="A16" s="263"/>
      <c r="B16" s="5"/>
      <c r="C16" s="5"/>
      <c r="D16" s="263"/>
      <c r="E16" s="290"/>
      <c r="F16" s="263"/>
      <c r="G16" s="263"/>
      <c r="H16" s="5" t="s">
        <v>158</v>
      </c>
      <c r="I16" s="5" t="str">
        <f t="shared" si="1"/>
        <v>スフレ</v>
      </c>
      <c r="J16" s="5">
        <f>VLOOKUP(H16,AD$6:AF35,3)</f>
        <v>2900</v>
      </c>
      <c r="K16" s="26"/>
      <c r="L16" s="5"/>
      <c r="M16" s="5">
        <v>5</v>
      </c>
      <c r="N16" s="5">
        <v>1</v>
      </c>
      <c r="O16" s="263"/>
      <c r="P16" s="263"/>
      <c r="Q16" s="5"/>
      <c r="R16" s="263"/>
      <c r="S16" s="263"/>
      <c r="T16" s="6">
        <f t="shared" si="2"/>
        <v>2900</v>
      </c>
      <c r="U16" s="263"/>
      <c r="V16" s="263"/>
      <c r="W16" s="5"/>
      <c r="X16" s="5"/>
      <c r="Y16" s="263"/>
      <c r="Z16" s="263"/>
      <c r="AA16" s="26"/>
      <c r="AB16" s="263"/>
    </row>
    <row r="17" spans="1:28" ht="27" customHeight="1" x14ac:dyDescent="0.4">
      <c r="A17" s="5">
        <v>5</v>
      </c>
      <c r="B17" s="5"/>
      <c r="C17" s="5"/>
      <c r="D17" s="5" t="s">
        <v>235</v>
      </c>
      <c r="E17" s="9">
        <v>21</v>
      </c>
      <c r="F17" s="5" t="s">
        <v>229</v>
      </c>
      <c r="G17" s="261" t="s">
        <v>234</v>
      </c>
      <c r="H17" s="5">
        <v>5</v>
      </c>
      <c r="I17" s="5" t="str">
        <f t="shared" si="1"/>
        <v>持込</v>
      </c>
      <c r="J17" s="5">
        <v>5100</v>
      </c>
      <c r="K17" s="5">
        <v>1000</v>
      </c>
      <c r="L17" s="5"/>
      <c r="M17" s="5">
        <v>5</v>
      </c>
      <c r="N17" s="5">
        <v>2</v>
      </c>
      <c r="O17" s="5"/>
      <c r="P17" s="261"/>
      <c r="Q17" s="5"/>
      <c r="R17" s="5"/>
      <c r="S17" s="5"/>
      <c r="T17" s="6">
        <f t="shared" si="2"/>
        <v>11200</v>
      </c>
      <c r="U17" s="5" t="s">
        <v>91</v>
      </c>
      <c r="V17" s="264" t="s">
        <v>65</v>
      </c>
      <c r="W17" s="5"/>
      <c r="X17" s="5"/>
      <c r="Y17" s="5"/>
      <c r="Z17" s="261" t="s">
        <v>41</v>
      </c>
      <c r="AA17" s="37"/>
      <c r="AB17" s="48" t="s">
        <v>237</v>
      </c>
    </row>
    <row r="18" spans="1:28" ht="27" customHeight="1" x14ac:dyDescent="0.4">
      <c r="A18" s="261">
        <v>6</v>
      </c>
      <c r="B18" s="5"/>
      <c r="C18" s="5"/>
      <c r="D18" s="261" t="s">
        <v>236</v>
      </c>
      <c r="E18" s="288">
        <v>21</v>
      </c>
      <c r="F18" s="5" t="s">
        <v>233</v>
      </c>
      <c r="G18" s="262"/>
      <c r="H18" s="5" t="s">
        <v>217</v>
      </c>
      <c r="I18" s="5" t="str">
        <f t="shared" ref="I18:I22" si="3">VLOOKUP(H18,$AD$6:$AE$15,2,)</f>
        <v>スフレ</v>
      </c>
      <c r="J18" s="5">
        <f>VLOOKUP(H18,AD$6:AF26,3)</f>
        <v>2900</v>
      </c>
      <c r="K18" s="5">
        <v>1000</v>
      </c>
      <c r="L18" s="5"/>
      <c r="M18" s="5">
        <v>5</v>
      </c>
      <c r="N18" s="5">
        <v>1</v>
      </c>
      <c r="O18" s="5"/>
      <c r="P18" s="262"/>
      <c r="Q18" s="5"/>
      <c r="R18" s="8"/>
      <c r="S18" s="5" t="s">
        <v>307</v>
      </c>
      <c r="T18" s="6">
        <f t="shared" si="2"/>
        <v>3900</v>
      </c>
      <c r="U18" s="7">
        <v>44554</v>
      </c>
      <c r="V18" s="266"/>
      <c r="W18" s="5"/>
      <c r="X18" s="5"/>
      <c r="Y18" s="5"/>
      <c r="Z18" s="263"/>
      <c r="AA18" s="26"/>
      <c r="AB18" s="49"/>
    </row>
    <row r="19" spans="1:28" ht="27" customHeight="1" x14ac:dyDescent="0.4">
      <c r="A19" s="263"/>
      <c r="B19" s="5"/>
      <c r="C19" s="5"/>
      <c r="D19" s="263"/>
      <c r="E19" s="290"/>
      <c r="F19" s="37" t="s">
        <v>259</v>
      </c>
      <c r="G19" s="263"/>
      <c r="H19" s="5" t="s">
        <v>257</v>
      </c>
      <c r="I19" s="5" t="str">
        <f t="shared" si="3"/>
        <v>スフレ</v>
      </c>
      <c r="J19" s="5">
        <f>VLOOKUP(H19,AD$6:AF30,3)</f>
        <v>2900</v>
      </c>
      <c r="K19" s="5">
        <v>2000</v>
      </c>
      <c r="L19" s="5"/>
      <c r="M19" s="5">
        <v>5</v>
      </c>
      <c r="N19" s="5">
        <v>6</v>
      </c>
      <c r="O19" s="5"/>
      <c r="P19" s="263"/>
      <c r="Q19" s="5"/>
      <c r="R19" s="8"/>
      <c r="S19" s="5" t="s">
        <v>307</v>
      </c>
      <c r="T19" s="6">
        <f t="shared" si="2"/>
        <v>19400</v>
      </c>
      <c r="U19" s="7">
        <v>44554</v>
      </c>
      <c r="V19" s="10" t="s">
        <v>65</v>
      </c>
      <c r="W19" s="5"/>
      <c r="X19" s="5"/>
      <c r="Y19" s="5"/>
      <c r="Z19" s="5" t="s">
        <v>41</v>
      </c>
      <c r="AA19" s="5"/>
      <c r="AB19" s="8" t="s">
        <v>261</v>
      </c>
    </row>
    <row r="20" spans="1:28" ht="27" customHeight="1" x14ac:dyDescent="0.4">
      <c r="A20" s="261">
        <v>7</v>
      </c>
      <c r="B20" s="5"/>
      <c r="C20" s="5"/>
      <c r="D20" s="261" t="s">
        <v>260</v>
      </c>
      <c r="E20" s="288">
        <v>21</v>
      </c>
      <c r="F20" s="261" t="s">
        <v>238</v>
      </c>
      <c r="G20" s="261" t="s">
        <v>78</v>
      </c>
      <c r="H20" s="5" t="s">
        <v>214</v>
      </c>
      <c r="I20" s="5" t="str">
        <f t="shared" si="3"/>
        <v>生クリーム</v>
      </c>
      <c r="J20" s="5">
        <f>VLOOKUP(H20,AD$6:AF26,3)</f>
        <v>3500</v>
      </c>
      <c r="K20" s="5"/>
      <c r="L20" s="5"/>
      <c r="M20" s="5">
        <v>5</v>
      </c>
      <c r="N20" s="5">
        <v>2</v>
      </c>
      <c r="O20" s="261"/>
      <c r="P20" s="261"/>
      <c r="Q20" s="5"/>
      <c r="R20" s="276"/>
      <c r="S20" s="5"/>
      <c r="T20" s="6">
        <f t="shared" si="2"/>
        <v>7000</v>
      </c>
      <c r="U20" s="261" t="s">
        <v>91</v>
      </c>
      <c r="V20" s="264" t="s">
        <v>65</v>
      </c>
      <c r="W20" s="5"/>
      <c r="X20" s="5"/>
      <c r="Y20" s="261"/>
      <c r="Z20" s="261" t="s">
        <v>41</v>
      </c>
      <c r="AA20" s="37"/>
      <c r="AB20" s="261" t="s">
        <v>242</v>
      </c>
    </row>
    <row r="21" spans="1:28" ht="27" customHeight="1" x14ac:dyDescent="0.4">
      <c r="A21" s="262"/>
      <c r="B21" s="5"/>
      <c r="C21" s="5"/>
      <c r="D21" s="262"/>
      <c r="E21" s="289"/>
      <c r="F21" s="262"/>
      <c r="G21" s="262"/>
      <c r="H21" s="5">
        <v>2</v>
      </c>
      <c r="I21" s="5" t="str">
        <f t="shared" si="3"/>
        <v>マイクラ</v>
      </c>
      <c r="J21" s="5">
        <f>VLOOKUP(H21,AD$6:AF33,3)</f>
        <v>4500</v>
      </c>
      <c r="K21" s="5">
        <v>1000</v>
      </c>
      <c r="L21" s="5"/>
      <c r="M21" s="5">
        <v>5</v>
      </c>
      <c r="N21" s="5">
        <v>1</v>
      </c>
      <c r="O21" s="262"/>
      <c r="P21" s="262"/>
      <c r="Q21" s="5"/>
      <c r="R21" s="278"/>
      <c r="S21" s="5"/>
      <c r="T21" s="6">
        <f t="shared" si="2"/>
        <v>5500</v>
      </c>
      <c r="U21" s="262"/>
      <c r="V21" s="265"/>
      <c r="W21" s="5"/>
      <c r="X21" s="5"/>
      <c r="Y21" s="262"/>
      <c r="Z21" s="262"/>
      <c r="AA21" s="38"/>
      <c r="AB21" s="262"/>
    </row>
    <row r="22" spans="1:28" ht="50.25" customHeight="1" x14ac:dyDescent="0.4">
      <c r="A22" s="263"/>
      <c r="B22" s="5"/>
      <c r="C22" s="5"/>
      <c r="D22" s="263"/>
      <c r="E22" s="290"/>
      <c r="F22" s="263"/>
      <c r="G22" s="263"/>
      <c r="H22" s="5">
        <v>4</v>
      </c>
      <c r="I22" s="5" t="str">
        <f t="shared" si="3"/>
        <v>鬼滅の刃</v>
      </c>
      <c r="J22" s="5">
        <f>VLOOKUP(H22,AD$6:AF35,3)</f>
        <v>4500</v>
      </c>
      <c r="K22" s="5"/>
      <c r="L22" s="5"/>
      <c r="M22" s="5">
        <v>5</v>
      </c>
      <c r="N22" s="5">
        <v>1</v>
      </c>
      <c r="O22" s="263"/>
      <c r="P22" s="263"/>
      <c r="Q22" s="5"/>
      <c r="R22" s="303"/>
      <c r="S22" s="5"/>
      <c r="T22" s="6">
        <f t="shared" si="2"/>
        <v>4500</v>
      </c>
      <c r="U22" s="263"/>
      <c r="V22" s="266"/>
      <c r="W22" s="5"/>
      <c r="X22" s="5"/>
      <c r="Y22" s="263"/>
      <c r="Z22" s="263"/>
      <c r="AA22" s="26"/>
      <c r="AB22" s="263"/>
    </row>
    <row r="23" spans="1:28" ht="59.25" customHeight="1" x14ac:dyDescent="0.4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1">
        <f t="shared" si="2"/>
        <v>0</v>
      </c>
      <c r="U23" s="40"/>
      <c r="V23" s="40"/>
      <c r="W23" s="40"/>
      <c r="X23" s="40"/>
      <c r="Y23" s="40"/>
      <c r="Z23" s="40"/>
      <c r="AA23" s="40"/>
      <c r="AB23" s="40"/>
    </row>
    <row r="24" spans="1:28" ht="32.25" customHeight="1" x14ac:dyDescent="0.4">
      <c r="A24" s="261">
        <v>8</v>
      </c>
      <c r="B24" s="5"/>
      <c r="C24" s="5"/>
      <c r="D24" s="261"/>
      <c r="E24" s="288">
        <v>22</v>
      </c>
      <c r="F24" s="261" t="s">
        <v>169</v>
      </c>
      <c r="G24" s="261" t="s">
        <v>70</v>
      </c>
      <c r="H24" s="5" t="s">
        <v>29</v>
      </c>
      <c r="I24" s="5" t="str">
        <f>VLOOKUP(H24,$AD$6:$AE$15,2,)</f>
        <v>生クリーム</v>
      </c>
      <c r="J24" s="5">
        <f>VLOOKUP(H24,AD$6:AF35,3)</f>
        <v>3500</v>
      </c>
      <c r="K24" s="26"/>
      <c r="L24" s="5"/>
      <c r="M24" s="5">
        <v>5</v>
      </c>
      <c r="N24" s="5">
        <v>2</v>
      </c>
      <c r="O24" s="261"/>
      <c r="P24" s="261"/>
      <c r="Q24" s="5"/>
      <c r="R24" s="261"/>
      <c r="S24" s="5"/>
      <c r="T24" s="6">
        <f t="shared" si="2"/>
        <v>7000</v>
      </c>
      <c r="U24" s="279">
        <v>44558</v>
      </c>
      <c r="V24" s="261" t="s">
        <v>70</v>
      </c>
      <c r="W24" s="5"/>
      <c r="X24" s="5"/>
      <c r="Y24" s="261"/>
      <c r="Z24" s="261" t="s">
        <v>41</v>
      </c>
      <c r="AA24" s="37"/>
      <c r="AB24" s="261"/>
    </row>
    <row r="25" spans="1:28" ht="27" customHeight="1" x14ac:dyDescent="0.4">
      <c r="A25" s="262"/>
      <c r="B25" s="5"/>
      <c r="C25" s="5"/>
      <c r="D25" s="262"/>
      <c r="E25" s="289"/>
      <c r="F25" s="262"/>
      <c r="G25" s="262"/>
      <c r="H25" s="5" t="s">
        <v>31</v>
      </c>
      <c r="I25" s="5" t="str">
        <f>VLOOKUP(H25,$AD$6:$AE$15,2,)</f>
        <v>ショコラノワール</v>
      </c>
      <c r="J25" s="5">
        <f>VLOOKUP(H25,AD$6:AF35,3)</f>
        <v>3800</v>
      </c>
      <c r="K25" s="26"/>
      <c r="L25" s="5"/>
      <c r="M25" s="5">
        <v>5</v>
      </c>
      <c r="N25" s="5">
        <v>1</v>
      </c>
      <c r="O25" s="262"/>
      <c r="P25" s="262"/>
      <c r="Q25" s="5"/>
      <c r="R25" s="262"/>
      <c r="S25" s="5"/>
      <c r="T25" s="6">
        <f t="shared" si="2"/>
        <v>3800</v>
      </c>
      <c r="U25" s="262"/>
      <c r="V25" s="262"/>
      <c r="W25" s="5"/>
      <c r="X25" s="5"/>
      <c r="Y25" s="262"/>
      <c r="Z25" s="262"/>
      <c r="AA25" s="38"/>
      <c r="AB25" s="262"/>
    </row>
    <row r="26" spans="1:28" ht="27" customHeight="1" x14ac:dyDescent="0.4">
      <c r="A26" s="263"/>
      <c r="B26" s="5"/>
      <c r="C26" s="5"/>
      <c r="D26" s="263"/>
      <c r="E26" s="290"/>
      <c r="F26" s="263"/>
      <c r="G26" s="263"/>
      <c r="H26" s="5" t="s">
        <v>158</v>
      </c>
      <c r="I26" s="5" t="str">
        <f>VLOOKUP(H26,$AD$6:$AE$15,2,)</f>
        <v>スフレ</v>
      </c>
      <c r="J26" s="5">
        <f>VLOOKUP(H26,AD$6:AF35,3)</f>
        <v>2900</v>
      </c>
      <c r="K26" s="26"/>
      <c r="L26" s="5"/>
      <c r="M26" s="5">
        <v>5</v>
      </c>
      <c r="N26" s="5">
        <v>2</v>
      </c>
      <c r="O26" s="263"/>
      <c r="P26" s="263"/>
      <c r="Q26" s="5"/>
      <c r="R26" s="263"/>
      <c r="S26" s="5"/>
      <c r="T26" s="6">
        <f t="shared" si="2"/>
        <v>5800</v>
      </c>
      <c r="U26" s="263"/>
      <c r="V26" s="263"/>
      <c r="W26" s="5"/>
      <c r="X26" s="5"/>
      <c r="Y26" s="263"/>
      <c r="Z26" s="263"/>
      <c r="AA26" s="26"/>
      <c r="AB26" s="263"/>
    </row>
    <row r="27" spans="1:28" ht="27" customHeight="1" x14ac:dyDescent="0.4">
      <c r="A27" s="5">
        <v>9</v>
      </c>
      <c r="B27" s="5"/>
      <c r="C27" s="5"/>
      <c r="D27" s="26">
        <v>24</v>
      </c>
      <c r="E27" s="27">
        <v>22</v>
      </c>
      <c r="F27" s="26" t="s">
        <v>188</v>
      </c>
      <c r="G27" s="5" t="s">
        <v>52</v>
      </c>
      <c r="H27" s="5">
        <v>5</v>
      </c>
      <c r="I27" s="5" t="str">
        <f>VLOOKUP(H27,$AD$6:$AE$15,2,)</f>
        <v>持込</v>
      </c>
      <c r="J27" s="5">
        <v>7000</v>
      </c>
      <c r="K27" s="26">
        <v>1000</v>
      </c>
      <c r="L27" s="5"/>
      <c r="M27" s="31">
        <v>7</v>
      </c>
      <c r="N27" s="5">
        <v>1</v>
      </c>
      <c r="O27" s="26"/>
      <c r="P27" s="26"/>
      <c r="Q27" s="5"/>
      <c r="R27" s="26"/>
      <c r="S27" s="5" t="s">
        <v>189</v>
      </c>
      <c r="T27" s="6">
        <f t="shared" si="2"/>
        <v>8000</v>
      </c>
      <c r="U27" s="7">
        <v>44552</v>
      </c>
      <c r="V27" s="10" t="s">
        <v>65</v>
      </c>
      <c r="W27" s="5"/>
      <c r="X27" s="5"/>
      <c r="Y27" s="26"/>
      <c r="Z27" s="5" t="s">
        <v>41</v>
      </c>
      <c r="AA27" s="26"/>
      <c r="AB27" s="26" t="s">
        <v>212</v>
      </c>
    </row>
    <row r="28" spans="1:28" ht="27" customHeight="1" x14ac:dyDescent="0.4">
      <c r="A28" s="5">
        <v>10</v>
      </c>
      <c r="B28" s="5"/>
      <c r="C28" s="5"/>
      <c r="D28" s="5">
        <v>25</v>
      </c>
      <c r="E28" s="9">
        <v>22</v>
      </c>
      <c r="F28" s="5" t="s">
        <v>229</v>
      </c>
      <c r="G28" s="37" t="s">
        <v>234</v>
      </c>
      <c r="H28" s="5" t="s">
        <v>217</v>
      </c>
      <c r="I28" s="5" t="str">
        <f t="shared" ref="I28:I35" si="4">VLOOKUP(H28,$AD$6:$AE$15,2,)</f>
        <v>スフレ</v>
      </c>
      <c r="J28" s="5">
        <f>VLOOKUP(H28,AD$6:AF26,3)</f>
        <v>2900</v>
      </c>
      <c r="K28" s="5">
        <v>1000</v>
      </c>
      <c r="L28" s="5"/>
      <c r="M28" s="5">
        <v>5</v>
      </c>
      <c r="N28" s="5">
        <v>1</v>
      </c>
      <c r="O28" s="5"/>
      <c r="P28" s="5"/>
      <c r="Q28" s="5"/>
      <c r="R28" s="8"/>
      <c r="S28" s="5"/>
      <c r="T28" s="6">
        <f t="shared" si="2"/>
        <v>3900</v>
      </c>
      <c r="U28" s="5"/>
      <c r="V28" s="10" t="s">
        <v>65</v>
      </c>
      <c r="W28" s="5"/>
      <c r="X28" s="5"/>
      <c r="Y28" s="5"/>
      <c r="Z28" s="5" t="s">
        <v>41</v>
      </c>
      <c r="AA28" s="5"/>
      <c r="AB28" s="5"/>
    </row>
    <row r="29" spans="1:28" ht="27" customHeight="1" x14ac:dyDescent="0.4">
      <c r="A29" s="5">
        <v>11</v>
      </c>
      <c r="B29" s="5"/>
      <c r="C29" s="5"/>
      <c r="D29" s="5"/>
      <c r="E29" s="9">
        <v>22</v>
      </c>
      <c r="F29" s="5" t="s">
        <v>271</v>
      </c>
      <c r="G29" s="5" t="s">
        <v>70</v>
      </c>
      <c r="H29" s="5" t="s">
        <v>262</v>
      </c>
      <c r="I29" s="5" t="str">
        <f t="shared" ref="I29:I31" si="5">VLOOKUP(H29,$AD$6:$AE$15,2,)</f>
        <v>生クリーム</v>
      </c>
      <c r="J29" s="5">
        <f>VLOOKUP(H29,AD$6:AF22,3)</f>
        <v>3500</v>
      </c>
      <c r="K29" s="5"/>
      <c r="L29" s="5"/>
      <c r="M29" s="5">
        <v>5</v>
      </c>
      <c r="N29" s="5">
        <v>1</v>
      </c>
      <c r="O29" s="5"/>
      <c r="P29" s="5"/>
      <c r="Q29" s="5"/>
      <c r="R29" s="8"/>
      <c r="S29" s="5" t="s">
        <v>56</v>
      </c>
      <c r="T29" s="6">
        <f t="shared" ref="T29" si="6">(J29*N29)+K29+L29</f>
        <v>3500</v>
      </c>
      <c r="U29" s="55" t="s">
        <v>274</v>
      </c>
      <c r="V29" s="5" t="s">
        <v>40</v>
      </c>
      <c r="W29" s="5"/>
      <c r="X29" s="5"/>
      <c r="Y29" s="5"/>
      <c r="Z29" s="5" t="s">
        <v>41</v>
      </c>
      <c r="AA29" s="5"/>
      <c r="AB29" s="5"/>
    </row>
    <row r="30" spans="1:28" ht="27" customHeight="1" x14ac:dyDescent="0.4">
      <c r="A30" s="5">
        <v>12</v>
      </c>
      <c r="B30" s="5"/>
      <c r="C30" s="5"/>
      <c r="D30" s="5" t="s">
        <v>45</v>
      </c>
      <c r="E30" s="9">
        <v>22</v>
      </c>
      <c r="F30" s="5" t="s">
        <v>46</v>
      </c>
      <c r="G30" s="5" t="s">
        <v>63</v>
      </c>
      <c r="H30" s="5" t="s">
        <v>47</v>
      </c>
      <c r="I30" s="5" t="str">
        <f>VLOOKUP(H30,$AD$6:$AE$15,2,)</f>
        <v>生クリーム</v>
      </c>
      <c r="J30" s="5">
        <f>VLOOKUP(H30,AD$6:AF38,3)</f>
        <v>3500</v>
      </c>
      <c r="K30" s="5">
        <v>1000</v>
      </c>
      <c r="L30" s="5">
        <v>-500</v>
      </c>
      <c r="M30" s="5">
        <v>5</v>
      </c>
      <c r="N30" s="5">
        <v>1</v>
      </c>
      <c r="O30" s="5"/>
      <c r="P30" s="5"/>
      <c r="Q30" s="5"/>
      <c r="R30" s="5"/>
      <c r="S30" s="5" t="s">
        <v>64</v>
      </c>
      <c r="T30" s="6">
        <f>(J30*N30)+K30+L30</f>
        <v>4000</v>
      </c>
      <c r="U30" s="7">
        <v>44554</v>
      </c>
      <c r="V30" s="10" t="s">
        <v>65</v>
      </c>
      <c r="W30" s="5"/>
      <c r="X30" s="5"/>
      <c r="Y30" s="5"/>
      <c r="Z30" s="5" t="s">
        <v>41</v>
      </c>
      <c r="AA30" s="5"/>
      <c r="AB30" s="6" t="s">
        <v>66</v>
      </c>
    </row>
    <row r="31" spans="1:28" ht="27" customHeight="1" x14ac:dyDescent="0.4">
      <c r="A31" s="40"/>
      <c r="B31" s="40"/>
      <c r="C31" s="40"/>
      <c r="D31" s="40"/>
      <c r="E31" s="40"/>
      <c r="F31" s="40"/>
      <c r="G31" s="40"/>
      <c r="H31" s="40"/>
      <c r="I31" s="40" t="e">
        <f t="shared" si="5"/>
        <v>#N/A</v>
      </c>
      <c r="J31" s="40" t="e">
        <f>VLOOKUP(H31,AD$6:AF23,3)</f>
        <v>#N/A</v>
      </c>
      <c r="K31" s="40"/>
      <c r="L31" s="40"/>
      <c r="M31" s="40">
        <v>5</v>
      </c>
      <c r="N31" s="40"/>
      <c r="O31" s="40"/>
      <c r="P31" s="40"/>
      <c r="Q31" s="40"/>
      <c r="R31" s="40"/>
      <c r="S31" s="40"/>
      <c r="T31" s="41">
        <v>0</v>
      </c>
      <c r="U31" s="40"/>
      <c r="V31" s="40"/>
      <c r="W31" s="40"/>
      <c r="X31" s="40"/>
      <c r="Y31" s="40"/>
      <c r="Z31" s="40"/>
      <c r="AA31" s="40"/>
      <c r="AB31" s="40"/>
    </row>
    <row r="32" spans="1:28" ht="58.5" customHeight="1" x14ac:dyDescent="0.4">
      <c r="A32" s="5">
        <v>13</v>
      </c>
      <c r="B32" s="5"/>
      <c r="C32" s="5"/>
      <c r="D32" s="5"/>
      <c r="E32" s="5">
        <v>23</v>
      </c>
      <c r="F32" s="5"/>
      <c r="G32" s="5" t="s">
        <v>70</v>
      </c>
      <c r="H32" s="5" t="s">
        <v>272</v>
      </c>
      <c r="I32" s="5" t="str">
        <f t="shared" si="4"/>
        <v>生クリーム</v>
      </c>
      <c r="J32" s="5">
        <f>VLOOKUP(H32,AD$6:AF28,3)</f>
        <v>3500</v>
      </c>
      <c r="K32" s="5"/>
      <c r="L32" s="5"/>
      <c r="M32" s="5">
        <v>5</v>
      </c>
      <c r="N32" s="5">
        <v>1</v>
      </c>
      <c r="O32" s="5"/>
      <c r="P32" s="5"/>
      <c r="Q32" s="5"/>
      <c r="R32" s="5"/>
      <c r="S32" s="5" t="s">
        <v>56</v>
      </c>
      <c r="T32" s="6">
        <f t="shared" ref="T32:T53" si="7">(J32*N32)+K32+L32</f>
        <v>3500</v>
      </c>
      <c r="U32" s="44" t="s">
        <v>273</v>
      </c>
      <c r="V32" s="5" t="s">
        <v>40</v>
      </c>
      <c r="W32" s="5"/>
      <c r="X32" s="5"/>
      <c r="Y32" s="5"/>
      <c r="Z32" s="5" t="s">
        <v>41</v>
      </c>
      <c r="AA32" s="5"/>
      <c r="AB32" s="5"/>
    </row>
    <row r="33" spans="1:28" ht="50.25" customHeight="1" x14ac:dyDescent="0.4">
      <c r="A33" s="5">
        <v>14</v>
      </c>
      <c r="B33" s="5"/>
      <c r="C33" s="5"/>
      <c r="D33" s="5"/>
      <c r="E33" s="5">
        <v>23</v>
      </c>
      <c r="F33" s="15">
        <v>0.77083333333333337</v>
      </c>
      <c r="G33" s="5" t="s">
        <v>70</v>
      </c>
      <c r="H33" s="5" t="s">
        <v>214</v>
      </c>
      <c r="I33" s="5" t="str">
        <f t="shared" si="4"/>
        <v>生クリーム</v>
      </c>
      <c r="J33" s="5">
        <f>VLOOKUP(H33,AD$6:AF32,3)</f>
        <v>3500</v>
      </c>
      <c r="K33" s="5"/>
      <c r="L33" s="5"/>
      <c r="M33" s="5">
        <v>5</v>
      </c>
      <c r="N33" s="5">
        <v>1</v>
      </c>
      <c r="O33" s="5"/>
      <c r="P33" s="5"/>
      <c r="Q33" s="5"/>
      <c r="R33" s="5"/>
      <c r="S33" s="5"/>
      <c r="T33" s="6">
        <f t="shared" si="7"/>
        <v>3500</v>
      </c>
      <c r="U33" s="7">
        <v>44553</v>
      </c>
      <c r="V33" s="5" t="s">
        <v>70</v>
      </c>
      <c r="W33" s="5"/>
      <c r="X33" s="5"/>
      <c r="Y33" s="5"/>
      <c r="Z33" s="5" t="s">
        <v>41</v>
      </c>
      <c r="AA33" s="5"/>
      <c r="AB33" s="5"/>
    </row>
    <row r="34" spans="1:28" ht="32.25" customHeight="1" x14ac:dyDescent="0.4">
      <c r="A34" s="261">
        <v>15</v>
      </c>
      <c r="B34" s="5"/>
      <c r="C34" s="5"/>
      <c r="D34" s="261"/>
      <c r="E34" s="284">
        <v>23</v>
      </c>
      <c r="F34" s="286"/>
      <c r="G34" s="286" t="s">
        <v>83</v>
      </c>
      <c r="H34" s="50" t="s">
        <v>214</v>
      </c>
      <c r="I34" s="50" t="str">
        <f t="shared" si="4"/>
        <v>生クリーム</v>
      </c>
      <c r="J34" s="50">
        <v>0</v>
      </c>
      <c r="K34" s="50"/>
      <c r="L34" s="50"/>
      <c r="M34" s="50">
        <v>5</v>
      </c>
      <c r="N34" s="50">
        <v>3</v>
      </c>
      <c r="O34" s="286"/>
      <c r="P34" s="286"/>
      <c r="Q34" s="50"/>
      <c r="R34" s="286"/>
      <c r="S34" s="50"/>
      <c r="T34" s="51">
        <f t="shared" si="7"/>
        <v>0</v>
      </c>
      <c r="U34" s="50"/>
      <c r="V34" s="286" t="s">
        <v>40</v>
      </c>
      <c r="W34" s="50"/>
      <c r="X34" s="50"/>
      <c r="Y34" s="286"/>
      <c r="Z34" s="286" t="s">
        <v>41</v>
      </c>
      <c r="AA34" s="79"/>
      <c r="AB34" s="345" t="s">
        <v>320</v>
      </c>
    </row>
    <row r="35" spans="1:28" ht="27" customHeight="1" x14ac:dyDescent="0.4">
      <c r="A35" s="262"/>
      <c r="B35" s="5"/>
      <c r="C35" s="5"/>
      <c r="D35" s="262"/>
      <c r="E35" s="301"/>
      <c r="F35" s="271"/>
      <c r="G35" s="271"/>
      <c r="H35" s="50" t="s">
        <v>215</v>
      </c>
      <c r="I35" s="50" t="str">
        <f t="shared" si="4"/>
        <v>チョコ生</v>
      </c>
      <c r="J35" s="50">
        <v>0</v>
      </c>
      <c r="K35" s="50"/>
      <c r="L35" s="50"/>
      <c r="M35" s="50">
        <v>5</v>
      </c>
      <c r="N35" s="50">
        <v>3</v>
      </c>
      <c r="O35" s="271"/>
      <c r="P35" s="271"/>
      <c r="Q35" s="50"/>
      <c r="R35" s="271"/>
      <c r="S35" s="50"/>
      <c r="T35" s="51">
        <f t="shared" si="7"/>
        <v>0</v>
      </c>
      <c r="U35" s="50"/>
      <c r="V35" s="271"/>
      <c r="W35" s="50"/>
      <c r="X35" s="50"/>
      <c r="Y35" s="271"/>
      <c r="Z35" s="271"/>
      <c r="AA35" s="256"/>
      <c r="AB35" s="323"/>
    </row>
    <row r="36" spans="1:28" ht="27" customHeight="1" x14ac:dyDescent="0.4">
      <c r="A36" s="262"/>
      <c r="B36" s="5"/>
      <c r="C36" s="5"/>
      <c r="D36" s="262"/>
      <c r="E36" s="301"/>
      <c r="F36" s="271"/>
      <c r="G36" s="271"/>
      <c r="H36" s="50" t="s">
        <v>223</v>
      </c>
      <c r="I36" s="50" t="str">
        <f t="shared" ref="I36:I42" si="8">VLOOKUP(H36,$AD$6:$AE$15,2,)</f>
        <v>ショコラノワール</v>
      </c>
      <c r="J36" s="50">
        <v>0</v>
      </c>
      <c r="K36" s="50"/>
      <c r="L36" s="50"/>
      <c r="M36" s="50">
        <v>5</v>
      </c>
      <c r="N36" s="50">
        <v>2</v>
      </c>
      <c r="O36" s="271"/>
      <c r="P36" s="271"/>
      <c r="Q36" s="50"/>
      <c r="R36" s="271"/>
      <c r="S36" s="50"/>
      <c r="T36" s="51">
        <f t="shared" si="7"/>
        <v>0</v>
      </c>
      <c r="U36" s="50"/>
      <c r="V36" s="271"/>
      <c r="W36" s="50"/>
      <c r="X36" s="50"/>
      <c r="Y36" s="271"/>
      <c r="Z36" s="271"/>
      <c r="AA36" s="256"/>
      <c r="AB36" s="323"/>
    </row>
    <row r="37" spans="1:28" ht="27" customHeight="1" x14ac:dyDescent="0.4">
      <c r="A37" s="262"/>
      <c r="B37" s="5"/>
      <c r="C37" s="5"/>
      <c r="D37" s="262"/>
      <c r="E37" s="301"/>
      <c r="F37" s="271"/>
      <c r="G37" s="271"/>
      <c r="H37" s="25"/>
      <c r="I37" s="25"/>
      <c r="J37" s="25"/>
      <c r="K37" s="25"/>
      <c r="L37" s="25"/>
      <c r="M37" s="25"/>
      <c r="N37" s="25"/>
      <c r="O37" s="271"/>
      <c r="P37" s="271"/>
      <c r="Q37" s="50"/>
      <c r="R37" s="271"/>
      <c r="S37" s="50"/>
      <c r="T37" s="51">
        <f t="shared" si="7"/>
        <v>0</v>
      </c>
      <c r="U37" s="50"/>
      <c r="V37" s="271"/>
      <c r="W37" s="50"/>
      <c r="X37" s="50"/>
      <c r="Y37" s="271"/>
      <c r="Z37" s="271"/>
      <c r="AA37" s="256"/>
      <c r="AB37" s="323"/>
    </row>
    <row r="38" spans="1:28" ht="27" customHeight="1" x14ac:dyDescent="0.4">
      <c r="A38" s="263"/>
      <c r="B38" s="5"/>
      <c r="C38" s="5"/>
      <c r="D38" s="263"/>
      <c r="E38" s="285"/>
      <c r="F38" s="287"/>
      <c r="G38" s="287"/>
      <c r="H38" s="50" t="s">
        <v>218</v>
      </c>
      <c r="I38" s="50" t="str">
        <f t="shared" si="8"/>
        <v>モンブラン</v>
      </c>
      <c r="J38" s="50">
        <v>0</v>
      </c>
      <c r="K38" s="50"/>
      <c r="L38" s="50"/>
      <c r="M38" s="50">
        <v>5</v>
      </c>
      <c r="N38" s="50">
        <v>2</v>
      </c>
      <c r="O38" s="287"/>
      <c r="P38" s="287"/>
      <c r="Q38" s="50"/>
      <c r="R38" s="287"/>
      <c r="S38" s="50"/>
      <c r="T38" s="51">
        <f t="shared" si="7"/>
        <v>0</v>
      </c>
      <c r="U38" s="50"/>
      <c r="V38" s="287"/>
      <c r="W38" s="50"/>
      <c r="X38" s="50"/>
      <c r="Y38" s="287"/>
      <c r="Z38" s="287"/>
      <c r="AA38" s="80"/>
      <c r="AB38" s="324"/>
    </row>
    <row r="39" spans="1:28" ht="27" customHeight="1" x14ac:dyDescent="0.4">
      <c r="A39" s="261">
        <v>16</v>
      </c>
      <c r="B39" s="5"/>
      <c r="C39" s="5"/>
      <c r="D39" s="261"/>
      <c r="E39" s="288">
        <v>23</v>
      </c>
      <c r="F39" s="261" t="s">
        <v>229</v>
      </c>
      <c r="G39" s="261" t="s">
        <v>78</v>
      </c>
      <c r="H39" s="5" t="s">
        <v>214</v>
      </c>
      <c r="I39" s="5" t="str">
        <f t="shared" si="8"/>
        <v>生クリーム</v>
      </c>
      <c r="J39" s="5">
        <f>VLOOKUP(H39,AD$6:AF35,3)</f>
        <v>3500</v>
      </c>
      <c r="K39" s="5"/>
      <c r="L39" s="5"/>
      <c r="M39" s="5">
        <v>5</v>
      </c>
      <c r="N39" s="5">
        <v>15</v>
      </c>
      <c r="O39" s="261"/>
      <c r="P39" s="261"/>
      <c r="Q39" s="5"/>
      <c r="R39" s="261"/>
      <c r="S39" s="5"/>
      <c r="T39" s="6">
        <f t="shared" si="7"/>
        <v>52500</v>
      </c>
      <c r="U39" s="279">
        <v>44554</v>
      </c>
      <c r="V39" s="261" t="s">
        <v>70</v>
      </c>
      <c r="W39" s="5"/>
      <c r="X39" s="5"/>
      <c r="Y39" s="261"/>
      <c r="Z39" s="261" t="s">
        <v>41</v>
      </c>
      <c r="AA39" s="37"/>
      <c r="AB39" s="261"/>
    </row>
    <row r="40" spans="1:28" ht="27" customHeight="1" x14ac:dyDescent="0.4">
      <c r="A40" s="262"/>
      <c r="B40" s="5"/>
      <c r="C40" s="5"/>
      <c r="D40" s="262"/>
      <c r="E40" s="289"/>
      <c r="F40" s="262"/>
      <c r="G40" s="262"/>
      <c r="H40" s="5" t="s">
        <v>215</v>
      </c>
      <c r="I40" s="5" t="str">
        <f t="shared" si="8"/>
        <v>チョコ生</v>
      </c>
      <c r="J40" s="5">
        <f>VLOOKUP(H40,AD$6:AF35,3)</f>
        <v>3600</v>
      </c>
      <c r="K40" s="5"/>
      <c r="L40" s="5"/>
      <c r="M40" s="5">
        <v>5</v>
      </c>
      <c r="N40" s="5">
        <v>1</v>
      </c>
      <c r="O40" s="262"/>
      <c r="P40" s="262"/>
      <c r="Q40" s="5"/>
      <c r="R40" s="262"/>
      <c r="S40" s="5"/>
      <c r="T40" s="6">
        <f t="shared" si="7"/>
        <v>3600</v>
      </c>
      <c r="U40" s="262"/>
      <c r="V40" s="262"/>
      <c r="W40" s="5"/>
      <c r="X40" s="5"/>
      <c r="Y40" s="262"/>
      <c r="Z40" s="262"/>
      <c r="AA40" s="38"/>
      <c r="AB40" s="262"/>
    </row>
    <row r="41" spans="1:28" ht="48.75" customHeight="1" x14ac:dyDescent="0.4">
      <c r="A41" s="262"/>
      <c r="B41" s="5"/>
      <c r="C41" s="5"/>
      <c r="D41" s="262"/>
      <c r="E41" s="289"/>
      <c r="F41" s="262"/>
      <c r="G41" s="262"/>
      <c r="H41" s="5" t="s">
        <v>223</v>
      </c>
      <c r="I41" s="5" t="str">
        <f t="shared" si="8"/>
        <v>ショコラノワール</v>
      </c>
      <c r="J41" s="5">
        <f>VLOOKUP(H41,AD$6:AF35,3)</f>
        <v>3800</v>
      </c>
      <c r="K41" s="5"/>
      <c r="L41" s="5"/>
      <c r="M41" s="5">
        <v>5</v>
      </c>
      <c r="N41" s="5">
        <v>5</v>
      </c>
      <c r="O41" s="262"/>
      <c r="P41" s="262"/>
      <c r="Q41" s="5"/>
      <c r="R41" s="262"/>
      <c r="S41" s="5"/>
      <c r="T41" s="6">
        <f t="shared" si="7"/>
        <v>19000</v>
      </c>
      <c r="U41" s="262"/>
      <c r="V41" s="262"/>
      <c r="W41" s="5"/>
      <c r="X41" s="5"/>
      <c r="Y41" s="262"/>
      <c r="Z41" s="262"/>
      <c r="AA41" s="38"/>
      <c r="AB41" s="262"/>
    </row>
    <row r="42" spans="1:28" ht="42.75" customHeight="1" x14ac:dyDescent="0.4">
      <c r="A42" s="262"/>
      <c r="B42" s="5"/>
      <c r="C42" s="5"/>
      <c r="D42" s="262"/>
      <c r="E42" s="289"/>
      <c r="F42" s="262"/>
      <c r="G42" s="262"/>
      <c r="H42" s="5" t="s">
        <v>217</v>
      </c>
      <c r="I42" s="5" t="str">
        <f t="shared" si="8"/>
        <v>スフレ</v>
      </c>
      <c r="J42" s="5">
        <f>VLOOKUP(H42,AD$6:AF35,3)</f>
        <v>2900</v>
      </c>
      <c r="K42" s="5"/>
      <c r="L42" s="5"/>
      <c r="M42" s="5">
        <v>5</v>
      </c>
      <c r="N42" s="5">
        <v>2</v>
      </c>
      <c r="O42" s="262"/>
      <c r="P42" s="262"/>
      <c r="Q42" s="5"/>
      <c r="R42" s="262"/>
      <c r="S42" s="5"/>
      <c r="T42" s="6">
        <f t="shared" si="7"/>
        <v>5800</v>
      </c>
      <c r="U42" s="262"/>
      <c r="V42" s="262"/>
      <c r="W42" s="5"/>
      <c r="X42" s="5"/>
      <c r="Y42" s="262"/>
      <c r="Z42" s="262"/>
      <c r="AA42" s="38"/>
      <c r="AB42" s="262"/>
    </row>
    <row r="43" spans="1:28" ht="27" customHeight="1" x14ac:dyDescent="0.4">
      <c r="A43" s="263"/>
      <c r="B43" s="5"/>
      <c r="C43" s="5"/>
      <c r="D43" s="263"/>
      <c r="E43" s="290"/>
      <c r="F43" s="263"/>
      <c r="G43" s="263"/>
      <c r="H43" s="5" t="s">
        <v>218</v>
      </c>
      <c r="I43" s="5" t="str">
        <f t="shared" ref="I43:I52" si="9">VLOOKUP(H43,$AD$6:$AE$15,2,)</f>
        <v>モンブラン</v>
      </c>
      <c r="J43" s="5">
        <f>VLOOKUP(H43,AD$6:AF36,3)</f>
        <v>3800</v>
      </c>
      <c r="K43" s="5"/>
      <c r="L43" s="5"/>
      <c r="M43" s="5">
        <v>5</v>
      </c>
      <c r="N43" s="5">
        <v>2</v>
      </c>
      <c r="O43" s="263"/>
      <c r="P43" s="263"/>
      <c r="Q43" s="5"/>
      <c r="R43" s="263"/>
      <c r="S43" s="5"/>
      <c r="T43" s="6">
        <f t="shared" si="7"/>
        <v>7600</v>
      </c>
      <c r="U43" s="263"/>
      <c r="V43" s="263"/>
      <c r="W43" s="5"/>
      <c r="X43" s="5"/>
      <c r="Y43" s="263"/>
      <c r="Z43" s="263"/>
      <c r="AA43" s="26"/>
      <c r="AB43" s="263"/>
    </row>
    <row r="44" spans="1:28" ht="27" customHeight="1" x14ac:dyDescent="0.4">
      <c r="A44" s="261">
        <v>17</v>
      </c>
      <c r="B44" s="5"/>
      <c r="C44" s="5"/>
      <c r="D44" s="261"/>
      <c r="E44" s="288">
        <v>23</v>
      </c>
      <c r="F44" s="267" t="s">
        <v>148</v>
      </c>
      <c r="G44" s="261" t="s">
        <v>149</v>
      </c>
      <c r="H44" s="5" t="s">
        <v>150</v>
      </c>
      <c r="I44" s="5" t="str">
        <f>VLOOKUP(H44,$AD$6:$AE$15,2,)</f>
        <v>生クリーム</v>
      </c>
      <c r="J44" s="5">
        <f>VLOOKUP(H44,AD$6:AF152,3)</f>
        <v>3500</v>
      </c>
      <c r="K44" s="5"/>
      <c r="L44" s="5"/>
      <c r="M44" s="5">
        <v>5</v>
      </c>
      <c r="N44" s="5">
        <v>1</v>
      </c>
      <c r="O44" s="261"/>
      <c r="P44" s="261"/>
      <c r="Q44" s="5"/>
      <c r="R44" s="261"/>
      <c r="S44" s="5"/>
      <c r="T44" s="6">
        <f t="shared" si="7"/>
        <v>3500</v>
      </c>
      <c r="U44" s="261" t="s">
        <v>91</v>
      </c>
      <c r="V44" s="261" t="s">
        <v>40</v>
      </c>
      <c r="W44" s="5"/>
      <c r="X44" s="5"/>
      <c r="Y44" s="261"/>
      <c r="Z44" s="261" t="s">
        <v>152</v>
      </c>
      <c r="AA44" s="37"/>
      <c r="AB44" s="276" t="s">
        <v>329</v>
      </c>
    </row>
    <row r="45" spans="1:28" ht="27" customHeight="1" x14ac:dyDescent="0.4">
      <c r="A45" s="263"/>
      <c r="B45" s="5"/>
      <c r="C45" s="5"/>
      <c r="D45" s="263"/>
      <c r="E45" s="290"/>
      <c r="F45" s="306"/>
      <c r="G45" s="263"/>
      <c r="H45" s="5" t="s">
        <v>151</v>
      </c>
      <c r="I45" s="5" t="str">
        <f>VLOOKUP(H45,$AD$6:$AE$15,2,)</f>
        <v>スフレ</v>
      </c>
      <c r="J45" s="5">
        <f>VLOOKUP(H45,AD$6:AF153,3)</f>
        <v>2900</v>
      </c>
      <c r="K45" s="5"/>
      <c r="L45" s="5"/>
      <c r="M45" s="5">
        <v>5</v>
      </c>
      <c r="N45" s="5">
        <v>3</v>
      </c>
      <c r="O45" s="263"/>
      <c r="P45" s="263"/>
      <c r="Q45" s="5"/>
      <c r="R45" s="263"/>
      <c r="S45" s="5"/>
      <c r="T45" s="6">
        <f t="shared" si="7"/>
        <v>8700</v>
      </c>
      <c r="U45" s="263"/>
      <c r="V45" s="263"/>
      <c r="W45" s="5"/>
      <c r="X45" s="5"/>
      <c r="Y45" s="263"/>
      <c r="Z45" s="263"/>
      <c r="AA45" s="26"/>
      <c r="AB45" s="263"/>
    </row>
    <row r="46" spans="1:28" ht="27" customHeight="1" x14ac:dyDescent="0.4">
      <c r="A46" s="261">
        <v>18</v>
      </c>
      <c r="B46" s="5"/>
      <c r="C46" s="5"/>
      <c r="D46" s="26"/>
      <c r="E46" s="288">
        <v>23</v>
      </c>
      <c r="F46" s="261" t="s">
        <v>43</v>
      </c>
      <c r="G46" s="261" t="s">
        <v>78</v>
      </c>
      <c r="H46" s="5" t="s">
        <v>193</v>
      </c>
      <c r="I46" s="5" t="str">
        <f t="shared" si="9"/>
        <v>生クリーム</v>
      </c>
      <c r="J46" s="5">
        <f>VLOOKUP(H46,AD$6:AF35,3)</f>
        <v>3500</v>
      </c>
      <c r="K46" s="26"/>
      <c r="L46" s="5"/>
      <c r="M46" s="5">
        <v>5</v>
      </c>
      <c r="N46" s="5">
        <v>1</v>
      </c>
      <c r="O46" s="302"/>
      <c r="P46" s="261"/>
      <c r="Q46" s="5"/>
      <c r="R46" s="261"/>
      <c r="S46" s="261" t="s">
        <v>56</v>
      </c>
      <c r="T46" s="6">
        <f t="shared" si="7"/>
        <v>3500</v>
      </c>
      <c r="U46" s="279">
        <v>44553</v>
      </c>
      <c r="V46" s="261" t="s">
        <v>40</v>
      </c>
      <c r="W46" s="5"/>
      <c r="X46" s="5"/>
      <c r="Y46" s="261"/>
      <c r="Z46" s="261" t="s">
        <v>41</v>
      </c>
      <c r="AA46" s="37"/>
      <c r="AB46" s="261" t="s">
        <v>195</v>
      </c>
    </row>
    <row r="47" spans="1:28" ht="27" customHeight="1" x14ac:dyDescent="0.4">
      <c r="A47" s="263"/>
      <c r="B47" s="5"/>
      <c r="C47" s="5"/>
      <c r="D47" s="26"/>
      <c r="E47" s="290"/>
      <c r="F47" s="263"/>
      <c r="G47" s="263"/>
      <c r="H47" s="5" t="s">
        <v>194</v>
      </c>
      <c r="I47" s="5" t="str">
        <f t="shared" si="9"/>
        <v>スフレ</v>
      </c>
      <c r="J47" s="5">
        <f>VLOOKUP(H47,AD$6:AF35,3)</f>
        <v>2900</v>
      </c>
      <c r="K47" s="26"/>
      <c r="L47" s="5"/>
      <c r="M47" s="5">
        <v>5</v>
      </c>
      <c r="N47" s="5">
        <v>1</v>
      </c>
      <c r="O47" s="283"/>
      <c r="P47" s="263"/>
      <c r="Q47" s="5"/>
      <c r="R47" s="263"/>
      <c r="S47" s="263"/>
      <c r="T47" s="6">
        <f t="shared" si="7"/>
        <v>2900</v>
      </c>
      <c r="U47" s="263"/>
      <c r="V47" s="263"/>
      <c r="W47" s="5"/>
      <c r="X47" s="5"/>
      <c r="Y47" s="263"/>
      <c r="Z47" s="263"/>
      <c r="AA47" s="26"/>
      <c r="AB47" s="263"/>
    </row>
    <row r="48" spans="1:28" ht="27" customHeight="1" x14ac:dyDescent="0.4">
      <c r="A48" s="261">
        <v>19</v>
      </c>
      <c r="B48" s="5"/>
      <c r="C48" s="5"/>
      <c r="D48" s="5"/>
      <c r="E48" s="284">
        <v>23</v>
      </c>
      <c r="F48" s="286" t="s">
        <v>58</v>
      </c>
      <c r="G48" s="286" t="s">
        <v>39</v>
      </c>
      <c r="H48" s="50" t="s">
        <v>30</v>
      </c>
      <c r="I48" s="50" t="str">
        <f t="shared" si="9"/>
        <v>チョコ生</v>
      </c>
      <c r="J48" s="50">
        <v>0</v>
      </c>
      <c r="K48" s="50"/>
      <c r="L48" s="50"/>
      <c r="M48" s="50">
        <v>5</v>
      </c>
      <c r="N48" s="50">
        <v>1</v>
      </c>
      <c r="O48" s="286"/>
      <c r="P48" s="286"/>
      <c r="Q48" s="50"/>
      <c r="R48" s="286"/>
      <c r="S48" s="50"/>
      <c r="T48" s="51">
        <f t="shared" si="7"/>
        <v>0</v>
      </c>
      <c r="U48" s="50"/>
      <c r="V48" s="286" t="s">
        <v>70</v>
      </c>
      <c r="W48" s="50"/>
      <c r="X48" s="50"/>
      <c r="Y48" s="286"/>
      <c r="Z48" s="286" t="s">
        <v>41</v>
      </c>
      <c r="AA48" s="79"/>
      <c r="AB48" s="322" t="s">
        <v>435</v>
      </c>
    </row>
    <row r="49" spans="1:28" ht="27" customHeight="1" x14ac:dyDescent="0.4">
      <c r="A49" s="262"/>
      <c r="B49" s="5"/>
      <c r="C49" s="5"/>
      <c r="D49" s="5"/>
      <c r="E49" s="301"/>
      <c r="F49" s="271"/>
      <c r="G49" s="271"/>
      <c r="H49" s="50" t="s">
        <v>434</v>
      </c>
      <c r="I49" s="50" t="str">
        <f t="shared" si="9"/>
        <v>ショコラノワール</v>
      </c>
      <c r="J49" s="50">
        <v>0</v>
      </c>
      <c r="K49" s="50"/>
      <c r="L49" s="50"/>
      <c r="M49" s="50">
        <v>5</v>
      </c>
      <c r="N49" s="50">
        <v>1</v>
      </c>
      <c r="O49" s="271"/>
      <c r="P49" s="271"/>
      <c r="Q49" s="50"/>
      <c r="R49" s="271"/>
      <c r="S49" s="50"/>
      <c r="T49" s="51">
        <f t="shared" si="7"/>
        <v>0</v>
      </c>
      <c r="U49" s="50"/>
      <c r="V49" s="271"/>
      <c r="W49" s="50"/>
      <c r="X49" s="50"/>
      <c r="Y49" s="271"/>
      <c r="Z49" s="271"/>
      <c r="AA49" s="256"/>
      <c r="AB49" s="323"/>
    </row>
    <row r="50" spans="1:28" ht="27" customHeight="1" x14ac:dyDescent="0.4">
      <c r="A50" s="263"/>
      <c r="B50" s="5"/>
      <c r="C50" s="5"/>
      <c r="D50" s="5"/>
      <c r="E50" s="285"/>
      <c r="F50" s="287"/>
      <c r="G50" s="287"/>
      <c r="H50" s="50" t="s">
        <v>33</v>
      </c>
      <c r="I50" s="50" t="str">
        <f t="shared" si="9"/>
        <v>モンブラン</v>
      </c>
      <c r="J50" s="50">
        <v>0</v>
      </c>
      <c r="K50" s="50"/>
      <c r="L50" s="50"/>
      <c r="M50" s="50">
        <v>5</v>
      </c>
      <c r="N50" s="50">
        <v>1</v>
      </c>
      <c r="O50" s="287"/>
      <c r="P50" s="287"/>
      <c r="Q50" s="50"/>
      <c r="R50" s="287"/>
      <c r="S50" s="50"/>
      <c r="T50" s="51">
        <f t="shared" si="7"/>
        <v>0</v>
      </c>
      <c r="U50" s="50"/>
      <c r="V50" s="287"/>
      <c r="W50" s="50"/>
      <c r="X50" s="50"/>
      <c r="Y50" s="287"/>
      <c r="Z50" s="287"/>
      <c r="AA50" s="80"/>
      <c r="AB50" s="324"/>
    </row>
    <row r="51" spans="1:28" ht="45" customHeight="1" x14ac:dyDescent="0.4">
      <c r="A51" s="5">
        <v>20</v>
      </c>
      <c r="B51" s="5"/>
      <c r="C51" s="5"/>
      <c r="D51" s="5"/>
      <c r="E51" s="9">
        <v>23</v>
      </c>
      <c r="F51" s="5" t="s">
        <v>169</v>
      </c>
      <c r="G51" s="5" t="s">
        <v>70</v>
      </c>
      <c r="H51" s="5" t="s">
        <v>156</v>
      </c>
      <c r="I51" s="5" t="str">
        <f t="shared" si="9"/>
        <v>生クリーム</v>
      </c>
      <c r="J51" s="5">
        <f>VLOOKUP(H51,AD$6:AF36,3)</f>
        <v>3500</v>
      </c>
      <c r="K51" s="5"/>
      <c r="L51" s="5"/>
      <c r="M51" s="5">
        <v>5</v>
      </c>
      <c r="N51" s="5">
        <v>1</v>
      </c>
      <c r="O51" s="5"/>
      <c r="P51" s="5"/>
      <c r="Q51" s="5"/>
      <c r="R51" s="5"/>
      <c r="S51" s="5"/>
      <c r="T51" s="6">
        <f t="shared" si="7"/>
        <v>3500</v>
      </c>
      <c r="U51" s="7">
        <v>44558</v>
      </c>
      <c r="V51" s="5"/>
      <c r="W51" s="5"/>
      <c r="X51" s="5"/>
      <c r="Y51" s="5"/>
      <c r="Z51" s="5" t="s">
        <v>41</v>
      </c>
      <c r="AA51" s="5"/>
      <c r="AB51" s="5"/>
    </row>
    <row r="52" spans="1:28" ht="27" customHeight="1" x14ac:dyDescent="0.4">
      <c r="A52" s="5">
        <v>21</v>
      </c>
      <c r="B52" s="5"/>
      <c r="C52" s="5"/>
      <c r="D52" s="5"/>
      <c r="E52" s="9">
        <v>23</v>
      </c>
      <c r="F52" s="5" t="s">
        <v>113</v>
      </c>
      <c r="G52" s="5" t="s">
        <v>70</v>
      </c>
      <c r="H52" s="5" t="s">
        <v>114</v>
      </c>
      <c r="I52" s="5" t="str">
        <f t="shared" si="9"/>
        <v>生クリーム</v>
      </c>
      <c r="J52" s="5">
        <f>VLOOKUP(H52,AD$6:AF37,3)</f>
        <v>3500</v>
      </c>
      <c r="K52" s="5"/>
      <c r="L52" s="5"/>
      <c r="M52" s="5">
        <v>5</v>
      </c>
      <c r="N52" s="5">
        <v>1</v>
      </c>
      <c r="O52" s="5"/>
      <c r="P52" s="5"/>
      <c r="Q52" s="5"/>
      <c r="R52" s="5"/>
      <c r="S52" s="5" t="s">
        <v>56</v>
      </c>
      <c r="T52" s="6">
        <f t="shared" si="7"/>
        <v>3500</v>
      </c>
      <c r="U52" s="7">
        <v>44553</v>
      </c>
      <c r="V52" s="5" t="s">
        <v>70</v>
      </c>
      <c r="W52" s="5"/>
      <c r="X52" s="5"/>
      <c r="Y52" s="5"/>
      <c r="Z52" s="5" t="s">
        <v>41</v>
      </c>
      <c r="AA52" s="5"/>
      <c r="AB52" s="5"/>
    </row>
    <row r="53" spans="1:28" ht="27" customHeight="1" x14ac:dyDescent="0.4">
      <c r="A53" s="261">
        <v>22</v>
      </c>
      <c r="B53" s="5"/>
      <c r="C53" s="5"/>
      <c r="D53" s="5"/>
      <c r="E53" s="288">
        <v>23</v>
      </c>
      <c r="F53" s="261"/>
      <c r="G53" s="261" t="s">
        <v>70</v>
      </c>
      <c r="H53" s="5" t="s">
        <v>331</v>
      </c>
      <c r="I53" s="5" t="str">
        <f>VLOOKUP(H53,$AD$6:$AE$15,2,)</f>
        <v>生クリーム</v>
      </c>
      <c r="J53" s="5">
        <f>VLOOKUP(H53,AD$6:AF66,3)</f>
        <v>3500</v>
      </c>
      <c r="K53" s="5"/>
      <c r="L53" s="5"/>
      <c r="M53" s="5">
        <v>5</v>
      </c>
      <c r="N53" s="5">
        <v>3</v>
      </c>
      <c r="O53" s="261"/>
      <c r="P53" s="261"/>
      <c r="Q53" s="5"/>
      <c r="R53" s="261"/>
      <c r="S53" s="5"/>
      <c r="T53" s="6">
        <f t="shared" si="7"/>
        <v>10500</v>
      </c>
      <c r="U53" s="279">
        <v>44553</v>
      </c>
      <c r="V53" s="261" t="s">
        <v>70</v>
      </c>
      <c r="W53" s="5"/>
      <c r="X53" s="5"/>
      <c r="Y53" s="261"/>
      <c r="Z53" s="261" t="s">
        <v>41</v>
      </c>
      <c r="AA53" s="37"/>
      <c r="AB53" s="5"/>
    </row>
    <row r="54" spans="1:28" ht="27" customHeight="1" x14ac:dyDescent="0.4">
      <c r="A54" s="262"/>
      <c r="B54" s="5"/>
      <c r="C54" s="5"/>
      <c r="D54" s="5"/>
      <c r="E54" s="289"/>
      <c r="F54" s="262"/>
      <c r="G54" s="262"/>
      <c r="H54" s="5" t="s">
        <v>330</v>
      </c>
      <c r="I54" s="5" t="str">
        <f t="shared" ref="I54:I55" si="10">VLOOKUP(H54,$AD$6:$AE$15,2,)</f>
        <v>ショコラノワール</v>
      </c>
      <c r="J54" s="5">
        <f>VLOOKUP(H54,AD$6:AF67,3)</f>
        <v>3800</v>
      </c>
      <c r="K54" s="5"/>
      <c r="L54" s="5"/>
      <c r="M54" s="5">
        <v>5</v>
      </c>
      <c r="N54" s="5">
        <v>1</v>
      </c>
      <c r="O54" s="262"/>
      <c r="P54" s="262"/>
      <c r="Q54" s="5"/>
      <c r="R54" s="262"/>
      <c r="S54" s="5"/>
      <c r="T54" s="6">
        <f t="shared" ref="T54:T55" si="11">(J54*N54)+K54+L54</f>
        <v>3800</v>
      </c>
      <c r="U54" s="262"/>
      <c r="V54" s="262"/>
      <c r="W54" s="5"/>
      <c r="X54" s="5"/>
      <c r="Y54" s="262"/>
      <c r="Z54" s="262"/>
      <c r="AA54" s="38"/>
      <c r="AB54" s="5"/>
    </row>
    <row r="55" spans="1:28" ht="27" customHeight="1" x14ac:dyDescent="0.4">
      <c r="A55" s="263"/>
      <c r="B55" s="5"/>
      <c r="C55" s="5"/>
      <c r="D55" s="5"/>
      <c r="E55" s="290"/>
      <c r="F55" s="263"/>
      <c r="G55" s="263"/>
      <c r="H55" s="5" t="s">
        <v>322</v>
      </c>
      <c r="I55" s="5" t="str">
        <f t="shared" si="10"/>
        <v>スフレ</v>
      </c>
      <c r="J55" s="5">
        <f>VLOOKUP(H55,AD$6:AF68,3)</f>
        <v>2900</v>
      </c>
      <c r="K55" s="5"/>
      <c r="L55" s="5"/>
      <c r="M55" s="5">
        <v>5</v>
      </c>
      <c r="N55" s="5">
        <v>1</v>
      </c>
      <c r="O55" s="263"/>
      <c r="P55" s="263"/>
      <c r="Q55" s="5"/>
      <c r="R55" s="263"/>
      <c r="S55" s="5"/>
      <c r="T55" s="6">
        <f t="shared" si="11"/>
        <v>2900</v>
      </c>
      <c r="U55" s="263"/>
      <c r="V55" s="263"/>
      <c r="W55" s="5"/>
      <c r="X55" s="5"/>
      <c r="Y55" s="263"/>
      <c r="Z55" s="263"/>
      <c r="AA55" s="26"/>
      <c r="AB55" s="5"/>
    </row>
    <row r="56" spans="1:28" ht="27" customHeight="1" x14ac:dyDescent="0.4">
      <c r="A56" s="40"/>
      <c r="B56" s="40"/>
      <c r="C56" s="40"/>
      <c r="D56" s="40"/>
      <c r="E56" s="42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1">
        <f t="shared" ref="T56:T87" si="12">(J56*N56)+K56+L56</f>
        <v>0</v>
      </c>
      <c r="U56" s="40"/>
      <c r="V56" s="40"/>
      <c r="W56" s="40"/>
      <c r="X56" s="40"/>
      <c r="Y56" s="40"/>
      <c r="Z56" s="40"/>
      <c r="AA56" s="40"/>
      <c r="AB56" s="41"/>
    </row>
    <row r="57" spans="1:28" ht="27" customHeight="1" x14ac:dyDescent="0.4">
      <c r="A57" s="5">
        <v>23</v>
      </c>
      <c r="B57" s="5"/>
      <c r="C57" s="5"/>
      <c r="D57" s="5"/>
      <c r="E57" s="9">
        <v>24</v>
      </c>
      <c r="F57" s="7" t="s">
        <v>43</v>
      </c>
      <c r="G57" s="5" t="s">
        <v>39</v>
      </c>
      <c r="H57" s="5" t="s">
        <v>33</v>
      </c>
      <c r="I57" s="5" t="str">
        <f t="shared" ref="I57:I87" si="13">VLOOKUP(H57,$AD$6:$AE$15,2,)</f>
        <v>モンブラン</v>
      </c>
      <c r="J57" s="5">
        <f>VLOOKUP(H57,AD$6:AF39,3)</f>
        <v>3800</v>
      </c>
      <c r="K57" s="5"/>
      <c r="L57" s="5"/>
      <c r="M57" s="5">
        <v>5</v>
      </c>
      <c r="N57" s="5">
        <v>1</v>
      </c>
      <c r="O57" s="5"/>
      <c r="P57" s="307"/>
      <c r="Q57" s="5"/>
      <c r="R57" s="5"/>
      <c r="S57" s="5"/>
      <c r="T57" s="6">
        <f t="shared" si="12"/>
        <v>3800</v>
      </c>
      <c r="U57" s="5"/>
      <c r="V57" s="5" t="s">
        <v>40</v>
      </c>
      <c r="W57" s="5"/>
      <c r="X57" s="5"/>
      <c r="Y57" s="5"/>
      <c r="Z57" s="5" t="s">
        <v>41</v>
      </c>
      <c r="AA57" s="5"/>
      <c r="AB57" s="5"/>
    </row>
    <row r="58" spans="1:28" ht="27" customHeight="1" x14ac:dyDescent="0.4">
      <c r="A58" s="5">
        <v>24</v>
      </c>
      <c r="B58" s="5"/>
      <c r="C58" s="5"/>
      <c r="D58" s="5"/>
      <c r="E58" s="29">
        <v>24</v>
      </c>
      <c r="F58" s="5"/>
      <c r="G58" s="5" t="s">
        <v>39</v>
      </c>
      <c r="H58" s="5">
        <v>5</v>
      </c>
      <c r="I58" s="5" t="str">
        <f t="shared" si="13"/>
        <v>持込</v>
      </c>
      <c r="J58" s="5">
        <f>VLOOKUP(H58,AD$6:AF40,3)</f>
        <v>5000</v>
      </c>
      <c r="K58" s="5"/>
      <c r="L58" s="5"/>
      <c r="M58" s="5">
        <v>5</v>
      </c>
      <c r="N58" s="5">
        <v>1</v>
      </c>
      <c r="O58" s="5"/>
      <c r="P58" s="307"/>
      <c r="Q58" s="5"/>
      <c r="R58" s="36"/>
      <c r="S58" s="5"/>
      <c r="T58" s="6">
        <f t="shared" si="12"/>
        <v>5000</v>
      </c>
      <c r="U58" s="5"/>
      <c r="V58" s="5" t="s">
        <v>40</v>
      </c>
      <c r="W58" s="5"/>
      <c r="X58" s="5"/>
      <c r="Y58" s="5"/>
      <c r="Z58" s="5" t="s">
        <v>48</v>
      </c>
      <c r="AA58" s="5"/>
      <c r="AB58" s="5" t="s">
        <v>225</v>
      </c>
    </row>
    <row r="59" spans="1:28" ht="27" customHeight="1" x14ac:dyDescent="0.4">
      <c r="A59" s="5">
        <v>25</v>
      </c>
      <c r="B59" s="5"/>
      <c r="C59" s="5"/>
      <c r="D59" s="5"/>
      <c r="E59" s="9">
        <v>24</v>
      </c>
      <c r="F59" s="5" t="s">
        <v>44</v>
      </c>
      <c r="G59" s="5" t="s">
        <v>39</v>
      </c>
      <c r="H59" s="5" t="s">
        <v>32</v>
      </c>
      <c r="I59" s="5" t="str">
        <f t="shared" si="13"/>
        <v>スフレ</v>
      </c>
      <c r="J59" s="5">
        <f>VLOOKUP(H59,AD$6:AF41,3)</f>
        <v>2900</v>
      </c>
      <c r="K59" s="5"/>
      <c r="L59" s="5"/>
      <c r="M59" s="5">
        <v>5</v>
      </c>
      <c r="N59" s="5">
        <v>1</v>
      </c>
      <c r="O59" s="5"/>
      <c r="P59" s="307"/>
      <c r="Q59" s="5"/>
      <c r="R59" s="5"/>
      <c r="S59" s="5"/>
      <c r="T59" s="6">
        <f t="shared" si="12"/>
        <v>2900</v>
      </c>
      <c r="U59" s="5"/>
      <c r="V59" s="5" t="s">
        <v>40</v>
      </c>
      <c r="W59" s="5"/>
      <c r="X59" s="5"/>
      <c r="Y59" s="5"/>
      <c r="Z59" s="5" t="s">
        <v>41</v>
      </c>
      <c r="AA59" s="5"/>
      <c r="AB59" s="5"/>
    </row>
    <row r="60" spans="1:28" ht="27" customHeight="1" x14ac:dyDescent="0.4">
      <c r="A60" s="5">
        <v>26</v>
      </c>
      <c r="B60" s="5"/>
      <c r="C60" s="5"/>
      <c r="D60" s="5"/>
      <c r="E60" s="9">
        <v>24</v>
      </c>
      <c r="F60" s="5" t="s">
        <v>43</v>
      </c>
      <c r="G60" s="5" t="s">
        <v>39</v>
      </c>
      <c r="H60" s="5" t="s">
        <v>32</v>
      </c>
      <c r="I60" s="5" t="str">
        <f t="shared" si="13"/>
        <v>スフレ</v>
      </c>
      <c r="J60" s="5">
        <f>VLOOKUP(H60,AD$6:AF42,3)</f>
        <v>2900</v>
      </c>
      <c r="K60" s="5"/>
      <c r="L60" s="5"/>
      <c r="M60" s="5">
        <v>5</v>
      </c>
      <c r="N60" s="5">
        <v>1</v>
      </c>
      <c r="O60" s="5"/>
      <c r="P60" s="307"/>
      <c r="Q60" s="5"/>
      <c r="R60" s="5"/>
      <c r="S60" s="5"/>
      <c r="T60" s="6">
        <f t="shared" si="12"/>
        <v>2900</v>
      </c>
      <c r="U60" s="5"/>
      <c r="V60" s="5" t="s">
        <v>40</v>
      </c>
      <c r="W60" s="5"/>
      <c r="X60" s="5"/>
      <c r="Y60" s="5"/>
      <c r="Z60" s="5" t="s">
        <v>41</v>
      </c>
      <c r="AA60" s="5"/>
      <c r="AB60" s="5"/>
    </row>
    <row r="61" spans="1:28" ht="27" customHeight="1" x14ac:dyDescent="0.4">
      <c r="A61" s="5">
        <v>27</v>
      </c>
      <c r="B61" s="5"/>
      <c r="C61" s="5"/>
      <c r="D61" s="5"/>
      <c r="E61" s="9">
        <v>24</v>
      </c>
      <c r="F61" s="5" t="s">
        <v>46</v>
      </c>
      <c r="G61" s="5" t="s">
        <v>39</v>
      </c>
      <c r="H61" s="5" t="s">
        <v>47</v>
      </c>
      <c r="I61" s="5" t="str">
        <f t="shared" si="13"/>
        <v>生クリーム</v>
      </c>
      <c r="J61" s="5">
        <f>VLOOKUP(H61,AD$6:AF43,3)</f>
        <v>3500</v>
      </c>
      <c r="K61" s="5"/>
      <c r="L61" s="5"/>
      <c r="M61" s="5">
        <v>5</v>
      </c>
      <c r="N61" s="5">
        <v>1</v>
      </c>
      <c r="O61" s="5"/>
      <c r="P61" s="307"/>
      <c r="Q61" s="5"/>
      <c r="R61" s="5"/>
      <c r="S61" s="5"/>
      <c r="T61" s="6">
        <f t="shared" si="12"/>
        <v>3500</v>
      </c>
      <c r="U61" s="5"/>
      <c r="V61" s="5" t="s">
        <v>40</v>
      </c>
      <c r="W61" s="5"/>
      <c r="X61" s="5"/>
      <c r="Y61" s="5"/>
      <c r="Z61" s="5" t="s">
        <v>41</v>
      </c>
      <c r="AA61" s="5"/>
      <c r="AB61" s="5"/>
    </row>
    <row r="62" spans="1:28" ht="27" customHeight="1" x14ac:dyDescent="0.4">
      <c r="A62" s="5">
        <v>28</v>
      </c>
      <c r="B62" s="5"/>
      <c r="C62" s="5"/>
      <c r="D62" s="5"/>
      <c r="E62" s="29">
        <v>24</v>
      </c>
      <c r="F62" s="5"/>
      <c r="G62" s="5" t="s">
        <v>39</v>
      </c>
      <c r="H62" s="5" t="s">
        <v>31</v>
      </c>
      <c r="I62" s="5" t="str">
        <f t="shared" si="13"/>
        <v>ショコラノワール</v>
      </c>
      <c r="J62" s="5">
        <f>VLOOKUP(H62,AD$6:AF44,3)</f>
        <v>3800</v>
      </c>
      <c r="K62" s="5"/>
      <c r="L62" s="5"/>
      <c r="M62" s="5">
        <v>5</v>
      </c>
      <c r="N62" s="5">
        <v>1</v>
      </c>
      <c r="O62" s="5"/>
      <c r="P62" s="307"/>
      <c r="Q62" s="5"/>
      <c r="R62" s="8"/>
      <c r="S62" s="5"/>
      <c r="T62" s="6">
        <f t="shared" si="12"/>
        <v>3800</v>
      </c>
      <c r="U62" s="5"/>
      <c r="V62" s="5" t="s">
        <v>40</v>
      </c>
      <c r="W62" s="5"/>
      <c r="X62" s="5"/>
      <c r="Y62" s="5"/>
      <c r="Z62" s="5" t="s">
        <v>48</v>
      </c>
      <c r="AA62" s="5"/>
      <c r="AB62" s="5" t="s">
        <v>49</v>
      </c>
    </row>
    <row r="63" spans="1:28" ht="27" customHeight="1" x14ac:dyDescent="0.4">
      <c r="A63" s="5">
        <v>29</v>
      </c>
      <c r="B63" s="5"/>
      <c r="C63" s="5"/>
      <c r="D63" s="5"/>
      <c r="E63" s="9">
        <v>24</v>
      </c>
      <c r="F63" s="5"/>
      <c r="G63" s="5" t="s">
        <v>39</v>
      </c>
      <c r="H63" s="5" t="s">
        <v>31</v>
      </c>
      <c r="I63" s="5" t="str">
        <f t="shared" si="13"/>
        <v>ショコラノワール</v>
      </c>
      <c r="J63" s="5">
        <f>VLOOKUP(H63,AD$6:AF45,3)</f>
        <v>3800</v>
      </c>
      <c r="K63" s="5"/>
      <c r="L63" s="5"/>
      <c r="M63" s="5">
        <v>5</v>
      </c>
      <c r="N63" s="5">
        <v>1</v>
      </c>
      <c r="O63" s="5"/>
      <c r="P63" s="5"/>
      <c r="Q63" s="5"/>
      <c r="R63" s="5"/>
      <c r="S63" s="5" t="s">
        <v>307</v>
      </c>
      <c r="T63" s="6">
        <f t="shared" si="12"/>
        <v>3800</v>
      </c>
      <c r="U63" s="5" t="s">
        <v>337</v>
      </c>
      <c r="V63" s="5" t="s">
        <v>40</v>
      </c>
      <c r="W63" s="5"/>
      <c r="X63" s="5"/>
      <c r="Y63" s="5"/>
      <c r="Z63" s="5" t="s">
        <v>41</v>
      </c>
      <c r="AA63" s="5"/>
      <c r="AB63" s="8" t="s">
        <v>50</v>
      </c>
    </row>
    <row r="64" spans="1:28" ht="27" customHeight="1" x14ac:dyDescent="0.4">
      <c r="A64" s="5">
        <v>30</v>
      </c>
      <c r="B64" s="5"/>
      <c r="C64" s="5"/>
      <c r="D64" s="5"/>
      <c r="E64" s="9">
        <v>24</v>
      </c>
      <c r="F64" s="5"/>
      <c r="G64" s="5" t="s">
        <v>39</v>
      </c>
      <c r="H64" s="5" t="s">
        <v>51</v>
      </c>
      <c r="I64" s="5" t="str">
        <f t="shared" si="13"/>
        <v>モンブラン</v>
      </c>
      <c r="J64" s="5">
        <f>VLOOKUP(H64,AD$6:AF46,3)</f>
        <v>3800</v>
      </c>
      <c r="K64" s="5"/>
      <c r="L64" s="5"/>
      <c r="M64" s="5">
        <v>5</v>
      </c>
      <c r="N64" s="5">
        <v>2</v>
      </c>
      <c r="O64" s="5"/>
      <c r="P64" s="5"/>
      <c r="Q64" s="5"/>
      <c r="R64" s="5"/>
      <c r="S64" s="5"/>
      <c r="T64" s="6">
        <f t="shared" si="12"/>
        <v>7600</v>
      </c>
      <c r="U64" s="5"/>
      <c r="V64" s="5" t="s">
        <v>40</v>
      </c>
      <c r="W64" s="5"/>
      <c r="X64" s="5"/>
      <c r="Y64" s="5"/>
      <c r="Z64" s="5" t="s">
        <v>48</v>
      </c>
      <c r="AA64" s="5"/>
      <c r="AB64" s="5"/>
    </row>
    <row r="65" spans="1:28" ht="26.25" customHeight="1" x14ac:dyDescent="0.4">
      <c r="A65" s="261">
        <v>31</v>
      </c>
      <c r="B65" s="5"/>
      <c r="C65" s="5"/>
      <c r="D65" s="261"/>
      <c r="E65" s="304">
        <v>24</v>
      </c>
      <c r="F65" s="307" t="s">
        <v>58</v>
      </c>
      <c r="G65" s="307" t="s">
        <v>52</v>
      </c>
      <c r="H65" s="5" t="s">
        <v>47</v>
      </c>
      <c r="I65" s="5" t="str">
        <f t="shared" si="13"/>
        <v>生クリーム</v>
      </c>
      <c r="J65" s="5">
        <f>VLOOKUP(H65,AD$6:AF47,3)</f>
        <v>3500</v>
      </c>
      <c r="K65" s="5"/>
      <c r="L65" s="5"/>
      <c r="M65" s="5">
        <v>5</v>
      </c>
      <c r="N65" s="5">
        <v>2</v>
      </c>
      <c r="O65" s="308"/>
      <c r="P65" s="307"/>
      <c r="Q65" s="5"/>
      <c r="R65" s="307"/>
      <c r="S65" s="307" t="s">
        <v>56</v>
      </c>
      <c r="T65" s="6">
        <f t="shared" si="12"/>
        <v>7000</v>
      </c>
      <c r="U65" s="307"/>
      <c r="V65" s="307" t="s">
        <v>40</v>
      </c>
      <c r="W65" s="307"/>
      <c r="X65" s="307" t="s">
        <v>57</v>
      </c>
      <c r="Y65" s="307"/>
      <c r="Z65" s="307" t="s">
        <v>41</v>
      </c>
      <c r="AA65" s="5"/>
      <c r="AB65" s="308" t="s">
        <v>55</v>
      </c>
    </row>
    <row r="66" spans="1:28" ht="58.5" customHeight="1" x14ac:dyDescent="0.4">
      <c r="A66" s="262"/>
      <c r="B66" s="5"/>
      <c r="C66" s="5"/>
      <c r="D66" s="262"/>
      <c r="E66" s="304"/>
      <c r="F66" s="307"/>
      <c r="G66" s="307"/>
      <c r="H66" s="5" t="s">
        <v>53</v>
      </c>
      <c r="I66" s="5" t="str">
        <f t="shared" si="13"/>
        <v>ショコラノワール</v>
      </c>
      <c r="J66" s="5">
        <f>VLOOKUP(H66,AD$6:AF51,3)</f>
        <v>3800</v>
      </c>
      <c r="K66" s="5"/>
      <c r="L66" s="5"/>
      <c r="M66" s="5">
        <v>5</v>
      </c>
      <c r="N66" s="5">
        <v>1</v>
      </c>
      <c r="O66" s="307"/>
      <c r="P66" s="307"/>
      <c r="Q66" s="5"/>
      <c r="R66" s="307"/>
      <c r="S66" s="307"/>
      <c r="T66" s="6">
        <f t="shared" si="12"/>
        <v>3800</v>
      </c>
      <c r="U66" s="307"/>
      <c r="V66" s="307"/>
      <c r="W66" s="307"/>
      <c r="X66" s="307"/>
      <c r="Y66" s="307"/>
      <c r="Z66" s="307"/>
      <c r="AA66" s="5"/>
      <c r="AB66" s="307"/>
    </row>
    <row r="67" spans="1:28" ht="29.25" customHeight="1" x14ac:dyDescent="0.4">
      <c r="A67" s="262"/>
      <c r="B67" s="5"/>
      <c r="C67" s="5"/>
      <c r="D67" s="262"/>
      <c r="E67" s="304"/>
      <c r="F67" s="307"/>
      <c r="G67" s="307"/>
      <c r="H67" s="5" t="s">
        <v>54</v>
      </c>
      <c r="I67" s="5" t="str">
        <f t="shared" si="13"/>
        <v>スフレ</v>
      </c>
      <c r="J67" s="5">
        <f>VLOOKUP(H67,AD$6:AF52,3)</f>
        <v>2900</v>
      </c>
      <c r="K67" s="5"/>
      <c r="L67" s="5"/>
      <c r="M67" s="5">
        <v>5</v>
      </c>
      <c r="N67" s="5">
        <v>1</v>
      </c>
      <c r="O67" s="307"/>
      <c r="P67" s="307"/>
      <c r="Q67" s="5"/>
      <c r="R67" s="307"/>
      <c r="S67" s="307"/>
      <c r="T67" s="6">
        <f t="shared" si="12"/>
        <v>2900</v>
      </c>
      <c r="U67" s="307"/>
      <c r="V67" s="307"/>
      <c r="W67" s="307"/>
      <c r="X67" s="307"/>
      <c r="Y67" s="307"/>
      <c r="Z67" s="307"/>
      <c r="AA67" s="5"/>
      <c r="AB67" s="307"/>
    </row>
    <row r="68" spans="1:28" ht="27" customHeight="1" x14ac:dyDescent="0.4">
      <c r="A68" s="262"/>
      <c r="B68" s="5"/>
      <c r="C68" s="5"/>
      <c r="D68" s="262"/>
      <c r="E68" s="304"/>
      <c r="F68" s="307"/>
      <c r="G68" s="307"/>
      <c r="H68" s="5" t="s">
        <v>51</v>
      </c>
      <c r="I68" s="5" t="str">
        <f t="shared" si="13"/>
        <v>モンブラン</v>
      </c>
      <c r="J68" s="5">
        <f>VLOOKUP(H68,AD$6:AF53,3)</f>
        <v>3800</v>
      </c>
      <c r="K68" s="5"/>
      <c r="L68" s="5"/>
      <c r="M68" s="5">
        <v>5</v>
      </c>
      <c r="N68" s="5">
        <v>4</v>
      </c>
      <c r="O68" s="307"/>
      <c r="P68" s="307"/>
      <c r="Q68" s="5"/>
      <c r="R68" s="307"/>
      <c r="S68" s="307"/>
      <c r="T68" s="6">
        <f t="shared" si="12"/>
        <v>15200</v>
      </c>
      <c r="U68" s="307"/>
      <c r="V68" s="307"/>
      <c r="W68" s="307"/>
      <c r="X68" s="307"/>
      <c r="Y68" s="307"/>
      <c r="Z68" s="307"/>
      <c r="AA68" s="5"/>
      <c r="AB68" s="307"/>
    </row>
    <row r="69" spans="1:28" ht="27" customHeight="1" x14ac:dyDescent="0.4">
      <c r="A69" s="263"/>
      <c r="B69" s="5"/>
      <c r="C69" s="5"/>
      <c r="D69" s="263"/>
      <c r="E69" s="304"/>
      <c r="F69" s="307"/>
      <c r="G69" s="307"/>
      <c r="H69" s="5">
        <v>4</v>
      </c>
      <c r="I69" s="5" t="str">
        <f t="shared" si="13"/>
        <v>鬼滅の刃</v>
      </c>
      <c r="J69" s="5">
        <f>VLOOKUP(H69,AD$6:AF54,3)</f>
        <v>4500</v>
      </c>
      <c r="K69" s="5"/>
      <c r="L69" s="5"/>
      <c r="M69" s="5">
        <v>5</v>
      </c>
      <c r="N69" s="5">
        <v>3</v>
      </c>
      <c r="O69" s="307"/>
      <c r="P69" s="307"/>
      <c r="Q69" s="5"/>
      <c r="R69" s="307"/>
      <c r="S69" s="307"/>
      <c r="T69" s="6">
        <f t="shared" si="12"/>
        <v>13500</v>
      </c>
      <c r="U69" s="307"/>
      <c r="V69" s="307"/>
      <c r="W69" s="307"/>
      <c r="X69" s="307"/>
      <c r="Y69" s="307"/>
      <c r="Z69" s="307"/>
      <c r="AA69" s="5"/>
      <c r="AB69" s="307"/>
    </row>
    <row r="70" spans="1:28" ht="27" customHeight="1" x14ac:dyDescent="0.4">
      <c r="A70" s="5">
        <v>32</v>
      </c>
      <c r="B70" s="5"/>
      <c r="C70" s="5"/>
      <c r="D70" s="5"/>
      <c r="E70" s="9">
        <v>24</v>
      </c>
      <c r="F70" s="5"/>
      <c r="G70" s="5" t="s">
        <v>39</v>
      </c>
      <c r="H70" s="5">
        <v>4</v>
      </c>
      <c r="I70" s="5" t="str">
        <f t="shared" si="13"/>
        <v>鬼滅の刃</v>
      </c>
      <c r="J70" s="5">
        <f>VLOOKUP(H70,AD$6:AF55,3)</f>
        <v>4500</v>
      </c>
      <c r="K70" s="5"/>
      <c r="L70" s="5"/>
      <c r="M70" s="5">
        <v>5</v>
      </c>
      <c r="N70" s="30">
        <v>2</v>
      </c>
      <c r="O70" s="5"/>
      <c r="P70" s="5"/>
      <c r="Q70" s="5"/>
      <c r="R70" s="36"/>
      <c r="S70" s="5"/>
      <c r="T70" s="6">
        <f t="shared" si="12"/>
        <v>9000</v>
      </c>
      <c r="U70" s="5"/>
      <c r="V70" s="5" t="s">
        <v>40</v>
      </c>
      <c r="W70" s="5"/>
      <c r="X70" s="5"/>
      <c r="Y70" s="5"/>
      <c r="Z70" s="5" t="s">
        <v>41</v>
      </c>
      <c r="AA70" s="5"/>
      <c r="AB70" s="6" t="s">
        <v>211</v>
      </c>
    </row>
    <row r="71" spans="1:28" ht="45.75" customHeight="1" x14ac:dyDescent="0.4">
      <c r="A71" s="5">
        <v>33</v>
      </c>
      <c r="B71" s="5"/>
      <c r="C71" s="5"/>
      <c r="D71" s="5"/>
      <c r="E71" s="30">
        <v>24</v>
      </c>
      <c r="F71" s="5"/>
      <c r="G71" s="5" t="s">
        <v>39</v>
      </c>
      <c r="H71" s="5">
        <v>3</v>
      </c>
      <c r="I71" s="5" t="str">
        <f t="shared" si="13"/>
        <v>東卍</v>
      </c>
      <c r="J71" s="5">
        <f>VLOOKUP(H71,AD$6:AF56,3)</f>
        <v>4500</v>
      </c>
      <c r="K71" s="5"/>
      <c r="L71" s="5"/>
      <c r="M71" s="5">
        <v>5</v>
      </c>
      <c r="N71" s="5">
        <v>3</v>
      </c>
      <c r="O71" s="5"/>
      <c r="P71" s="5"/>
      <c r="Q71" s="5"/>
      <c r="R71" s="36"/>
      <c r="S71" s="5"/>
      <c r="T71" s="6">
        <f t="shared" si="12"/>
        <v>13500</v>
      </c>
      <c r="U71" s="5"/>
      <c r="V71" s="5" t="s">
        <v>40</v>
      </c>
      <c r="W71" s="5"/>
      <c r="X71" s="5"/>
      <c r="Y71" s="5"/>
      <c r="Z71" s="5" t="s">
        <v>41</v>
      </c>
      <c r="AA71" s="5"/>
      <c r="AB71" s="5"/>
    </row>
    <row r="72" spans="1:28" ht="64.5" customHeight="1" x14ac:dyDescent="0.4">
      <c r="A72" s="261">
        <v>34</v>
      </c>
      <c r="B72" s="5"/>
      <c r="C72" s="5"/>
      <c r="D72" s="261"/>
      <c r="E72" s="304">
        <v>24</v>
      </c>
      <c r="F72" s="307" t="s">
        <v>59</v>
      </c>
      <c r="G72" s="307" t="s">
        <v>39</v>
      </c>
      <c r="H72" s="5" t="s">
        <v>47</v>
      </c>
      <c r="I72" s="5" t="str">
        <f t="shared" si="13"/>
        <v>生クリーム</v>
      </c>
      <c r="J72" s="5">
        <f>VLOOKUP(H72,AD$6:AF56,3)</f>
        <v>3500</v>
      </c>
      <c r="K72" s="5"/>
      <c r="L72" s="5"/>
      <c r="M72" s="5">
        <v>5</v>
      </c>
      <c r="N72" s="5">
        <v>1</v>
      </c>
      <c r="O72" s="308"/>
      <c r="P72" s="261"/>
      <c r="Q72" s="5"/>
      <c r="R72" s="307"/>
      <c r="S72" s="307" t="s">
        <v>56</v>
      </c>
      <c r="T72" s="6">
        <f t="shared" si="12"/>
        <v>3500</v>
      </c>
      <c r="U72" s="5"/>
      <c r="V72" s="307" t="s">
        <v>40</v>
      </c>
      <c r="W72" s="5"/>
      <c r="X72" s="5"/>
      <c r="Y72" s="307"/>
      <c r="Z72" s="307" t="s">
        <v>41</v>
      </c>
      <c r="AA72" s="5"/>
      <c r="AB72" s="307" t="s">
        <v>124</v>
      </c>
    </row>
    <row r="73" spans="1:28" ht="54" customHeight="1" x14ac:dyDescent="0.4">
      <c r="A73" s="263"/>
      <c r="B73" s="5"/>
      <c r="C73" s="5"/>
      <c r="D73" s="263"/>
      <c r="E73" s="304"/>
      <c r="F73" s="307"/>
      <c r="G73" s="307"/>
      <c r="H73" s="5" t="s">
        <v>54</v>
      </c>
      <c r="I73" s="5" t="str">
        <f t="shared" si="13"/>
        <v>スフレ</v>
      </c>
      <c r="J73" s="5">
        <f>VLOOKUP(H73,AD$6:AF65,3)</f>
        <v>2900</v>
      </c>
      <c r="K73" s="5"/>
      <c r="L73" s="5"/>
      <c r="M73" s="5">
        <v>5</v>
      </c>
      <c r="N73" s="5">
        <v>2</v>
      </c>
      <c r="O73" s="307"/>
      <c r="P73" s="263"/>
      <c r="Q73" s="5"/>
      <c r="R73" s="307"/>
      <c r="S73" s="307"/>
      <c r="T73" s="6">
        <f t="shared" si="12"/>
        <v>5800</v>
      </c>
      <c r="U73" s="5"/>
      <c r="V73" s="307"/>
      <c r="W73" s="5"/>
      <c r="X73" s="5"/>
      <c r="Y73" s="307"/>
      <c r="Z73" s="307"/>
      <c r="AA73" s="5"/>
      <c r="AB73" s="307"/>
    </row>
    <row r="74" spans="1:28" ht="27" customHeight="1" x14ac:dyDescent="0.4">
      <c r="A74" s="261">
        <v>35</v>
      </c>
      <c r="B74" s="5"/>
      <c r="C74" s="5"/>
      <c r="D74" s="261"/>
      <c r="E74" s="304">
        <v>24</v>
      </c>
      <c r="F74" s="307"/>
      <c r="G74" s="307" t="s">
        <v>39</v>
      </c>
      <c r="H74" s="5" t="s">
        <v>47</v>
      </c>
      <c r="I74" s="5" t="str">
        <f t="shared" si="13"/>
        <v>生クリーム</v>
      </c>
      <c r="J74" s="5">
        <f>VLOOKUP(H74,AD$6:AF66,3)</f>
        <v>3500</v>
      </c>
      <c r="K74" s="5"/>
      <c r="L74" s="5"/>
      <c r="M74" s="5">
        <v>5</v>
      </c>
      <c r="N74" s="5">
        <v>6</v>
      </c>
      <c r="O74" s="308"/>
      <c r="P74" s="307"/>
      <c r="Q74" s="5"/>
      <c r="R74" s="307"/>
      <c r="S74" s="5"/>
      <c r="T74" s="6">
        <f t="shared" si="12"/>
        <v>21000</v>
      </c>
      <c r="U74" s="5"/>
      <c r="V74" s="307" t="s">
        <v>40</v>
      </c>
      <c r="W74" s="5"/>
      <c r="X74" s="5"/>
      <c r="Y74" s="307"/>
      <c r="Z74" s="307" t="s">
        <v>41</v>
      </c>
      <c r="AA74" s="5"/>
      <c r="AB74" s="307" t="s">
        <v>61</v>
      </c>
    </row>
    <row r="75" spans="1:28" ht="27" customHeight="1" x14ac:dyDescent="0.4">
      <c r="A75" s="262"/>
      <c r="B75" s="5"/>
      <c r="C75" s="5"/>
      <c r="D75" s="262"/>
      <c r="E75" s="304"/>
      <c r="F75" s="307"/>
      <c r="G75" s="307"/>
      <c r="H75" s="5" t="s">
        <v>60</v>
      </c>
      <c r="I75" s="5" t="str">
        <f t="shared" si="13"/>
        <v>チョコ生</v>
      </c>
      <c r="J75" s="5">
        <f>VLOOKUP(H75,AD$6:AF67,3)</f>
        <v>3600</v>
      </c>
      <c r="K75" s="5"/>
      <c r="L75" s="5"/>
      <c r="M75" s="5">
        <v>5</v>
      </c>
      <c r="N75" s="5">
        <v>1</v>
      </c>
      <c r="O75" s="307"/>
      <c r="P75" s="307"/>
      <c r="Q75" s="5"/>
      <c r="R75" s="307"/>
      <c r="S75" s="5"/>
      <c r="T75" s="6">
        <f t="shared" si="12"/>
        <v>3600</v>
      </c>
      <c r="U75" s="5"/>
      <c r="V75" s="307"/>
      <c r="W75" s="5"/>
      <c r="X75" s="5"/>
      <c r="Y75" s="307"/>
      <c r="Z75" s="307"/>
      <c r="AA75" s="5"/>
      <c r="AB75" s="307"/>
    </row>
    <row r="76" spans="1:28" ht="27" customHeight="1" x14ac:dyDescent="0.4">
      <c r="A76" s="262"/>
      <c r="B76" s="5"/>
      <c r="C76" s="5"/>
      <c r="D76" s="262"/>
      <c r="E76" s="304"/>
      <c r="F76" s="307"/>
      <c r="G76" s="307"/>
      <c r="H76" s="5" t="s">
        <v>53</v>
      </c>
      <c r="I76" s="5" t="str">
        <f t="shared" si="13"/>
        <v>ショコラノワール</v>
      </c>
      <c r="J76" s="5">
        <f>VLOOKUP(H76,AD$6:AF68,3)</f>
        <v>3800</v>
      </c>
      <c r="K76" s="5"/>
      <c r="L76" s="5"/>
      <c r="M76" s="5">
        <v>5</v>
      </c>
      <c r="N76" s="5">
        <v>1</v>
      </c>
      <c r="O76" s="307"/>
      <c r="P76" s="307"/>
      <c r="Q76" s="5"/>
      <c r="R76" s="307"/>
      <c r="S76" s="5"/>
      <c r="T76" s="6">
        <f t="shared" si="12"/>
        <v>3800</v>
      </c>
      <c r="U76" s="5"/>
      <c r="V76" s="307"/>
      <c r="W76" s="5"/>
      <c r="X76" s="5"/>
      <c r="Y76" s="307"/>
      <c r="Z76" s="307"/>
      <c r="AA76" s="5"/>
      <c r="AB76" s="307"/>
    </row>
    <row r="77" spans="1:28" ht="27" customHeight="1" x14ac:dyDescent="0.4">
      <c r="A77" s="262"/>
      <c r="B77" s="5"/>
      <c r="C77" s="5"/>
      <c r="D77" s="262"/>
      <c r="E77" s="304"/>
      <c r="F77" s="307"/>
      <c r="G77" s="307"/>
      <c r="H77" s="5" t="s">
        <v>54</v>
      </c>
      <c r="I77" s="5" t="str">
        <f t="shared" si="13"/>
        <v>スフレ</v>
      </c>
      <c r="J77" s="5">
        <f>VLOOKUP(H77,AD$6:AF69,3)</f>
        <v>2900</v>
      </c>
      <c r="K77" s="5"/>
      <c r="L77" s="5"/>
      <c r="M77" s="5">
        <v>5</v>
      </c>
      <c r="N77" s="5">
        <v>8</v>
      </c>
      <c r="O77" s="307"/>
      <c r="P77" s="307"/>
      <c r="Q77" s="5"/>
      <c r="R77" s="307"/>
      <c r="S77" s="5"/>
      <c r="T77" s="6">
        <f t="shared" si="12"/>
        <v>23200</v>
      </c>
      <c r="U77" s="5"/>
      <c r="V77" s="307"/>
      <c r="W77" s="5"/>
      <c r="X77" s="5"/>
      <c r="Y77" s="307"/>
      <c r="Z77" s="307"/>
      <c r="AA77" s="5"/>
      <c r="AB77" s="307"/>
    </row>
    <row r="78" spans="1:28" ht="27" customHeight="1" x14ac:dyDescent="0.4">
      <c r="A78" s="262"/>
      <c r="B78" s="5"/>
      <c r="C78" s="5"/>
      <c r="D78" s="262"/>
      <c r="E78" s="304"/>
      <c r="F78" s="307"/>
      <c r="G78" s="307"/>
      <c r="H78" s="5" t="s">
        <v>51</v>
      </c>
      <c r="I78" s="5" t="str">
        <f t="shared" si="13"/>
        <v>モンブラン</v>
      </c>
      <c r="J78" s="5">
        <f>VLOOKUP(H78,AD$6:AF70,3)</f>
        <v>3800</v>
      </c>
      <c r="K78" s="5"/>
      <c r="L78" s="5"/>
      <c r="M78" s="5">
        <v>5</v>
      </c>
      <c r="N78" s="5">
        <v>3</v>
      </c>
      <c r="O78" s="307"/>
      <c r="P78" s="307"/>
      <c r="Q78" s="5"/>
      <c r="R78" s="307"/>
      <c r="S78" s="5"/>
      <c r="T78" s="6">
        <f t="shared" si="12"/>
        <v>11400</v>
      </c>
      <c r="U78" s="5"/>
      <c r="V78" s="307"/>
      <c r="W78" s="5"/>
      <c r="X78" s="5"/>
      <c r="Y78" s="307"/>
      <c r="Z78" s="307"/>
      <c r="AA78" s="5"/>
      <c r="AB78" s="307"/>
    </row>
    <row r="79" spans="1:28" ht="27" customHeight="1" x14ac:dyDescent="0.4">
      <c r="A79" s="263"/>
      <c r="B79" s="5"/>
      <c r="C79" s="5"/>
      <c r="D79" s="263"/>
      <c r="E79" s="304"/>
      <c r="F79" s="307"/>
      <c r="G79" s="307"/>
      <c r="H79" s="5">
        <v>3</v>
      </c>
      <c r="I79" s="5" t="str">
        <f t="shared" si="13"/>
        <v>東卍</v>
      </c>
      <c r="J79" s="5">
        <f>VLOOKUP(H79,AD$6:AF71,3)</f>
        <v>4500</v>
      </c>
      <c r="K79" s="5"/>
      <c r="L79" s="5"/>
      <c r="M79" s="5">
        <v>5</v>
      </c>
      <c r="N79" s="5">
        <v>1</v>
      </c>
      <c r="O79" s="307"/>
      <c r="P79" s="307"/>
      <c r="Q79" s="5"/>
      <c r="R79" s="307"/>
      <c r="S79" s="5"/>
      <c r="T79" s="6">
        <f t="shared" si="12"/>
        <v>4500</v>
      </c>
      <c r="U79" s="5"/>
      <c r="V79" s="307"/>
      <c r="W79" s="5"/>
      <c r="X79" s="5"/>
      <c r="Y79" s="307"/>
      <c r="Z79" s="307"/>
      <c r="AA79" s="5"/>
      <c r="AB79" s="307"/>
    </row>
    <row r="80" spans="1:28" ht="27" customHeight="1" x14ac:dyDescent="0.4">
      <c r="A80" s="5">
        <v>36</v>
      </c>
      <c r="B80" s="5"/>
      <c r="C80" s="5"/>
      <c r="D80" s="5"/>
      <c r="E80" s="9">
        <v>24</v>
      </c>
      <c r="F80" s="5" t="s">
        <v>59</v>
      </c>
      <c r="G80" s="5" t="s">
        <v>39</v>
      </c>
      <c r="H80" s="5">
        <v>2</v>
      </c>
      <c r="I80" s="5" t="str">
        <f t="shared" si="13"/>
        <v>マイクラ</v>
      </c>
      <c r="J80" s="5">
        <f>VLOOKUP(H80,AD$6:AF72,3)</f>
        <v>4500</v>
      </c>
      <c r="K80" s="5"/>
      <c r="L80" s="5"/>
      <c r="M80" s="5">
        <v>5</v>
      </c>
      <c r="N80" s="5">
        <v>1</v>
      </c>
      <c r="O80" s="5"/>
      <c r="P80" s="5"/>
      <c r="Q80" s="5"/>
      <c r="R80" s="5"/>
      <c r="S80" s="5" t="s">
        <v>307</v>
      </c>
      <c r="T80" s="6">
        <f t="shared" si="12"/>
        <v>4500</v>
      </c>
      <c r="U80" s="7">
        <v>44553</v>
      </c>
      <c r="V80" s="5" t="s">
        <v>40</v>
      </c>
      <c r="W80" s="5"/>
      <c r="X80" s="5"/>
      <c r="Y80" s="5"/>
      <c r="Z80" s="5" t="s">
        <v>41</v>
      </c>
      <c r="AA80" s="5"/>
      <c r="AB80" s="6" t="s">
        <v>125</v>
      </c>
    </row>
    <row r="81" spans="1:28" ht="27" customHeight="1" x14ac:dyDescent="0.4">
      <c r="A81" s="5">
        <v>37</v>
      </c>
      <c r="B81" s="5"/>
      <c r="C81" s="5"/>
      <c r="D81" s="5"/>
      <c r="E81" s="9">
        <v>24</v>
      </c>
      <c r="F81" s="5" t="s">
        <v>62</v>
      </c>
      <c r="G81" s="5" t="s">
        <v>39</v>
      </c>
      <c r="H81" s="5">
        <v>2</v>
      </c>
      <c r="I81" s="5" t="str">
        <f t="shared" si="13"/>
        <v>マイクラ</v>
      </c>
      <c r="J81" s="5">
        <f>VLOOKUP(H81,AD$6:AF73,3)</f>
        <v>4500</v>
      </c>
      <c r="K81" s="5"/>
      <c r="L81" s="5"/>
      <c r="M81" s="5">
        <v>5</v>
      </c>
      <c r="N81" s="5">
        <v>1</v>
      </c>
      <c r="O81" s="5"/>
      <c r="P81" s="5"/>
      <c r="Q81" s="5"/>
      <c r="R81" s="5"/>
      <c r="S81" s="5" t="s">
        <v>307</v>
      </c>
      <c r="T81" s="6">
        <f t="shared" si="12"/>
        <v>4500</v>
      </c>
      <c r="U81" s="7">
        <v>44553</v>
      </c>
      <c r="V81" s="5" t="s">
        <v>40</v>
      </c>
      <c r="W81" s="5"/>
      <c r="X81" s="5"/>
      <c r="Y81" s="5"/>
      <c r="Z81" s="5" t="s">
        <v>41</v>
      </c>
      <c r="AA81" s="5"/>
      <c r="AB81" s="6" t="s">
        <v>125</v>
      </c>
    </row>
    <row r="82" spans="1:28" ht="27" customHeight="1" x14ac:dyDescent="0.4">
      <c r="A82" s="261">
        <v>38</v>
      </c>
      <c r="B82" s="5"/>
      <c r="C82" s="5"/>
      <c r="D82" s="261"/>
      <c r="E82" s="288">
        <v>24</v>
      </c>
      <c r="F82" s="267">
        <v>0.45833333333333331</v>
      </c>
      <c r="G82" s="261" t="s">
        <v>70</v>
      </c>
      <c r="H82" s="5" t="s">
        <v>75</v>
      </c>
      <c r="I82" s="5" t="str">
        <f t="shared" si="13"/>
        <v>生クリーム</v>
      </c>
      <c r="J82" s="5">
        <f>VLOOKUP(H82,AD$6:AF74,3)</f>
        <v>3500</v>
      </c>
      <c r="K82" s="5"/>
      <c r="L82" s="5"/>
      <c r="M82" s="5">
        <v>5</v>
      </c>
      <c r="N82" s="5">
        <v>1</v>
      </c>
      <c r="O82" s="261"/>
      <c r="P82" s="261"/>
      <c r="Q82" s="5"/>
      <c r="R82" s="261"/>
      <c r="S82" s="5"/>
      <c r="T82" s="6">
        <f t="shared" si="12"/>
        <v>3500</v>
      </c>
      <c r="U82" s="5"/>
      <c r="V82" s="261" t="s">
        <v>70</v>
      </c>
      <c r="W82" s="5"/>
      <c r="X82" s="5"/>
      <c r="Y82" s="261"/>
      <c r="Z82" s="261" t="s">
        <v>41</v>
      </c>
      <c r="AA82" s="37"/>
      <c r="AB82" s="316"/>
    </row>
    <row r="83" spans="1:28" ht="27" customHeight="1" x14ac:dyDescent="0.4">
      <c r="A83" s="262"/>
      <c r="B83" s="5"/>
      <c r="C83" s="5"/>
      <c r="D83" s="262"/>
      <c r="E83" s="289"/>
      <c r="F83" s="305"/>
      <c r="G83" s="262"/>
      <c r="H83" s="5" t="s">
        <v>82</v>
      </c>
      <c r="I83" s="5" t="str">
        <f t="shared" si="13"/>
        <v>ショコラノワール</v>
      </c>
      <c r="J83" s="5">
        <f>VLOOKUP(H83,AD$6:AF75,3)</f>
        <v>3800</v>
      </c>
      <c r="K83" s="5"/>
      <c r="L83" s="5"/>
      <c r="M83" s="5">
        <v>5</v>
      </c>
      <c r="N83" s="5">
        <v>1</v>
      </c>
      <c r="O83" s="262"/>
      <c r="P83" s="262"/>
      <c r="Q83" s="5"/>
      <c r="R83" s="262"/>
      <c r="S83" s="5"/>
      <c r="T83" s="6">
        <f t="shared" si="12"/>
        <v>3800</v>
      </c>
      <c r="U83" s="5"/>
      <c r="V83" s="262"/>
      <c r="W83" s="5"/>
      <c r="X83" s="5"/>
      <c r="Y83" s="262"/>
      <c r="Z83" s="262"/>
      <c r="AA83" s="38"/>
      <c r="AB83" s="310"/>
    </row>
    <row r="84" spans="1:28" ht="27" customHeight="1" x14ac:dyDescent="0.4">
      <c r="A84" s="263"/>
      <c r="B84" s="5"/>
      <c r="C84" s="5"/>
      <c r="D84" s="263"/>
      <c r="E84" s="290"/>
      <c r="F84" s="306"/>
      <c r="G84" s="263"/>
      <c r="H84" s="5" t="s">
        <v>80</v>
      </c>
      <c r="I84" s="5" t="str">
        <f t="shared" si="13"/>
        <v>モンブラン</v>
      </c>
      <c r="J84" s="5">
        <f>VLOOKUP(H84,AD$6:AF76,3)</f>
        <v>3800</v>
      </c>
      <c r="K84" s="5"/>
      <c r="L84" s="5"/>
      <c r="M84" s="5">
        <v>5</v>
      </c>
      <c r="N84" s="5">
        <v>1</v>
      </c>
      <c r="O84" s="263"/>
      <c r="P84" s="263"/>
      <c r="Q84" s="5"/>
      <c r="R84" s="263"/>
      <c r="S84" s="5"/>
      <c r="T84" s="6">
        <f t="shared" si="12"/>
        <v>3800</v>
      </c>
      <c r="U84" s="5"/>
      <c r="V84" s="263"/>
      <c r="W84" s="5"/>
      <c r="X84" s="5"/>
      <c r="Y84" s="263"/>
      <c r="Z84" s="263"/>
      <c r="AA84" s="26"/>
      <c r="AB84" s="311"/>
    </row>
    <row r="85" spans="1:28" ht="27" customHeight="1" x14ac:dyDescent="0.4">
      <c r="A85" s="261">
        <v>39</v>
      </c>
      <c r="B85" s="5"/>
      <c r="C85" s="5"/>
      <c r="D85" s="261"/>
      <c r="E85" s="284">
        <v>24</v>
      </c>
      <c r="F85" s="286"/>
      <c r="G85" s="286" t="s">
        <v>83</v>
      </c>
      <c r="H85" s="50" t="s">
        <v>84</v>
      </c>
      <c r="I85" s="50" t="str">
        <f t="shared" si="13"/>
        <v>スフレ</v>
      </c>
      <c r="J85" s="50">
        <f>VLOOKUP(H85,AD$6:AF77,3)</f>
        <v>2900</v>
      </c>
      <c r="K85" s="50"/>
      <c r="L85" s="50"/>
      <c r="M85" s="50">
        <v>5</v>
      </c>
      <c r="N85" s="50">
        <v>1</v>
      </c>
      <c r="O85" s="286"/>
      <c r="P85" s="286"/>
      <c r="Q85" s="50"/>
      <c r="R85" s="286"/>
      <c r="S85" s="50"/>
      <c r="T85" s="51">
        <f t="shared" si="12"/>
        <v>2900</v>
      </c>
      <c r="U85" s="50"/>
      <c r="V85" s="286" t="s">
        <v>40</v>
      </c>
      <c r="W85" s="50"/>
      <c r="X85" s="50"/>
      <c r="Y85" s="286"/>
      <c r="Z85" s="286" t="s">
        <v>41</v>
      </c>
      <c r="AA85" s="79"/>
      <c r="AB85" s="317" t="s">
        <v>85</v>
      </c>
    </row>
    <row r="86" spans="1:28" ht="27" customHeight="1" thickBot="1" x14ac:dyDescent="0.45">
      <c r="A86" s="263"/>
      <c r="B86" s="5"/>
      <c r="C86" s="5"/>
      <c r="D86" s="263"/>
      <c r="E86" s="285"/>
      <c r="F86" s="287"/>
      <c r="G86" s="287"/>
      <c r="H86" s="50" t="s">
        <v>80</v>
      </c>
      <c r="I86" s="50" t="str">
        <f t="shared" si="13"/>
        <v>モンブラン</v>
      </c>
      <c r="J86" s="50">
        <f>VLOOKUP(H86,AD$6:AF78,3)</f>
        <v>3800</v>
      </c>
      <c r="K86" s="50"/>
      <c r="L86" s="50"/>
      <c r="M86" s="50">
        <v>5</v>
      </c>
      <c r="N86" s="50">
        <v>1</v>
      </c>
      <c r="O86" s="287"/>
      <c r="P86" s="287"/>
      <c r="Q86" s="50"/>
      <c r="R86" s="287"/>
      <c r="S86" s="50"/>
      <c r="T86" s="51">
        <f t="shared" si="12"/>
        <v>3800</v>
      </c>
      <c r="U86" s="50"/>
      <c r="V86" s="287"/>
      <c r="W86" s="50"/>
      <c r="X86" s="50"/>
      <c r="Y86" s="287"/>
      <c r="Z86" s="287"/>
      <c r="AA86" s="80"/>
      <c r="AB86" s="318"/>
    </row>
    <row r="87" spans="1:28" ht="27" customHeight="1" x14ac:dyDescent="0.4">
      <c r="A87" s="261">
        <v>40</v>
      </c>
      <c r="B87" s="5"/>
      <c r="C87" s="5"/>
      <c r="D87" s="261"/>
      <c r="E87" s="288">
        <v>24</v>
      </c>
      <c r="F87" s="276" t="s">
        <v>103</v>
      </c>
      <c r="G87" s="261" t="s">
        <v>70</v>
      </c>
      <c r="H87" s="5" t="s">
        <v>104</v>
      </c>
      <c r="I87" s="5" t="str">
        <f t="shared" si="13"/>
        <v>チョコ生</v>
      </c>
      <c r="J87" s="5">
        <f>VLOOKUP(H87,AD$6:AF80,3)</f>
        <v>3600</v>
      </c>
      <c r="K87" s="5"/>
      <c r="L87" s="5"/>
      <c r="M87" s="5">
        <v>5</v>
      </c>
      <c r="N87" s="5">
        <v>5</v>
      </c>
      <c r="O87" s="261"/>
      <c r="P87" s="5"/>
      <c r="Q87" s="5"/>
      <c r="R87" s="261"/>
      <c r="S87" s="5"/>
      <c r="T87" s="6">
        <f t="shared" si="12"/>
        <v>18000</v>
      </c>
      <c r="U87" s="5"/>
      <c r="V87" s="261" t="s">
        <v>70</v>
      </c>
      <c r="W87" s="5"/>
      <c r="X87" s="5"/>
      <c r="Y87" s="261"/>
      <c r="Z87" s="319" t="s">
        <v>41</v>
      </c>
      <c r="AA87" s="527"/>
      <c r="AB87" s="22" t="s">
        <v>112</v>
      </c>
    </row>
    <row r="88" spans="1:28" ht="27" customHeight="1" x14ac:dyDescent="0.4">
      <c r="A88" s="262"/>
      <c r="B88" s="5"/>
      <c r="C88" s="5"/>
      <c r="D88" s="262"/>
      <c r="E88" s="289"/>
      <c r="F88" s="278"/>
      <c r="G88" s="262"/>
      <c r="H88" s="5" t="s">
        <v>105</v>
      </c>
      <c r="I88" s="5" t="str">
        <f>VLOOKUP(H88,$AD$6:$AE$15,2,)</f>
        <v>スフレ</v>
      </c>
      <c r="J88" s="5">
        <f>VLOOKUP(H88,AD$6:AF81,3)</f>
        <v>2900</v>
      </c>
      <c r="K88" s="5"/>
      <c r="L88" s="5"/>
      <c r="M88" s="5">
        <v>5</v>
      </c>
      <c r="N88" s="5">
        <v>4</v>
      </c>
      <c r="O88" s="262"/>
      <c r="P88" s="5"/>
      <c r="Q88" s="5"/>
      <c r="R88" s="262"/>
      <c r="S88" s="5"/>
      <c r="T88" s="6">
        <f t="shared" ref="T88:T119" si="14">(J88*N88)+K88+L88</f>
        <v>11600</v>
      </c>
      <c r="U88" s="5"/>
      <c r="V88" s="262"/>
      <c r="W88" s="5"/>
      <c r="X88" s="5"/>
      <c r="Y88" s="262"/>
      <c r="Z88" s="320"/>
      <c r="AA88" s="527"/>
      <c r="AB88" s="23" t="s">
        <v>108</v>
      </c>
    </row>
    <row r="89" spans="1:28" ht="27" customHeight="1" x14ac:dyDescent="0.4">
      <c r="A89" s="262"/>
      <c r="B89" s="5"/>
      <c r="C89" s="5"/>
      <c r="D89" s="262"/>
      <c r="E89" s="289"/>
      <c r="F89" s="278"/>
      <c r="G89" s="262"/>
      <c r="H89" s="25"/>
      <c r="I89" s="25"/>
      <c r="J89" s="25"/>
      <c r="K89" s="25"/>
      <c r="L89" s="25"/>
      <c r="M89" s="25"/>
      <c r="N89" s="25"/>
      <c r="O89" s="262"/>
      <c r="P89" s="25"/>
      <c r="Q89" s="25"/>
      <c r="R89" s="262"/>
      <c r="S89" s="25"/>
      <c r="T89" s="53">
        <f t="shared" si="14"/>
        <v>0</v>
      </c>
      <c r="U89" s="25"/>
      <c r="V89" s="262"/>
      <c r="W89" s="25"/>
      <c r="X89" s="25"/>
      <c r="Y89" s="262"/>
      <c r="Z89" s="320"/>
      <c r="AA89" s="527"/>
      <c r="AB89" s="23" t="s">
        <v>109</v>
      </c>
    </row>
    <row r="90" spans="1:28" ht="27" customHeight="1" thickBot="1" x14ac:dyDescent="0.45">
      <c r="A90" s="262"/>
      <c r="B90" s="5"/>
      <c r="C90" s="5"/>
      <c r="D90" s="262"/>
      <c r="E90" s="289"/>
      <c r="F90" s="303"/>
      <c r="G90" s="262"/>
      <c r="H90" s="5">
        <v>2</v>
      </c>
      <c r="I90" s="5" t="str">
        <f t="shared" ref="I90:I117" si="15">VLOOKUP(H90,$AD$6:$AE$15,2,)</f>
        <v>マイクラ</v>
      </c>
      <c r="J90" s="5">
        <f>VLOOKUP(H90,AD$6:AF83,3)</f>
        <v>4500</v>
      </c>
      <c r="K90" s="5"/>
      <c r="L90" s="5"/>
      <c r="M90" s="5">
        <v>5</v>
      </c>
      <c r="N90" s="5">
        <v>1</v>
      </c>
      <c r="O90" s="262"/>
      <c r="P90" s="5"/>
      <c r="Q90" s="5"/>
      <c r="R90" s="262"/>
      <c r="S90" s="5"/>
      <c r="T90" s="6">
        <f t="shared" si="14"/>
        <v>4500</v>
      </c>
      <c r="U90" s="5"/>
      <c r="V90" s="262"/>
      <c r="W90" s="5"/>
      <c r="X90" s="5"/>
      <c r="Y90" s="262"/>
      <c r="Z90" s="320"/>
      <c r="AA90" s="527"/>
      <c r="AB90" s="24" t="s">
        <v>110</v>
      </c>
    </row>
    <row r="91" spans="1:28" ht="27" customHeight="1" x14ac:dyDescent="0.4">
      <c r="A91" s="262"/>
      <c r="B91" s="5"/>
      <c r="C91" s="5"/>
      <c r="D91" s="262"/>
      <c r="E91" s="289"/>
      <c r="F91" s="276" t="s">
        <v>107</v>
      </c>
      <c r="G91" s="262"/>
      <c r="H91" s="5" t="s">
        <v>106</v>
      </c>
      <c r="I91" s="5" t="str">
        <f t="shared" si="15"/>
        <v>ショコラノワール</v>
      </c>
      <c r="J91" s="5">
        <f>VLOOKUP(H91,AD$6:AF84,3)</f>
        <v>3800</v>
      </c>
      <c r="K91" s="5"/>
      <c r="L91" s="5"/>
      <c r="M91" s="5">
        <v>5</v>
      </c>
      <c r="N91" s="5">
        <v>6</v>
      </c>
      <c r="O91" s="262"/>
      <c r="P91" s="261"/>
      <c r="Q91" s="5"/>
      <c r="R91" s="262"/>
      <c r="S91" s="5"/>
      <c r="T91" s="6">
        <f t="shared" si="14"/>
        <v>22800</v>
      </c>
      <c r="U91" s="5"/>
      <c r="V91" s="262"/>
      <c r="W91" s="5"/>
      <c r="X91" s="5"/>
      <c r="Y91" s="262"/>
      <c r="Z91" s="320"/>
      <c r="AA91" s="527"/>
      <c r="AB91" s="313" t="s">
        <v>111</v>
      </c>
    </row>
    <row r="92" spans="1:28" ht="27" customHeight="1" x14ac:dyDescent="0.4">
      <c r="A92" s="262"/>
      <c r="B92" s="5"/>
      <c r="C92" s="5"/>
      <c r="D92" s="262"/>
      <c r="E92" s="289"/>
      <c r="F92" s="262"/>
      <c r="G92" s="262"/>
      <c r="H92" s="5" t="s">
        <v>105</v>
      </c>
      <c r="I92" s="5" t="str">
        <f t="shared" si="15"/>
        <v>スフレ</v>
      </c>
      <c r="J92" s="5">
        <f>VLOOKUP(H92,AD$6:AF85,3)</f>
        <v>2900</v>
      </c>
      <c r="K92" s="5"/>
      <c r="L92" s="5"/>
      <c r="M92" s="5">
        <v>5</v>
      </c>
      <c r="N92" s="5">
        <v>2</v>
      </c>
      <c r="O92" s="262"/>
      <c r="P92" s="262"/>
      <c r="Q92" s="5"/>
      <c r="R92" s="262"/>
      <c r="S92" s="5"/>
      <c r="T92" s="6">
        <f t="shared" si="14"/>
        <v>5800</v>
      </c>
      <c r="U92" s="5"/>
      <c r="V92" s="262"/>
      <c r="W92" s="5"/>
      <c r="X92" s="5"/>
      <c r="Y92" s="262"/>
      <c r="Z92" s="320"/>
      <c r="AA92" s="527"/>
      <c r="AB92" s="314"/>
    </row>
    <row r="93" spans="1:28" ht="27" customHeight="1" thickBot="1" x14ac:dyDescent="0.45">
      <c r="A93" s="263"/>
      <c r="B93" s="5"/>
      <c r="C93" s="5"/>
      <c r="D93" s="263"/>
      <c r="E93" s="290"/>
      <c r="F93" s="263"/>
      <c r="G93" s="263"/>
      <c r="H93" s="5">
        <v>3</v>
      </c>
      <c r="I93" s="5" t="str">
        <f t="shared" si="15"/>
        <v>東卍</v>
      </c>
      <c r="J93" s="5">
        <f>VLOOKUP(H93,AD$6:AF86,3)</f>
        <v>4500</v>
      </c>
      <c r="K93" s="5"/>
      <c r="L93" s="5"/>
      <c r="M93" s="5">
        <v>5</v>
      </c>
      <c r="N93" s="5">
        <v>1</v>
      </c>
      <c r="O93" s="263"/>
      <c r="P93" s="263"/>
      <c r="Q93" s="5"/>
      <c r="R93" s="263"/>
      <c r="S93" s="5"/>
      <c r="T93" s="6">
        <f t="shared" si="14"/>
        <v>4500</v>
      </c>
      <c r="U93" s="5"/>
      <c r="V93" s="263"/>
      <c r="W93" s="5"/>
      <c r="X93" s="5"/>
      <c r="Y93" s="263"/>
      <c r="Z93" s="321"/>
      <c r="AA93" s="527"/>
      <c r="AB93" s="315"/>
    </row>
    <row r="94" spans="1:28" ht="27" customHeight="1" x14ac:dyDescent="0.4">
      <c r="A94" s="261">
        <v>41</v>
      </c>
      <c r="B94" s="5"/>
      <c r="C94" s="5"/>
      <c r="D94" s="261"/>
      <c r="E94" s="288">
        <v>24</v>
      </c>
      <c r="F94" s="261" t="s">
        <v>115</v>
      </c>
      <c r="G94" s="261" t="s">
        <v>70</v>
      </c>
      <c r="H94" s="5" t="s">
        <v>116</v>
      </c>
      <c r="I94" s="5" t="str">
        <f t="shared" si="15"/>
        <v>チョコ生</v>
      </c>
      <c r="J94" s="5">
        <f>VLOOKUP(H94,AD$6:AF87,3)</f>
        <v>3600</v>
      </c>
      <c r="K94" s="5"/>
      <c r="L94" s="5"/>
      <c r="M94" s="5">
        <v>5</v>
      </c>
      <c r="N94" s="5">
        <v>1</v>
      </c>
      <c r="O94" s="261"/>
      <c r="P94" s="5"/>
      <c r="Q94" s="5"/>
      <c r="R94" s="261"/>
      <c r="S94" s="5"/>
      <c r="T94" s="6">
        <f t="shared" si="14"/>
        <v>3600</v>
      </c>
      <c r="U94" s="5"/>
      <c r="V94" s="261" t="s">
        <v>40</v>
      </c>
      <c r="W94" s="5"/>
      <c r="X94" s="5"/>
      <c r="Y94" s="261"/>
      <c r="Z94" s="261" t="s">
        <v>41</v>
      </c>
      <c r="AA94" s="38"/>
      <c r="AB94" s="312" t="s">
        <v>119</v>
      </c>
    </row>
    <row r="95" spans="1:28" ht="27" customHeight="1" x14ac:dyDescent="0.4">
      <c r="A95" s="262"/>
      <c r="B95" s="5"/>
      <c r="C95" s="5"/>
      <c r="D95" s="262"/>
      <c r="E95" s="289"/>
      <c r="F95" s="262"/>
      <c r="G95" s="262"/>
      <c r="H95" s="5">
        <v>4</v>
      </c>
      <c r="I95" s="5" t="str">
        <f t="shared" si="15"/>
        <v>鬼滅の刃</v>
      </c>
      <c r="J95" s="5">
        <f>VLOOKUP(H95,AD$6:AF88,3)</f>
        <v>4500</v>
      </c>
      <c r="K95" s="5"/>
      <c r="L95" s="5"/>
      <c r="M95" s="5">
        <v>5</v>
      </c>
      <c r="N95" s="5">
        <v>1</v>
      </c>
      <c r="O95" s="262"/>
      <c r="P95" s="5"/>
      <c r="Q95" s="5"/>
      <c r="R95" s="262"/>
      <c r="S95" s="5"/>
      <c r="T95" s="6">
        <f t="shared" si="14"/>
        <v>4500</v>
      </c>
      <c r="U95" s="5"/>
      <c r="V95" s="262"/>
      <c r="W95" s="5"/>
      <c r="X95" s="5"/>
      <c r="Y95" s="262"/>
      <c r="Z95" s="262"/>
      <c r="AA95" s="38"/>
      <c r="AB95" s="262"/>
    </row>
    <row r="96" spans="1:28" ht="27" customHeight="1" x14ac:dyDescent="0.4">
      <c r="A96" s="262"/>
      <c r="B96" s="5"/>
      <c r="C96" s="5"/>
      <c r="D96" s="262"/>
      <c r="E96" s="289"/>
      <c r="F96" s="262"/>
      <c r="G96" s="262"/>
      <c r="H96" s="5" t="s">
        <v>117</v>
      </c>
      <c r="I96" s="5" t="str">
        <f t="shared" si="15"/>
        <v>スフレ</v>
      </c>
      <c r="J96" s="5">
        <f>VLOOKUP(H96,AD$6:AF89,3)</f>
        <v>2900</v>
      </c>
      <c r="K96" s="5"/>
      <c r="L96" s="5"/>
      <c r="M96" s="5">
        <v>5</v>
      </c>
      <c r="N96" s="5">
        <v>1</v>
      </c>
      <c r="O96" s="262"/>
      <c r="P96" s="5"/>
      <c r="Q96" s="5"/>
      <c r="R96" s="262"/>
      <c r="S96" s="5"/>
      <c r="T96" s="6">
        <f t="shared" si="14"/>
        <v>2900</v>
      </c>
      <c r="U96" s="5"/>
      <c r="V96" s="262"/>
      <c r="W96" s="5"/>
      <c r="X96" s="5"/>
      <c r="Y96" s="262"/>
      <c r="Z96" s="262"/>
      <c r="AA96" s="38"/>
      <c r="AB96" s="262"/>
    </row>
    <row r="97" spans="1:29" ht="27" customHeight="1" x14ac:dyDescent="0.4">
      <c r="A97" s="262"/>
      <c r="B97" s="5"/>
      <c r="C97" s="5"/>
      <c r="D97" s="262"/>
      <c r="E97" s="289"/>
      <c r="F97" s="262"/>
      <c r="G97" s="262"/>
      <c r="H97" s="5" t="s">
        <v>118</v>
      </c>
      <c r="I97" s="5" t="str">
        <f t="shared" si="15"/>
        <v>生クリーム</v>
      </c>
      <c r="J97" s="5">
        <f>VLOOKUP(H97,AD$6:AF90,3)</f>
        <v>3500</v>
      </c>
      <c r="K97" s="5"/>
      <c r="L97" s="5"/>
      <c r="M97" s="5">
        <v>5</v>
      </c>
      <c r="N97" s="5">
        <v>1</v>
      </c>
      <c r="O97" s="262"/>
      <c r="P97" s="5"/>
      <c r="Q97" s="5"/>
      <c r="R97" s="262"/>
      <c r="S97" s="5"/>
      <c r="T97" s="6">
        <f t="shared" si="14"/>
        <v>3500</v>
      </c>
      <c r="U97" s="5"/>
      <c r="V97" s="262"/>
      <c r="W97" s="5"/>
      <c r="X97" s="5"/>
      <c r="Y97" s="262"/>
      <c r="Z97" s="262"/>
      <c r="AA97" s="38"/>
      <c r="AB97" s="262"/>
    </row>
    <row r="98" spans="1:29" ht="27" customHeight="1" x14ac:dyDescent="0.4">
      <c r="A98" s="262"/>
      <c r="B98" s="5"/>
      <c r="C98" s="5"/>
      <c r="D98" s="262"/>
      <c r="E98" s="289"/>
      <c r="F98" s="262"/>
      <c r="G98" s="262"/>
      <c r="H98" s="5" t="s">
        <v>118</v>
      </c>
      <c r="I98" s="5" t="str">
        <f t="shared" si="15"/>
        <v>生クリーム</v>
      </c>
      <c r="J98" s="6">
        <v>5500</v>
      </c>
      <c r="K98" s="5"/>
      <c r="L98" s="5"/>
      <c r="M98" s="31">
        <v>7</v>
      </c>
      <c r="N98" s="5">
        <v>1</v>
      </c>
      <c r="O98" s="262"/>
      <c r="P98" s="261"/>
      <c r="Q98" s="5"/>
      <c r="R98" s="262"/>
      <c r="S98" s="5"/>
      <c r="T98" s="6">
        <f t="shared" si="14"/>
        <v>5500</v>
      </c>
      <c r="U98" s="5"/>
      <c r="V98" s="262"/>
      <c r="W98" s="5"/>
      <c r="X98" s="5"/>
      <c r="Y98" s="262"/>
      <c r="Z98" s="262"/>
      <c r="AA98" s="38"/>
      <c r="AB98" s="262"/>
    </row>
    <row r="99" spans="1:29" ht="48" customHeight="1" x14ac:dyDescent="0.4">
      <c r="A99" s="263"/>
      <c r="B99" s="5"/>
      <c r="C99" s="5"/>
      <c r="D99" s="263"/>
      <c r="E99" s="290"/>
      <c r="F99" s="263"/>
      <c r="G99" s="263"/>
      <c r="H99" s="5" t="s">
        <v>116</v>
      </c>
      <c r="I99" s="5" t="str">
        <f t="shared" si="15"/>
        <v>チョコ生</v>
      </c>
      <c r="J99" s="5">
        <f>VLOOKUP(H99,AD$6:AF92,3)</f>
        <v>3600</v>
      </c>
      <c r="K99" s="5"/>
      <c r="L99" s="5"/>
      <c r="M99" s="5">
        <v>5</v>
      </c>
      <c r="N99" s="5">
        <v>1</v>
      </c>
      <c r="O99" s="263"/>
      <c r="P99" s="263"/>
      <c r="Q99" s="5"/>
      <c r="R99" s="263"/>
      <c r="S99" s="5"/>
      <c r="T99" s="6">
        <f t="shared" si="14"/>
        <v>3600</v>
      </c>
      <c r="U99" s="5"/>
      <c r="V99" s="263"/>
      <c r="W99" s="5"/>
      <c r="X99" s="5"/>
      <c r="Y99" s="263"/>
      <c r="Z99" s="263"/>
      <c r="AA99" s="26"/>
      <c r="AB99" s="263"/>
    </row>
    <row r="100" spans="1:29" ht="27" customHeight="1" x14ac:dyDescent="0.4">
      <c r="A100" s="5">
        <v>42</v>
      </c>
      <c r="B100" s="5"/>
      <c r="C100" s="5"/>
      <c r="D100" s="5"/>
      <c r="E100" s="9">
        <v>24</v>
      </c>
      <c r="F100" s="5" t="s">
        <v>127</v>
      </c>
      <c r="G100" s="5" t="s">
        <v>39</v>
      </c>
      <c r="H100" s="5" t="s">
        <v>128</v>
      </c>
      <c r="I100" s="5" t="str">
        <f t="shared" si="15"/>
        <v>スフレ</v>
      </c>
      <c r="J100" s="5">
        <f>VLOOKUP(H100,AD$6:AF93,3)</f>
        <v>2900</v>
      </c>
      <c r="K100" s="5"/>
      <c r="L100" s="5"/>
      <c r="M100" s="5">
        <v>5</v>
      </c>
      <c r="N100" s="5">
        <v>1</v>
      </c>
      <c r="O100" s="5"/>
      <c r="P100" s="5"/>
      <c r="Q100" s="5"/>
      <c r="R100" s="5"/>
      <c r="S100" s="5" t="s">
        <v>307</v>
      </c>
      <c r="T100" s="6">
        <f t="shared" si="14"/>
        <v>2900</v>
      </c>
      <c r="U100" s="7">
        <v>44553</v>
      </c>
      <c r="V100" s="5" t="s">
        <v>40</v>
      </c>
      <c r="W100" s="5"/>
      <c r="X100" s="5"/>
      <c r="Y100" s="5"/>
      <c r="Z100" s="5" t="s">
        <v>41</v>
      </c>
      <c r="AA100" s="5"/>
      <c r="AB100" s="6"/>
    </row>
    <row r="101" spans="1:29" ht="27" customHeight="1" x14ac:dyDescent="0.4">
      <c r="A101" s="261">
        <v>43</v>
      </c>
      <c r="B101" s="5"/>
      <c r="C101" s="5"/>
      <c r="D101" s="261"/>
      <c r="E101" s="288">
        <v>24</v>
      </c>
      <c r="F101" s="261" t="s">
        <v>129</v>
      </c>
      <c r="G101" s="261" t="s">
        <v>70</v>
      </c>
      <c r="H101" s="5" t="s">
        <v>130</v>
      </c>
      <c r="I101" s="5" t="str">
        <f t="shared" si="15"/>
        <v>生クリーム</v>
      </c>
      <c r="J101" s="5">
        <f>VLOOKUP(H101,AD$6:AF94,3)</f>
        <v>3500</v>
      </c>
      <c r="K101" s="5"/>
      <c r="L101" s="5"/>
      <c r="M101" s="5">
        <v>5</v>
      </c>
      <c r="N101" s="5">
        <v>2</v>
      </c>
      <c r="O101" s="261"/>
      <c r="P101" s="261"/>
      <c r="Q101" s="5"/>
      <c r="R101" s="261"/>
      <c r="S101" s="261" t="s">
        <v>56</v>
      </c>
      <c r="T101" s="6">
        <f t="shared" si="14"/>
        <v>7000</v>
      </c>
      <c r="U101" s="5"/>
      <c r="V101" s="261" t="s">
        <v>70</v>
      </c>
      <c r="W101" s="5"/>
      <c r="X101" s="5"/>
      <c r="Y101" s="261"/>
      <c r="Z101" s="261" t="s">
        <v>41</v>
      </c>
      <c r="AA101" s="37"/>
      <c r="AB101" s="261" t="s">
        <v>133</v>
      </c>
    </row>
    <row r="102" spans="1:29" ht="27" customHeight="1" x14ac:dyDescent="0.4">
      <c r="A102" s="262"/>
      <c r="B102" s="5"/>
      <c r="C102" s="5"/>
      <c r="D102" s="262"/>
      <c r="E102" s="289"/>
      <c r="F102" s="262"/>
      <c r="G102" s="262"/>
      <c r="H102" s="5" t="s">
        <v>131</v>
      </c>
      <c r="I102" s="5" t="str">
        <f t="shared" si="15"/>
        <v>スフレ</v>
      </c>
      <c r="J102" s="5">
        <f>VLOOKUP(H102,AD$6:AF95,3)</f>
        <v>2900</v>
      </c>
      <c r="K102" s="5"/>
      <c r="L102" s="5"/>
      <c r="M102" s="5">
        <v>5</v>
      </c>
      <c r="N102" s="5">
        <v>2</v>
      </c>
      <c r="O102" s="262"/>
      <c r="P102" s="262"/>
      <c r="Q102" s="5"/>
      <c r="R102" s="262"/>
      <c r="S102" s="262"/>
      <c r="T102" s="6">
        <f t="shared" si="14"/>
        <v>5800</v>
      </c>
      <c r="U102" s="5"/>
      <c r="V102" s="262"/>
      <c r="W102" s="5"/>
      <c r="X102" s="5"/>
      <c r="Y102" s="262"/>
      <c r="Z102" s="262"/>
      <c r="AA102" s="38"/>
      <c r="AB102" s="262"/>
    </row>
    <row r="103" spans="1:29" ht="27" customHeight="1" x14ac:dyDescent="0.4">
      <c r="A103" s="263"/>
      <c r="B103" s="5"/>
      <c r="C103" s="5"/>
      <c r="D103" s="263"/>
      <c r="E103" s="290"/>
      <c r="F103" s="263"/>
      <c r="G103" s="263"/>
      <c r="H103" s="5" t="s">
        <v>132</v>
      </c>
      <c r="I103" s="5" t="str">
        <f t="shared" si="15"/>
        <v>モンブラン</v>
      </c>
      <c r="J103" s="5">
        <f>VLOOKUP(H103,AD$6:AF96,3)</f>
        <v>3800</v>
      </c>
      <c r="K103" s="5"/>
      <c r="L103" s="5"/>
      <c r="M103" s="5">
        <v>5</v>
      </c>
      <c r="N103" s="5">
        <v>2</v>
      </c>
      <c r="O103" s="263"/>
      <c r="P103" s="263"/>
      <c r="Q103" s="5"/>
      <c r="R103" s="263"/>
      <c r="S103" s="263"/>
      <c r="T103" s="6">
        <f t="shared" si="14"/>
        <v>7600</v>
      </c>
      <c r="U103" s="5"/>
      <c r="V103" s="263"/>
      <c r="W103" s="5"/>
      <c r="X103" s="5"/>
      <c r="Y103" s="263"/>
      <c r="Z103" s="263"/>
      <c r="AA103" s="26"/>
      <c r="AB103" s="263"/>
    </row>
    <row r="104" spans="1:29" ht="27" customHeight="1" x14ac:dyDescent="0.4">
      <c r="A104" s="261">
        <v>44</v>
      </c>
      <c r="B104" s="5"/>
      <c r="C104" s="5"/>
      <c r="D104" s="261"/>
      <c r="E104" s="288">
        <v>24</v>
      </c>
      <c r="F104" s="276" t="s">
        <v>136</v>
      </c>
      <c r="G104" s="261" t="s">
        <v>70</v>
      </c>
      <c r="H104" s="5" t="s">
        <v>134</v>
      </c>
      <c r="I104" s="5" t="str">
        <f t="shared" si="15"/>
        <v>生クリーム</v>
      </c>
      <c r="J104" s="5">
        <v>4000</v>
      </c>
      <c r="K104" s="5"/>
      <c r="L104" s="5"/>
      <c r="M104" s="5">
        <v>5</v>
      </c>
      <c r="N104" s="5">
        <v>2</v>
      </c>
      <c r="O104" s="261"/>
      <c r="P104" s="261"/>
      <c r="Q104" s="5"/>
      <c r="R104" s="261"/>
      <c r="S104" s="261" t="s">
        <v>56</v>
      </c>
      <c r="T104" s="6">
        <f t="shared" si="14"/>
        <v>8000</v>
      </c>
      <c r="U104" s="5"/>
      <c r="V104" s="261" t="s">
        <v>70</v>
      </c>
      <c r="W104" s="5"/>
      <c r="X104" s="5"/>
      <c r="Y104" s="261"/>
      <c r="Z104" s="261" t="s">
        <v>41</v>
      </c>
      <c r="AA104" s="37"/>
      <c r="AB104" s="261" t="s">
        <v>140</v>
      </c>
      <c r="AC104" s="32"/>
    </row>
    <row r="105" spans="1:29" ht="27" customHeight="1" x14ac:dyDescent="0.4">
      <c r="A105" s="262"/>
      <c r="B105" s="5"/>
      <c r="C105" s="5"/>
      <c r="D105" s="262"/>
      <c r="E105" s="289"/>
      <c r="F105" s="278"/>
      <c r="G105" s="262"/>
      <c r="H105" s="5" t="s">
        <v>137</v>
      </c>
      <c r="I105" s="5" t="str">
        <f t="shared" si="15"/>
        <v>チョコ生</v>
      </c>
      <c r="J105" s="5">
        <f>VLOOKUP(H105,AD$6:AF98,3)</f>
        <v>3600</v>
      </c>
      <c r="K105" s="5"/>
      <c r="L105" s="5"/>
      <c r="M105" s="5">
        <v>5</v>
      </c>
      <c r="N105" s="5">
        <v>1</v>
      </c>
      <c r="O105" s="262"/>
      <c r="P105" s="262"/>
      <c r="Q105" s="5"/>
      <c r="R105" s="262"/>
      <c r="S105" s="262"/>
      <c r="T105" s="6">
        <f t="shared" si="14"/>
        <v>3600</v>
      </c>
      <c r="U105" s="5"/>
      <c r="V105" s="262"/>
      <c r="W105" s="5"/>
      <c r="X105" s="5"/>
      <c r="Y105" s="262"/>
      <c r="Z105" s="262"/>
      <c r="AA105" s="38"/>
      <c r="AB105" s="262"/>
      <c r="AC105" s="32"/>
    </row>
    <row r="106" spans="1:29" ht="27" customHeight="1" x14ac:dyDescent="0.4">
      <c r="A106" s="262"/>
      <c r="B106" s="5"/>
      <c r="C106" s="5"/>
      <c r="D106" s="262"/>
      <c r="E106" s="289"/>
      <c r="F106" s="278"/>
      <c r="G106" s="262"/>
      <c r="H106" s="5" t="s">
        <v>138</v>
      </c>
      <c r="I106" s="5" t="str">
        <f t="shared" si="15"/>
        <v>スフレ</v>
      </c>
      <c r="J106" s="5">
        <f>VLOOKUP(H106,AD$6:AF157,3)</f>
        <v>2900</v>
      </c>
      <c r="K106" s="5"/>
      <c r="L106" s="5"/>
      <c r="M106" s="5">
        <v>5</v>
      </c>
      <c r="N106" s="5">
        <v>1</v>
      </c>
      <c r="O106" s="262"/>
      <c r="P106" s="262"/>
      <c r="Q106" s="5"/>
      <c r="R106" s="262"/>
      <c r="S106" s="262"/>
      <c r="T106" s="6">
        <f t="shared" si="14"/>
        <v>2900</v>
      </c>
      <c r="U106" s="5"/>
      <c r="V106" s="262"/>
      <c r="W106" s="5"/>
      <c r="X106" s="5"/>
      <c r="Y106" s="262"/>
      <c r="Z106" s="262"/>
      <c r="AA106" s="38"/>
      <c r="AB106" s="262"/>
      <c r="AC106" s="32"/>
    </row>
    <row r="107" spans="1:29" ht="27" customHeight="1" x14ac:dyDescent="0.4">
      <c r="A107" s="263"/>
      <c r="B107" s="5"/>
      <c r="C107" s="5"/>
      <c r="D107" s="263"/>
      <c r="E107" s="290"/>
      <c r="F107" s="303"/>
      <c r="G107" s="263"/>
      <c r="H107" s="5" t="s">
        <v>139</v>
      </c>
      <c r="I107" s="5" t="str">
        <f t="shared" si="15"/>
        <v>モンブラン</v>
      </c>
      <c r="J107" s="5">
        <f>VLOOKUP(H107,AD$6:AF158,3)</f>
        <v>3800</v>
      </c>
      <c r="K107" s="5"/>
      <c r="L107" s="5"/>
      <c r="M107" s="5">
        <v>5</v>
      </c>
      <c r="N107" s="5">
        <v>2</v>
      </c>
      <c r="O107" s="263"/>
      <c r="P107" s="263"/>
      <c r="Q107" s="5"/>
      <c r="R107" s="263"/>
      <c r="S107" s="263"/>
      <c r="T107" s="6">
        <f t="shared" si="14"/>
        <v>7600</v>
      </c>
      <c r="U107" s="5"/>
      <c r="V107" s="263"/>
      <c r="W107" s="5"/>
      <c r="X107" s="5"/>
      <c r="Y107" s="263"/>
      <c r="Z107" s="263"/>
      <c r="AA107" s="26"/>
      <c r="AB107" s="263"/>
      <c r="AC107" s="32"/>
    </row>
    <row r="108" spans="1:29" ht="27" customHeight="1" x14ac:dyDescent="0.4">
      <c r="A108" s="5">
        <v>45</v>
      </c>
      <c r="B108" s="5"/>
      <c r="C108" s="5"/>
      <c r="D108" s="5"/>
      <c r="E108" s="9">
        <v>24</v>
      </c>
      <c r="F108" s="5" t="s">
        <v>141</v>
      </c>
      <c r="G108" s="5" t="s">
        <v>70</v>
      </c>
      <c r="H108" s="5" t="s">
        <v>31</v>
      </c>
      <c r="I108" s="5" t="str">
        <f t="shared" si="15"/>
        <v>ショコラノワール</v>
      </c>
      <c r="J108" s="5">
        <f>VLOOKUP(H108,AD$6:AF159,3)</f>
        <v>3800</v>
      </c>
      <c r="K108" s="5"/>
      <c r="L108" s="5"/>
      <c r="M108" s="5">
        <v>5</v>
      </c>
      <c r="N108" s="5">
        <v>1</v>
      </c>
      <c r="O108" s="5"/>
      <c r="P108" s="5"/>
      <c r="Q108" s="5"/>
      <c r="R108" s="5"/>
      <c r="S108" s="5"/>
      <c r="T108" s="6">
        <f t="shared" si="14"/>
        <v>3800</v>
      </c>
      <c r="U108" s="5"/>
      <c r="V108" s="5" t="s">
        <v>70</v>
      </c>
      <c r="W108" s="5"/>
      <c r="X108" s="5"/>
      <c r="Y108" s="5"/>
      <c r="Z108" s="5" t="s">
        <v>41</v>
      </c>
      <c r="AA108" s="5"/>
      <c r="AB108" s="5" t="s">
        <v>142</v>
      </c>
      <c r="AC108" s="32"/>
    </row>
    <row r="109" spans="1:29" ht="40.5" customHeight="1" x14ac:dyDescent="0.4">
      <c r="A109" s="5">
        <v>46</v>
      </c>
      <c r="B109" s="5"/>
      <c r="C109" s="5"/>
      <c r="D109" s="5"/>
      <c r="E109" s="9">
        <v>24</v>
      </c>
      <c r="F109" s="5" t="s">
        <v>141</v>
      </c>
      <c r="G109" s="5" t="s">
        <v>70</v>
      </c>
      <c r="H109" s="5" t="s">
        <v>134</v>
      </c>
      <c r="I109" s="5" t="str">
        <f t="shared" si="15"/>
        <v>生クリーム</v>
      </c>
      <c r="J109" s="5">
        <f>VLOOKUP(H109,AD$6:AF160,3)</f>
        <v>3500</v>
      </c>
      <c r="K109" s="5"/>
      <c r="L109" s="5"/>
      <c r="M109" s="5">
        <v>5</v>
      </c>
      <c r="N109" s="5">
        <v>1</v>
      </c>
      <c r="O109" s="5"/>
      <c r="P109" s="5"/>
      <c r="Q109" s="5"/>
      <c r="R109" s="8"/>
      <c r="S109" s="5" t="s">
        <v>56</v>
      </c>
      <c r="T109" s="6">
        <f t="shared" si="14"/>
        <v>3500</v>
      </c>
      <c r="U109" s="5" t="s">
        <v>167</v>
      </c>
      <c r="V109" s="5" t="s">
        <v>40</v>
      </c>
      <c r="W109" s="5"/>
      <c r="X109" s="5"/>
      <c r="Y109" s="5"/>
      <c r="Z109" s="5" t="s">
        <v>41</v>
      </c>
      <c r="AA109" s="5"/>
      <c r="AB109" s="5" t="s">
        <v>145</v>
      </c>
      <c r="AC109" s="32"/>
    </row>
    <row r="110" spans="1:29" ht="27" customHeight="1" x14ac:dyDescent="0.4">
      <c r="A110" s="261">
        <v>47</v>
      </c>
      <c r="B110" s="5"/>
      <c r="C110" s="5"/>
      <c r="D110" s="261"/>
      <c r="E110" s="288">
        <v>24</v>
      </c>
      <c r="F110" s="267">
        <v>0.54166666666666663</v>
      </c>
      <c r="G110" s="261" t="s">
        <v>70</v>
      </c>
      <c r="H110" s="5" t="s">
        <v>134</v>
      </c>
      <c r="I110" s="5" t="str">
        <f t="shared" si="15"/>
        <v>生クリーム</v>
      </c>
      <c r="J110" s="5">
        <f>VLOOKUP(H110,AD$6:AF161,3)</f>
        <v>3500</v>
      </c>
      <c r="K110" s="5"/>
      <c r="L110" s="5"/>
      <c r="M110" s="5">
        <v>5</v>
      </c>
      <c r="N110" s="5">
        <v>4</v>
      </c>
      <c r="O110" s="261"/>
      <c r="P110" s="261"/>
      <c r="Q110" s="5"/>
      <c r="R110" s="261"/>
      <c r="S110" s="5"/>
      <c r="T110" s="6">
        <f t="shared" si="14"/>
        <v>14000</v>
      </c>
      <c r="U110" s="5"/>
      <c r="V110" s="261" t="s">
        <v>70</v>
      </c>
      <c r="W110" s="5"/>
      <c r="X110" s="5"/>
      <c r="Y110" s="261"/>
      <c r="Z110" s="261" t="s">
        <v>41</v>
      </c>
      <c r="AA110" s="37"/>
      <c r="AB110" s="276" t="s">
        <v>147</v>
      </c>
      <c r="AC110" s="32"/>
    </row>
    <row r="111" spans="1:29" ht="27" customHeight="1" x14ac:dyDescent="0.4">
      <c r="A111" s="262"/>
      <c r="B111" s="5"/>
      <c r="C111" s="5"/>
      <c r="D111" s="262"/>
      <c r="E111" s="289"/>
      <c r="F111" s="305"/>
      <c r="G111" s="262"/>
      <c r="H111" s="5" t="s">
        <v>137</v>
      </c>
      <c r="I111" s="5" t="str">
        <f t="shared" si="15"/>
        <v>チョコ生</v>
      </c>
      <c r="J111" s="5">
        <f>VLOOKUP(H111,AD$6:AF163,3)</f>
        <v>3600</v>
      </c>
      <c r="K111" s="5"/>
      <c r="L111" s="5"/>
      <c r="M111" s="5">
        <v>5</v>
      </c>
      <c r="N111" s="5">
        <v>4</v>
      </c>
      <c r="O111" s="262"/>
      <c r="P111" s="262"/>
      <c r="Q111" s="5"/>
      <c r="R111" s="262"/>
      <c r="S111" s="5"/>
      <c r="T111" s="6">
        <f t="shared" si="14"/>
        <v>14400</v>
      </c>
      <c r="U111" s="5"/>
      <c r="V111" s="262"/>
      <c r="W111" s="5"/>
      <c r="X111" s="5"/>
      <c r="Y111" s="262"/>
      <c r="Z111" s="262"/>
      <c r="AA111" s="38"/>
      <c r="AB111" s="262"/>
      <c r="AC111" s="32"/>
    </row>
    <row r="112" spans="1:29" ht="60.75" customHeight="1" x14ac:dyDescent="0.4">
      <c r="A112" s="262"/>
      <c r="B112" s="5"/>
      <c r="C112" s="5"/>
      <c r="D112" s="262"/>
      <c r="E112" s="289"/>
      <c r="F112" s="305"/>
      <c r="G112" s="262"/>
      <c r="H112" s="5" t="s">
        <v>146</v>
      </c>
      <c r="I112" s="5" t="str">
        <f t="shared" si="15"/>
        <v>ショコラノワール</v>
      </c>
      <c r="J112" s="5">
        <f>VLOOKUP(H112,AD$6:AF164,3)</f>
        <v>3800</v>
      </c>
      <c r="K112" s="5"/>
      <c r="L112" s="5"/>
      <c r="M112" s="5">
        <v>5</v>
      </c>
      <c r="N112" s="5">
        <v>3</v>
      </c>
      <c r="O112" s="262"/>
      <c r="P112" s="262"/>
      <c r="Q112" s="5"/>
      <c r="R112" s="262"/>
      <c r="S112" s="5"/>
      <c r="T112" s="6">
        <f t="shared" si="14"/>
        <v>11400</v>
      </c>
      <c r="U112" s="5"/>
      <c r="V112" s="262"/>
      <c r="W112" s="5"/>
      <c r="X112" s="5"/>
      <c r="Y112" s="262"/>
      <c r="Z112" s="262"/>
      <c r="AA112" s="38"/>
      <c r="AB112" s="262"/>
      <c r="AC112" s="32"/>
    </row>
    <row r="113" spans="1:29" ht="27" customHeight="1" x14ac:dyDescent="0.4">
      <c r="A113" s="262"/>
      <c r="B113" s="5"/>
      <c r="C113" s="5"/>
      <c r="D113" s="262"/>
      <c r="E113" s="289"/>
      <c r="F113" s="305"/>
      <c r="G113" s="262"/>
      <c r="H113" s="5" t="s">
        <v>138</v>
      </c>
      <c r="I113" s="5" t="str">
        <f t="shared" si="15"/>
        <v>スフレ</v>
      </c>
      <c r="J113" s="5">
        <f>VLOOKUP(H113,AD$6:AF165,3)</f>
        <v>2900</v>
      </c>
      <c r="K113" s="5"/>
      <c r="L113" s="5"/>
      <c r="M113" s="5">
        <v>5</v>
      </c>
      <c r="N113" s="5">
        <v>8</v>
      </c>
      <c r="O113" s="262"/>
      <c r="P113" s="262"/>
      <c r="Q113" s="5"/>
      <c r="R113" s="262"/>
      <c r="S113" s="5"/>
      <c r="T113" s="6">
        <f t="shared" si="14"/>
        <v>23200</v>
      </c>
      <c r="U113" s="5"/>
      <c r="V113" s="262"/>
      <c r="W113" s="5"/>
      <c r="X113" s="5"/>
      <c r="Y113" s="262"/>
      <c r="Z113" s="262"/>
      <c r="AA113" s="38"/>
      <c r="AB113" s="262"/>
      <c r="AC113" s="32"/>
    </row>
    <row r="114" spans="1:29" ht="27" customHeight="1" x14ac:dyDescent="0.4">
      <c r="A114" s="263"/>
      <c r="B114" s="5"/>
      <c r="C114" s="5"/>
      <c r="D114" s="263"/>
      <c r="E114" s="290"/>
      <c r="F114" s="306"/>
      <c r="G114" s="263"/>
      <c r="H114" s="5" t="s">
        <v>139</v>
      </c>
      <c r="I114" s="5" t="str">
        <f t="shared" si="15"/>
        <v>モンブラン</v>
      </c>
      <c r="J114" s="5">
        <f>VLOOKUP(H114,AD$6:AF166,3)</f>
        <v>3800</v>
      </c>
      <c r="K114" s="5"/>
      <c r="L114" s="5"/>
      <c r="M114" s="5">
        <v>5</v>
      </c>
      <c r="N114" s="5">
        <v>2</v>
      </c>
      <c r="O114" s="263"/>
      <c r="P114" s="263"/>
      <c r="Q114" s="5"/>
      <c r="R114" s="263"/>
      <c r="S114" s="5"/>
      <c r="T114" s="6">
        <f t="shared" si="14"/>
        <v>7600</v>
      </c>
      <c r="U114" s="5"/>
      <c r="V114" s="263"/>
      <c r="W114" s="5"/>
      <c r="X114" s="5"/>
      <c r="Y114" s="263"/>
      <c r="Z114" s="263"/>
      <c r="AA114" s="26"/>
      <c r="AB114" s="263"/>
      <c r="AC114" s="32"/>
    </row>
    <row r="115" spans="1:29" ht="27" customHeight="1" x14ac:dyDescent="0.4">
      <c r="A115" s="5">
        <v>48</v>
      </c>
      <c r="B115" s="5"/>
      <c r="C115" s="5"/>
      <c r="D115" s="5"/>
      <c r="E115" s="27">
        <v>24</v>
      </c>
      <c r="F115" s="72"/>
      <c r="G115" s="5" t="s">
        <v>83</v>
      </c>
      <c r="H115" s="5" t="s">
        <v>156</v>
      </c>
      <c r="I115" s="5" t="str">
        <f t="shared" si="15"/>
        <v>生クリーム</v>
      </c>
      <c r="J115" s="5">
        <f>VLOOKUP(H115,AD$6:AF154,3)</f>
        <v>3500</v>
      </c>
      <c r="K115" s="5"/>
      <c r="L115" s="5"/>
      <c r="M115" s="5">
        <v>5</v>
      </c>
      <c r="N115" s="5">
        <v>1</v>
      </c>
      <c r="O115" s="26"/>
      <c r="P115" s="26"/>
      <c r="Q115" s="5"/>
      <c r="R115" s="26"/>
      <c r="S115" s="5" t="s">
        <v>56</v>
      </c>
      <c r="T115" s="6">
        <f t="shared" si="14"/>
        <v>3500</v>
      </c>
      <c r="U115" s="5" t="s">
        <v>166</v>
      </c>
      <c r="V115" s="5" t="s">
        <v>40</v>
      </c>
      <c r="W115" s="5"/>
      <c r="X115" s="5"/>
      <c r="Y115" s="26"/>
      <c r="Z115" s="5" t="s">
        <v>41</v>
      </c>
      <c r="AA115" s="26"/>
      <c r="AB115" s="26" t="s">
        <v>157</v>
      </c>
      <c r="AC115" s="32"/>
    </row>
    <row r="116" spans="1:29" ht="27" customHeight="1" x14ac:dyDescent="0.4">
      <c r="A116" s="261">
        <v>49</v>
      </c>
      <c r="B116" s="5"/>
      <c r="C116" s="5"/>
      <c r="D116" s="261"/>
      <c r="E116" s="288">
        <v>24</v>
      </c>
      <c r="F116" s="327"/>
      <c r="G116" s="261" t="s">
        <v>83</v>
      </c>
      <c r="H116" s="5" t="s">
        <v>156</v>
      </c>
      <c r="I116" s="36" t="str">
        <f t="shared" si="15"/>
        <v>生クリーム</v>
      </c>
      <c r="J116" s="5">
        <f>VLOOKUP(H116,AD$6:AF155,3)</f>
        <v>3500</v>
      </c>
      <c r="K116" s="5"/>
      <c r="L116" s="5"/>
      <c r="M116" s="5">
        <v>5</v>
      </c>
      <c r="N116" s="5">
        <v>1</v>
      </c>
      <c r="O116" s="261"/>
      <c r="P116" s="261"/>
      <c r="Q116" s="5"/>
      <c r="R116" s="261"/>
      <c r="S116" s="5"/>
      <c r="T116" s="6">
        <f t="shared" si="14"/>
        <v>3500</v>
      </c>
      <c r="U116" s="5"/>
      <c r="V116" s="261" t="s">
        <v>40</v>
      </c>
      <c r="W116" s="5"/>
      <c r="X116" s="5"/>
      <c r="Y116" s="261"/>
      <c r="Z116" s="261" t="s">
        <v>41</v>
      </c>
      <c r="AA116" s="37"/>
      <c r="AB116" s="264" t="s">
        <v>162</v>
      </c>
      <c r="AC116" s="32"/>
    </row>
    <row r="117" spans="1:29" ht="27" customHeight="1" x14ac:dyDescent="0.4">
      <c r="A117" s="262"/>
      <c r="B117" s="5"/>
      <c r="C117" s="5"/>
      <c r="D117" s="262"/>
      <c r="E117" s="289"/>
      <c r="F117" s="328"/>
      <c r="G117" s="262"/>
      <c r="H117" s="5" t="s">
        <v>30</v>
      </c>
      <c r="I117" s="36" t="str">
        <f t="shared" si="15"/>
        <v>チョコ生</v>
      </c>
      <c r="J117" s="5">
        <f>VLOOKUP(H117,AD$6:AF156,3)</f>
        <v>3600</v>
      </c>
      <c r="K117" s="5"/>
      <c r="L117" s="5"/>
      <c r="M117" s="5">
        <v>5</v>
      </c>
      <c r="N117" s="5">
        <v>1</v>
      </c>
      <c r="O117" s="262"/>
      <c r="P117" s="262"/>
      <c r="Q117" s="5"/>
      <c r="R117" s="262"/>
      <c r="S117" s="5"/>
      <c r="T117" s="6">
        <f t="shared" si="14"/>
        <v>3600</v>
      </c>
      <c r="U117" s="5"/>
      <c r="V117" s="262"/>
      <c r="W117" s="5"/>
      <c r="X117" s="5"/>
      <c r="Y117" s="262"/>
      <c r="Z117" s="262"/>
      <c r="AA117" s="38"/>
      <c r="AB117" s="265"/>
      <c r="AC117" s="32"/>
    </row>
    <row r="118" spans="1:29" ht="62.25" customHeight="1" x14ac:dyDescent="0.4">
      <c r="A118" s="263"/>
      <c r="B118" s="5"/>
      <c r="C118" s="5"/>
      <c r="D118" s="263"/>
      <c r="E118" s="290"/>
      <c r="F118" s="329"/>
      <c r="G118" s="263"/>
      <c r="H118" s="5" t="s">
        <v>159</v>
      </c>
      <c r="I118" s="36" t="str">
        <f t="shared" ref="I118:I149" si="16">VLOOKUP(H118,$AD$6:$AE$15,2,)</f>
        <v>モンブラン</v>
      </c>
      <c r="J118" s="5">
        <f>VLOOKUP(H118,AD$6:AF157,3)</f>
        <v>3800</v>
      </c>
      <c r="K118" s="5"/>
      <c r="L118" s="5"/>
      <c r="M118" s="5">
        <v>5</v>
      </c>
      <c r="N118" s="5">
        <v>1</v>
      </c>
      <c r="O118" s="263"/>
      <c r="P118" s="263"/>
      <c r="Q118" s="5"/>
      <c r="R118" s="263"/>
      <c r="S118" s="5"/>
      <c r="T118" s="6">
        <f t="shared" si="14"/>
        <v>3800</v>
      </c>
      <c r="U118" s="5"/>
      <c r="V118" s="263"/>
      <c r="W118" s="5"/>
      <c r="X118" s="5"/>
      <c r="Y118" s="263"/>
      <c r="Z118" s="263"/>
      <c r="AA118" s="26"/>
      <c r="AB118" s="266"/>
      <c r="AC118" s="32"/>
    </row>
    <row r="119" spans="1:29" ht="27" customHeight="1" x14ac:dyDescent="0.4">
      <c r="A119" s="261">
        <v>50</v>
      </c>
      <c r="B119" s="5"/>
      <c r="C119" s="5"/>
      <c r="D119" s="5"/>
      <c r="E119" s="288">
        <v>24</v>
      </c>
      <c r="F119" s="327"/>
      <c r="G119" s="261" t="s">
        <v>39</v>
      </c>
      <c r="H119" s="5" t="s">
        <v>163</v>
      </c>
      <c r="I119" s="5" t="str">
        <f t="shared" si="16"/>
        <v>チョコ生</v>
      </c>
      <c r="J119" s="5">
        <f>VLOOKUP(H119,AD$6:AF158,3)</f>
        <v>3600</v>
      </c>
      <c r="K119" s="5"/>
      <c r="L119" s="5"/>
      <c r="M119" s="5">
        <v>5</v>
      </c>
      <c r="N119" s="5">
        <v>1</v>
      </c>
      <c r="O119" s="276"/>
      <c r="P119" s="261"/>
      <c r="Q119" s="5"/>
      <c r="R119" s="261"/>
      <c r="S119" s="261"/>
      <c r="T119" s="6">
        <f t="shared" si="14"/>
        <v>3600</v>
      </c>
      <c r="U119" s="261"/>
      <c r="V119" s="261" t="s">
        <v>40</v>
      </c>
      <c r="W119" s="261"/>
      <c r="X119" s="261"/>
      <c r="Y119" s="261"/>
      <c r="Z119" s="261" t="s">
        <v>41</v>
      </c>
      <c r="AA119" s="37"/>
      <c r="AB119" s="261"/>
      <c r="AC119" s="32"/>
    </row>
    <row r="120" spans="1:29" ht="50.25" customHeight="1" x14ac:dyDescent="0.4">
      <c r="A120" s="263"/>
      <c r="B120" s="5"/>
      <c r="C120" s="5"/>
      <c r="D120" s="5"/>
      <c r="E120" s="290"/>
      <c r="F120" s="329"/>
      <c r="G120" s="263"/>
      <c r="H120" s="5" t="s">
        <v>158</v>
      </c>
      <c r="I120" s="5" t="str">
        <f t="shared" si="16"/>
        <v>スフレ</v>
      </c>
      <c r="J120" s="5">
        <f>VLOOKUP(H120,AD$6:AF159,3)</f>
        <v>2900</v>
      </c>
      <c r="K120" s="5"/>
      <c r="L120" s="5"/>
      <c r="M120" s="5">
        <v>5</v>
      </c>
      <c r="N120" s="5">
        <v>1</v>
      </c>
      <c r="O120" s="263"/>
      <c r="P120" s="263"/>
      <c r="Q120" s="5"/>
      <c r="R120" s="263"/>
      <c r="S120" s="263"/>
      <c r="T120" s="6">
        <f t="shared" ref="T120:T131" si="17">(J120*N120)+K120+L120</f>
        <v>2900</v>
      </c>
      <c r="U120" s="263"/>
      <c r="V120" s="263"/>
      <c r="W120" s="263"/>
      <c r="X120" s="263"/>
      <c r="Y120" s="263"/>
      <c r="Z120" s="263"/>
      <c r="AA120" s="26"/>
      <c r="AB120" s="263"/>
      <c r="AC120" s="32"/>
    </row>
    <row r="121" spans="1:29" ht="27" customHeight="1" x14ac:dyDescent="0.4">
      <c r="A121" s="5">
        <v>51</v>
      </c>
      <c r="B121" s="5"/>
      <c r="C121" s="5"/>
      <c r="D121" s="5"/>
      <c r="E121" s="27">
        <v>24</v>
      </c>
      <c r="F121" s="28"/>
      <c r="G121" s="5" t="s">
        <v>39</v>
      </c>
      <c r="H121" s="5" t="s">
        <v>156</v>
      </c>
      <c r="I121" s="5" t="str">
        <f t="shared" si="16"/>
        <v>生クリーム</v>
      </c>
      <c r="J121" s="5">
        <f>VLOOKUP(H121,AD$6:AF160,3)</f>
        <v>3500</v>
      </c>
      <c r="K121" s="5"/>
      <c r="L121" s="5"/>
      <c r="M121" s="5">
        <v>5</v>
      </c>
      <c r="N121" s="5">
        <v>1</v>
      </c>
      <c r="O121" s="26"/>
      <c r="P121" s="26"/>
      <c r="Q121" s="5"/>
      <c r="R121" s="26"/>
      <c r="S121" s="5"/>
      <c r="T121" s="6">
        <f t="shared" si="17"/>
        <v>3500</v>
      </c>
      <c r="U121" s="5"/>
      <c r="V121" s="5" t="s">
        <v>40</v>
      </c>
      <c r="W121" s="5"/>
      <c r="X121" s="5"/>
      <c r="Y121" s="26"/>
      <c r="Z121" s="5" t="s">
        <v>41</v>
      </c>
      <c r="AA121" s="26"/>
      <c r="AB121" s="26"/>
      <c r="AC121" s="32"/>
    </row>
    <row r="122" spans="1:29" ht="27" customHeight="1" x14ac:dyDescent="0.4">
      <c r="A122" s="5">
        <v>52</v>
      </c>
      <c r="B122" s="5"/>
      <c r="C122" s="5"/>
      <c r="D122" s="5"/>
      <c r="E122" s="27">
        <v>24</v>
      </c>
      <c r="F122" s="28" t="s">
        <v>428</v>
      </c>
      <c r="G122" s="5" t="s">
        <v>39</v>
      </c>
      <c r="H122" s="106" t="s">
        <v>31</v>
      </c>
      <c r="I122" s="5" t="str">
        <f t="shared" si="16"/>
        <v>ショコラノワール</v>
      </c>
      <c r="J122" s="5">
        <f>VLOOKUP(H122,AD$6:AF118,3)</f>
        <v>3800</v>
      </c>
      <c r="K122" s="5"/>
      <c r="L122" s="5"/>
      <c r="M122" s="5">
        <v>5</v>
      </c>
      <c r="N122" s="5">
        <v>1</v>
      </c>
      <c r="O122" s="26"/>
      <c r="P122" s="26"/>
      <c r="Q122" s="5"/>
      <c r="R122" s="26"/>
      <c r="S122" s="5"/>
      <c r="T122" s="6">
        <f t="shared" si="17"/>
        <v>3800</v>
      </c>
      <c r="U122" s="5"/>
      <c r="V122" s="5" t="s">
        <v>70</v>
      </c>
      <c r="W122" s="5"/>
      <c r="X122" s="5"/>
      <c r="Y122" s="26"/>
      <c r="Z122" s="5" t="s">
        <v>41</v>
      </c>
      <c r="AA122" s="26"/>
      <c r="AB122" s="26"/>
      <c r="AC122" s="32"/>
    </row>
    <row r="123" spans="1:29" ht="27" customHeight="1" x14ac:dyDescent="0.4">
      <c r="A123" s="5">
        <v>53</v>
      </c>
      <c r="B123" s="5"/>
      <c r="C123" s="5"/>
      <c r="D123" s="5"/>
      <c r="E123" s="27">
        <v>24</v>
      </c>
      <c r="F123" s="28">
        <v>0.66666666666666663</v>
      </c>
      <c r="G123" s="5" t="s">
        <v>70</v>
      </c>
      <c r="H123" s="5" t="s">
        <v>163</v>
      </c>
      <c r="I123" s="5" t="str">
        <f t="shared" si="16"/>
        <v>チョコ生</v>
      </c>
      <c r="J123" s="5">
        <f>VLOOKUP(H123,AD$6:AF119,3)</f>
        <v>3600</v>
      </c>
      <c r="K123" s="5"/>
      <c r="L123" s="5"/>
      <c r="M123" s="5">
        <v>5</v>
      </c>
      <c r="N123" s="5">
        <v>1</v>
      </c>
      <c r="O123" s="26"/>
      <c r="P123" s="26"/>
      <c r="Q123" s="5"/>
      <c r="R123" s="26"/>
      <c r="S123" s="5"/>
      <c r="T123" s="6">
        <f t="shared" si="17"/>
        <v>3600</v>
      </c>
      <c r="U123" s="5"/>
      <c r="V123" s="5" t="s">
        <v>70</v>
      </c>
      <c r="W123" s="5"/>
      <c r="X123" s="5"/>
      <c r="Y123" s="26"/>
      <c r="Z123" s="5" t="s">
        <v>41</v>
      </c>
      <c r="AA123" s="26"/>
      <c r="AB123" s="26"/>
      <c r="AC123" s="32"/>
    </row>
    <row r="124" spans="1:29" ht="27" customHeight="1" x14ac:dyDescent="0.4">
      <c r="A124" s="5">
        <v>54</v>
      </c>
      <c r="B124" s="5"/>
      <c r="C124" s="5"/>
      <c r="D124" s="5"/>
      <c r="E124" s="27">
        <v>24</v>
      </c>
      <c r="F124" s="28" t="s">
        <v>171</v>
      </c>
      <c r="G124" s="5" t="s">
        <v>52</v>
      </c>
      <c r="H124" s="5" t="s">
        <v>31</v>
      </c>
      <c r="I124" s="5" t="str">
        <f t="shared" si="16"/>
        <v>ショコラノワール</v>
      </c>
      <c r="J124" s="5">
        <f>VLOOKUP(H124,AD$6:AF120,3)</f>
        <v>3800</v>
      </c>
      <c r="K124" s="5"/>
      <c r="L124" s="5"/>
      <c r="M124" s="5">
        <v>5</v>
      </c>
      <c r="N124" s="5">
        <v>1</v>
      </c>
      <c r="O124" s="26"/>
      <c r="P124" s="26"/>
      <c r="Q124" s="5"/>
      <c r="R124" s="26"/>
      <c r="S124" s="5"/>
      <c r="T124" s="6">
        <f t="shared" si="17"/>
        <v>3800</v>
      </c>
      <c r="U124" s="5"/>
      <c r="V124" s="5" t="s">
        <v>70</v>
      </c>
      <c r="W124" s="5"/>
      <c r="X124" s="5"/>
      <c r="Y124" s="26"/>
      <c r="Z124" s="5" t="s">
        <v>41</v>
      </c>
      <c r="AA124" s="26"/>
      <c r="AB124" s="26"/>
      <c r="AC124" s="32"/>
    </row>
    <row r="125" spans="1:29" ht="27" customHeight="1" x14ac:dyDescent="0.4">
      <c r="A125" s="261">
        <v>55</v>
      </c>
      <c r="B125" s="5"/>
      <c r="C125" s="5"/>
      <c r="D125" s="261"/>
      <c r="E125" s="288">
        <v>24</v>
      </c>
      <c r="F125" s="267" t="s">
        <v>172</v>
      </c>
      <c r="G125" s="261" t="s">
        <v>149</v>
      </c>
      <c r="H125" s="5" t="s">
        <v>173</v>
      </c>
      <c r="I125" s="5" t="str">
        <f t="shared" si="16"/>
        <v>生クリーム</v>
      </c>
      <c r="J125" s="5">
        <f>VLOOKUP(H125,AD$6:AF121,3)</f>
        <v>3500</v>
      </c>
      <c r="K125" s="5"/>
      <c r="L125" s="5"/>
      <c r="M125" s="5">
        <v>5</v>
      </c>
      <c r="N125" s="5">
        <v>7</v>
      </c>
      <c r="O125" s="261"/>
      <c r="P125" s="261"/>
      <c r="Q125" s="5"/>
      <c r="R125" s="261"/>
      <c r="S125" s="261" t="s">
        <v>56</v>
      </c>
      <c r="T125" s="6">
        <f t="shared" si="17"/>
        <v>24500</v>
      </c>
      <c r="U125" s="5"/>
      <c r="V125" s="261" t="s">
        <v>40</v>
      </c>
      <c r="W125" s="5"/>
      <c r="X125" s="5"/>
      <c r="Y125" s="261"/>
      <c r="Z125" s="261" t="s">
        <v>41</v>
      </c>
      <c r="AA125" s="37"/>
      <c r="AB125" s="261" t="s">
        <v>178</v>
      </c>
      <c r="AC125" s="32"/>
    </row>
    <row r="126" spans="1:29" ht="27" customHeight="1" x14ac:dyDescent="0.4">
      <c r="A126" s="262"/>
      <c r="B126" s="5"/>
      <c r="C126" s="5"/>
      <c r="D126" s="262"/>
      <c r="E126" s="289"/>
      <c r="F126" s="305"/>
      <c r="G126" s="262"/>
      <c r="H126" s="5" t="s">
        <v>174</v>
      </c>
      <c r="I126" s="5" t="str">
        <f t="shared" si="16"/>
        <v>チョコ生</v>
      </c>
      <c r="J126" s="5">
        <f>VLOOKUP(H126,AD$6:AF122,3)</f>
        <v>3600</v>
      </c>
      <c r="K126" s="5"/>
      <c r="L126" s="5"/>
      <c r="M126" s="5">
        <v>5</v>
      </c>
      <c r="N126" s="5">
        <v>1</v>
      </c>
      <c r="O126" s="262"/>
      <c r="P126" s="262"/>
      <c r="Q126" s="5"/>
      <c r="R126" s="262"/>
      <c r="S126" s="262"/>
      <c r="T126" s="6">
        <f t="shared" si="17"/>
        <v>3600</v>
      </c>
      <c r="U126" s="5"/>
      <c r="V126" s="262"/>
      <c r="W126" s="5"/>
      <c r="X126" s="5"/>
      <c r="Y126" s="262"/>
      <c r="Z126" s="262"/>
      <c r="AA126" s="38"/>
      <c r="AB126" s="262"/>
      <c r="AC126" s="32"/>
    </row>
    <row r="127" spans="1:29" ht="27" customHeight="1" x14ac:dyDescent="0.4">
      <c r="A127" s="262"/>
      <c r="B127" s="5"/>
      <c r="C127" s="5"/>
      <c r="D127" s="262"/>
      <c r="E127" s="289"/>
      <c r="F127" s="305"/>
      <c r="G127" s="262"/>
      <c r="H127" s="5" t="s">
        <v>175</v>
      </c>
      <c r="I127" s="5" t="str">
        <f t="shared" si="16"/>
        <v>ショコラノワール</v>
      </c>
      <c r="J127" s="5">
        <f>VLOOKUP(H127,AD$6:AF123,3)</f>
        <v>3800</v>
      </c>
      <c r="K127" s="5"/>
      <c r="L127" s="5"/>
      <c r="M127" s="5">
        <v>5</v>
      </c>
      <c r="N127" s="5">
        <v>4</v>
      </c>
      <c r="O127" s="262"/>
      <c r="P127" s="262"/>
      <c r="Q127" s="5"/>
      <c r="R127" s="262"/>
      <c r="S127" s="262"/>
      <c r="T127" s="6">
        <f t="shared" si="17"/>
        <v>15200</v>
      </c>
      <c r="U127" s="5"/>
      <c r="V127" s="262"/>
      <c r="W127" s="5"/>
      <c r="X127" s="5"/>
      <c r="Y127" s="262"/>
      <c r="Z127" s="262"/>
      <c r="AA127" s="38"/>
      <c r="AB127" s="262"/>
      <c r="AC127" s="32"/>
    </row>
    <row r="128" spans="1:29" ht="27" customHeight="1" x14ac:dyDescent="0.4">
      <c r="A128" s="262"/>
      <c r="B128" s="5"/>
      <c r="C128" s="5"/>
      <c r="D128" s="262"/>
      <c r="E128" s="289"/>
      <c r="F128" s="305"/>
      <c r="G128" s="262"/>
      <c r="H128" s="5" t="s">
        <v>176</v>
      </c>
      <c r="I128" s="5" t="str">
        <f t="shared" si="16"/>
        <v>スフレ</v>
      </c>
      <c r="J128" s="5">
        <f>VLOOKUP(H128,AD$6:AF123,3)</f>
        <v>2900</v>
      </c>
      <c r="K128" s="5"/>
      <c r="L128" s="5"/>
      <c r="M128" s="5">
        <v>5</v>
      </c>
      <c r="N128" s="5">
        <v>3</v>
      </c>
      <c r="O128" s="262"/>
      <c r="P128" s="262"/>
      <c r="Q128" s="5"/>
      <c r="R128" s="262"/>
      <c r="S128" s="262"/>
      <c r="T128" s="6">
        <f t="shared" si="17"/>
        <v>8700</v>
      </c>
      <c r="U128" s="5"/>
      <c r="V128" s="262"/>
      <c r="W128" s="5"/>
      <c r="X128" s="5"/>
      <c r="Y128" s="262"/>
      <c r="Z128" s="262"/>
      <c r="AA128" s="38"/>
      <c r="AB128" s="262"/>
      <c r="AC128" s="32"/>
    </row>
    <row r="129" spans="1:29" ht="27" customHeight="1" x14ac:dyDescent="0.4">
      <c r="A129" s="262"/>
      <c r="B129" s="5"/>
      <c r="C129" s="5"/>
      <c r="D129" s="262"/>
      <c r="E129" s="289"/>
      <c r="F129" s="305"/>
      <c r="G129" s="262"/>
      <c r="H129" s="5" t="s">
        <v>177</v>
      </c>
      <c r="I129" s="5" t="str">
        <f t="shared" si="16"/>
        <v>モンブラン</v>
      </c>
      <c r="J129" s="5">
        <f>VLOOKUP(H129,AD$6:AF123,3)</f>
        <v>3800</v>
      </c>
      <c r="K129" s="5"/>
      <c r="L129" s="5"/>
      <c r="M129" s="5">
        <v>5</v>
      </c>
      <c r="N129" s="5">
        <v>4</v>
      </c>
      <c r="O129" s="262"/>
      <c r="P129" s="262"/>
      <c r="Q129" s="5"/>
      <c r="R129" s="262"/>
      <c r="S129" s="262"/>
      <c r="T129" s="6">
        <f t="shared" si="17"/>
        <v>15200</v>
      </c>
      <c r="U129" s="5"/>
      <c r="V129" s="262"/>
      <c r="W129" s="5"/>
      <c r="X129" s="5"/>
      <c r="Y129" s="262"/>
      <c r="Z129" s="262"/>
      <c r="AA129" s="38"/>
      <c r="AB129" s="262"/>
      <c r="AC129" s="32"/>
    </row>
    <row r="130" spans="1:29" ht="27" customHeight="1" x14ac:dyDescent="0.4">
      <c r="A130" s="262"/>
      <c r="B130" s="5"/>
      <c r="C130" s="5"/>
      <c r="D130" s="262"/>
      <c r="E130" s="289"/>
      <c r="F130" s="305"/>
      <c r="G130" s="262"/>
      <c r="H130" s="5">
        <v>2</v>
      </c>
      <c r="I130" s="5" t="str">
        <f t="shared" si="16"/>
        <v>マイクラ</v>
      </c>
      <c r="J130" s="5">
        <f>VLOOKUP(H130,AD$6:AF124,3)</f>
        <v>4500</v>
      </c>
      <c r="K130" s="5"/>
      <c r="L130" s="5"/>
      <c r="M130" s="5">
        <v>5</v>
      </c>
      <c r="N130" s="5">
        <v>1</v>
      </c>
      <c r="O130" s="262"/>
      <c r="P130" s="262"/>
      <c r="Q130" s="5"/>
      <c r="R130" s="262"/>
      <c r="S130" s="262"/>
      <c r="T130" s="6">
        <f t="shared" si="17"/>
        <v>4500</v>
      </c>
      <c r="U130" s="5"/>
      <c r="V130" s="262"/>
      <c r="W130" s="5"/>
      <c r="X130" s="5"/>
      <c r="Y130" s="262"/>
      <c r="Z130" s="262"/>
      <c r="AA130" s="38"/>
      <c r="AB130" s="262"/>
      <c r="AC130" s="32"/>
    </row>
    <row r="131" spans="1:29" ht="27" customHeight="1" x14ac:dyDescent="0.4">
      <c r="A131" s="263"/>
      <c r="B131" s="5"/>
      <c r="C131" s="5"/>
      <c r="D131" s="263"/>
      <c r="E131" s="290"/>
      <c r="F131" s="306"/>
      <c r="G131" s="263"/>
      <c r="H131" s="5">
        <v>4</v>
      </c>
      <c r="I131" s="5" t="str">
        <f t="shared" si="16"/>
        <v>鬼滅の刃</v>
      </c>
      <c r="J131" s="5">
        <f>VLOOKUP(H131,AD$6:AF125,3)</f>
        <v>4500</v>
      </c>
      <c r="K131" s="5"/>
      <c r="L131" s="5"/>
      <c r="M131" s="5">
        <v>5</v>
      </c>
      <c r="N131" s="5">
        <v>1</v>
      </c>
      <c r="O131" s="263"/>
      <c r="P131" s="263"/>
      <c r="Q131" s="5"/>
      <c r="R131" s="263"/>
      <c r="S131" s="263"/>
      <c r="T131" s="6">
        <f t="shared" si="17"/>
        <v>4500</v>
      </c>
      <c r="U131" s="5"/>
      <c r="V131" s="263"/>
      <c r="W131" s="5"/>
      <c r="X131" s="5"/>
      <c r="Y131" s="263"/>
      <c r="Z131" s="263"/>
      <c r="AA131" s="26"/>
      <c r="AB131" s="263"/>
      <c r="AC131" s="32"/>
    </row>
    <row r="132" spans="1:29" ht="27" customHeight="1" x14ac:dyDescent="0.4">
      <c r="A132" s="261">
        <v>56</v>
      </c>
      <c r="B132" s="5"/>
      <c r="C132" s="5"/>
      <c r="D132" s="261"/>
      <c r="E132" s="288">
        <v>24</v>
      </c>
      <c r="F132" s="267" t="s">
        <v>180</v>
      </c>
      <c r="G132" s="261" t="s">
        <v>70</v>
      </c>
      <c r="H132" s="5" t="s">
        <v>181</v>
      </c>
      <c r="I132" s="5" t="str">
        <f t="shared" si="16"/>
        <v>生クリーム</v>
      </c>
      <c r="J132" s="5">
        <f>VLOOKUP(H132,AD$6:AF126,3)</f>
        <v>3500</v>
      </c>
      <c r="K132" s="5"/>
      <c r="L132" s="5"/>
      <c r="M132" s="5">
        <v>5</v>
      </c>
      <c r="N132" s="5">
        <v>2</v>
      </c>
      <c r="O132" s="276"/>
      <c r="P132" s="261"/>
      <c r="Q132" s="5"/>
      <c r="R132" s="261"/>
      <c r="S132" s="261" t="s">
        <v>56</v>
      </c>
      <c r="T132" s="6">
        <f t="shared" ref="T132:T222" si="18">(J132*N132)+K132+L132</f>
        <v>7000</v>
      </c>
      <c r="U132" s="5"/>
      <c r="V132" s="261" t="s">
        <v>40</v>
      </c>
      <c r="W132" s="5"/>
      <c r="X132" s="5"/>
      <c r="Y132" s="261"/>
      <c r="Z132" s="261" t="s">
        <v>41</v>
      </c>
      <c r="AA132" s="37"/>
      <c r="AB132" s="276" t="s">
        <v>184</v>
      </c>
      <c r="AC132" s="32"/>
    </row>
    <row r="133" spans="1:29" ht="37.5" customHeight="1" x14ac:dyDescent="0.4">
      <c r="A133" s="262"/>
      <c r="B133" s="5"/>
      <c r="C133" s="5"/>
      <c r="D133" s="262"/>
      <c r="E133" s="289"/>
      <c r="F133" s="305"/>
      <c r="G133" s="262"/>
      <c r="H133" s="5" t="s">
        <v>182</v>
      </c>
      <c r="I133" s="5" t="str">
        <f t="shared" si="16"/>
        <v>スフレ</v>
      </c>
      <c r="J133" s="5">
        <f>VLOOKUP(H133,AD$6:AF127,3)</f>
        <v>2900</v>
      </c>
      <c r="K133" s="5"/>
      <c r="L133" s="5"/>
      <c r="M133" s="5">
        <v>5</v>
      </c>
      <c r="N133" s="5">
        <v>6</v>
      </c>
      <c r="O133" s="262"/>
      <c r="P133" s="262"/>
      <c r="Q133" s="5"/>
      <c r="R133" s="262"/>
      <c r="S133" s="262"/>
      <c r="T133" s="6">
        <f t="shared" si="18"/>
        <v>17400</v>
      </c>
      <c r="U133" s="5"/>
      <c r="V133" s="262"/>
      <c r="W133" s="5"/>
      <c r="X133" s="5"/>
      <c r="Y133" s="262"/>
      <c r="Z133" s="262"/>
      <c r="AA133" s="38"/>
      <c r="AB133" s="262"/>
      <c r="AC133" s="32"/>
    </row>
    <row r="134" spans="1:29" ht="37.5" customHeight="1" x14ac:dyDescent="0.4">
      <c r="A134" s="263"/>
      <c r="B134" s="5"/>
      <c r="C134" s="5"/>
      <c r="D134" s="263"/>
      <c r="E134" s="290"/>
      <c r="F134" s="306"/>
      <c r="G134" s="263"/>
      <c r="H134" s="5" t="s">
        <v>183</v>
      </c>
      <c r="I134" s="5" t="str">
        <f t="shared" si="16"/>
        <v>モンブラン</v>
      </c>
      <c r="J134" s="5">
        <f>VLOOKUP(H134,AD$6:AF128,3)</f>
        <v>3800</v>
      </c>
      <c r="K134" s="5"/>
      <c r="L134" s="5"/>
      <c r="M134" s="5">
        <v>5</v>
      </c>
      <c r="N134" s="5">
        <v>1</v>
      </c>
      <c r="O134" s="263"/>
      <c r="P134" s="263"/>
      <c r="Q134" s="5"/>
      <c r="R134" s="263"/>
      <c r="S134" s="263"/>
      <c r="T134" s="6">
        <f t="shared" si="18"/>
        <v>3800</v>
      </c>
      <c r="U134" s="5"/>
      <c r="V134" s="263"/>
      <c r="W134" s="5"/>
      <c r="X134" s="5"/>
      <c r="Y134" s="263"/>
      <c r="Z134" s="263"/>
      <c r="AA134" s="26"/>
      <c r="AB134" s="263"/>
      <c r="AC134" s="32"/>
    </row>
    <row r="135" spans="1:29" ht="27" customHeight="1" x14ac:dyDescent="0.4">
      <c r="A135" s="5">
        <v>57</v>
      </c>
      <c r="B135" s="5"/>
      <c r="C135" s="5"/>
      <c r="D135" s="5"/>
      <c r="E135" s="27">
        <v>24</v>
      </c>
      <c r="F135" s="56" t="s">
        <v>282</v>
      </c>
      <c r="G135" s="5" t="s">
        <v>83</v>
      </c>
      <c r="H135" s="5" t="s">
        <v>186</v>
      </c>
      <c r="I135" s="5" t="str">
        <f t="shared" si="16"/>
        <v>生クリーム</v>
      </c>
      <c r="J135" s="5">
        <f>VLOOKUP(H135,AD$6:AF146,3)</f>
        <v>3500</v>
      </c>
      <c r="K135" s="5"/>
      <c r="L135" s="5"/>
      <c r="M135" s="5">
        <v>5</v>
      </c>
      <c r="N135" s="5">
        <v>2</v>
      </c>
      <c r="O135" s="26"/>
      <c r="P135" s="26"/>
      <c r="Q135" s="5"/>
      <c r="R135" s="26"/>
      <c r="S135" s="5"/>
      <c r="T135" s="6">
        <f t="shared" si="18"/>
        <v>7000</v>
      </c>
      <c r="U135" s="5"/>
      <c r="V135" s="5" t="s">
        <v>70</v>
      </c>
      <c r="W135" s="5"/>
      <c r="X135" s="5"/>
      <c r="Y135" s="26"/>
      <c r="Z135" s="5" t="s">
        <v>41</v>
      </c>
      <c r="AA135" s="26"/>
      <c r="AB135" s="26" t="s">
        <v>187</v>
      </c>
      <c r="AC135" s="32"/>
    </row>
    <row r="136" spans="1:29" ht="27" customHeight="1" x14ac:dyDescent="0.4">
      <c r="A136" s="5">
        <v>57</v>
      </c>
      <c r="B136" s="5"/>
      <c r="C136" s="5"/>
      <c r="D136" s="5"/>
      <c r="E136" s="76">
        <v>24</v>
      </c>
      <c r="F136" s="50" t="s">
        <v>191</v>
      </c>
      <c r="G136" s="50" t="s">
        <v>39</v>
      </c>
      <c r="H136" s="50" t="s">
        <v>192</v>
      </c>
      <c r="I136" s="50" t="str">
        <f t="shared" si="16"/>
        <v>生クリーム</v>
      </c>
      <c r="J136" s="50">
        <v>3500</v>
      </c>
      <c r="K136" s="50"/>
      <c r="L136" s="50"/>
      <c r="M136" s="50">
        <v>5</v>
      </c>
      <c r="N136" s="50">
        <v>2</v>
      </c>
      <c r="O136" s="50"/>
      <c r="P136" s="50"/>
      <c r="Q136" s="50"/>
      <c r="R136" s="50"/>
      <c r="S136" s="50"/>
      <c r="T136" s="51">
        <f t="shared" si="18"/>
        <v>7000</v>
      </c>
      <c r="U136" s="50"/>
      <c r="V136" s="50" t="s">
        <v>40</v>
      </c>
      <c r="W136" s="50"/>
      <c r="X136" s="50"/>
      <c r="Y136" s="50"/>
      <c r="Z136" s="50" t="s">
        <v>41</v>
      </c>
      <c r="AA136" s="50"/>
      <c r="AB136" s="156" t="s">
        <v>432</v>
      </c>
      <c r="AC136" s="32"/>
    </row>
    <row r="137" spans="1:29" ht="27" customHeight="1" x14ac:dyDescent="0.4">
      <c r="A137" s="5">
        <v>58</v>
      </c>
      <c r="B137" s="5"/>
      <c r="C137" s="5"/>
      <c r="D137" s="5"/>
      <c r="E137" s="9">
        <v>24</v>
      </c>
      <c r="F137" s="15">
        <v>0.45833333333333331</v>
      </c>
      <c r="G137" s="5" t="s">
        <v>70</v>
      </c>
      <c r="H137" s="5" t="s">
        <v>196</v>
      </c>
      <c r="I137" s="5" t="str">
        <f t="shared" si="16"/>
        <v>生クリーム</v>
      </c>
      <c r="J137" s="5">
        <f>VLOOKUP(H137,AD$6:AF153,3)</f>
        <v>3500</v>
      </c>
      <c r="K137" s="5"/>
      <c r="L137" s="5"/>
      <c r="M137" s="5">
        <v>5</v>
      </c>
      <c r="N137" s="5">
        <v>1</v>
      </c>
      <c r="O137" s="5"/>
      <c r="P137" s="5"/>
      <c r="Q137" s="5"/>
      <c r="R137" s="5"/>
      <c r="S137" s="5" t="s">
        <v>56</v>
      </c>
      <c r="T137" s="6">
        <f t="shared" si="18"/>
        <v>3500</v>
      </c>
      <c r="U137" s="5" t="s">
        <v>197</v>
      </c>
      <c r="V137" s="5" t="s">
        <v>70</v>
      </c>
      <c r="W137" s="5"/>
      <c r="X137" s="5"/>
      <c r="Y137" s="5"/>
      <c r="Z137" s="5" t="s">
        <v>41</v>
      </c>
      <c r="AA137" s="5"/>
      <c r="AB137" s="5"/>
      <c r="AC137" s="32"/>
    </row>
    <row r="138" spans="1:29" ht="45.75" customHeight="1" x14ac:dyDescent="0.4">
      <c r="A138" s="261">
        <v>59</v>
      </c>
      <c r="B138" s="5"/>
      <c r="C138" s="5"/>
      <c r="D138" s="261"/>
      <c r="E138" s="288">
        <v>24</v>
      </c>
      <c r="F138" s="261"/>
      <c r="G138" s="261" t="s">
        <v>83</v>
      </c>
      <c r="H138" s="5" t="s">
        <v>198</v>
      </c>
      <c r="I138" s="5" t="str">
        <f t="shared" si="16"/>
        <v>生クリーム</v>
      </c>
      <c r="J138" s="5">
        <f>VLOOKUP(H138,AD$6:AF154,3)</f>
        <v>3500</v>
      </c>
      <c r="K138" s="5"/>
      <c r="L138" s="5"/>
      <c r="M138" s="5">
        <v>5</v>
      </c>
      <c r="N138" s="5">
        <v>1</v>
      </c>
      <c r="O138" s="276"/>
      <c r="P138" s="261"/>
      <c r="Q138" s="5"/>
      <c r="R138" s="261"/>
      <c r="S138" s="261"/>
      <c r="T138" s="6">
        <f t="shared" si="18"/>
        <v>3500</v>
      </c>
      <c r="U138" s="5"/>
      <c r="V138" s="261" t="s">
        <v>40</v>
      </c>
      <c r="W138" s="5"/>
      <c r="X138" s="5"/>
      <c r="Y138" s="261"/>
      <c r="Z138" s="261" t="s">
        <v>41</v>
      </c>
      <c r="AA138" s="37"/>
      <c r="AB138" s="261"/>
      <c r="AC138" s="32"/>
    </row>
    <row r="139" spans="1:29" ht="45.75" customHeight="1" x14ac:dyDescent="0.4">
      <c r="A139" s="263"/>
      <c r="B139" s="5"/>
      <c r="C139" s="5"/>
      <c r="D139" s="263"/>
      <c r="E139" s="290"/>
      <c r="F139" s="263"/>
      <c r="G139" s="263"/>
      <c r="H139" s="5" t="s">
        <v>199</v>
      </c>
      <c r="I139" s="5" t="str">
        <f t="shared" si="16"/>
        <v>ショコラノワール</v>
      </c>
      <c r="J139" s="5">
        <f>VLOOKUP(H139,AD$6:AF138,3)</f>
        <v>3800</v>
      </c>
      <c r="K139" s="5"/>
      <c r="L139" s="5"/>
      <c r="M139" s="5">
        <v>5</v>
      </c>
      <c r="N139" s="5">
        <v>1</v>
      </c>
      <c r="O139" s="263"/>
      <c r="P139" s="263"/>
      <c r="Q139" s="5"/>
      <c r="R139" s="263"/>
      <c r="S139" s="263"/>
      <c r="T139" s="6">
        <f t="shared" si="18"/>
        <v>3800</v>
      </c>
      <c r="U139" s="5"/>
      <c r="V139" s="263"/>
      <c r="W139" s="5"/>
      <c r="X139" s="5"/>
      <c r="Y139" s="263"/>
      <c r="Z139" s="263"/>
      <c r="AA139" s="26"/>
      <c r="AB139" s="263"/>
      <c r="AC139" s="32"/>
    </row>
    <row r="140" spans="1:29" ht="27" customHeight="1" x14ac:dyDescent="0.4">
      <c r="A140" s="5">
        <v>60</v>
      </c>
      <c r="B140" s="5"/>
      <c r="C140" s="5"/>
      <c r="D140" s="5"/>
      <c r="E140" s="9">
        <v>24</v>
      </c>
      <c r="F140" s="44" t="s">
        <v>202</v>
      </c>
      <c r="G140" s="5" t="s">
        <v>83</v>
      </c>
      <c r="H140" s="5" t="s">
        <v>200</v>
      </c>
      <c r="I140" s="5" t="str">
        <f t="shared" si="16"/>
        <v>ショコラノワール</v>
      </c>
      <c r="J140" s="5">
        <v>20000</v>
      </c>
      <c r="K140" s="5"/>
      <c r="L140" s="5"/>
      <c r="M140" s="31">
        <v>10</v>
      </c>
      <c r="N140" s="5">
        <v>1</v>
      </c>
      <c r="O140" s="5"/>
      <c r="P140" s="5"/>
      <c r="Q140" s="5"/>
      <c r="R140" s="5"/>
      <c r="S140" s="5" t="s">
        <v>56</v>
      </c>
      <c r="T140" s="6">
        <f t="shared" si="18"/>
        <v>20000</v>
      </c>
      <c r="U140" s="5"/>
      <c r="V140" s="5" t="s">
        <v>40</v>
      </c>
      <c r="W140" s="5"/>
      <c r="X140" s="5"/>
      <c r="Y140" s="5"/>
      <c r="Z140" s="5" t="s">
        <v>41</v>
      </c>
      <c r="AA140" s="5"/>
      <c r="AB140" s="5" t="s">
        <v>201</v>
      </c>
      <c r="AC140" s="32"/>
    </row>
    <row r="141" spans="1:29" ht="27" customHeight="1" x14ac:dyDescent="0.4">
      <c r="A141" s="261">
        <v>61</v>
      </c>
      <c r="B141" s="5"/>
      <c r="C141" s="5"/>
      <c r="D141" s="261"/>
      <c r="E141" s="288">
        <v>24</v>
      </c>
      <c r="F141" s="276" t="s">
        <v>208</v>
      </c>
      <c r="G141" s="261" t="s">
        <v>39</v>
      </c>
      <c r="H141" s="5" t="s">
        <v>209</v>
      </c>
      <c r="I141" s="5" t="str">
        <f t="shared" si="16"/>
        <v>生クリーム</v>
      </c>
      <c r="J141" s="5">
        <f>VLOOKUP(H141,AD$6:AF140,3)</f>
        <v>3500</v>
      </c>
      <c r="K141" s="5"/>
      <c r="L141" s="5"/>
      <c r="M141" s="5">
        <v>5</v>
      </c>
      <c r="N141" s="5">
        <v>1</v>
      </c>
      <c r="O141" s="261"/>
      <c r="P141" s="261"/>
      <c r="Q141" s="5"/>
      <c r="R141" s="261"/>
      <c r="S141" s="5"/>
      <c r="T141" s="6">
        <f t="shared" si="18"/>
        <v>3500</v>
      </c>
      <c r="U141" s="5"/>
      <c r="V141" s="261" t="s">
        <v>40</v>
      </c>
      <c r="W141" s="5"/>
      <c r="X141" s="5"/>
      <c r="Y141" s="261"/>
      <c r="Z141" s="261" t="s">
        <v>41</v>
      </c>
      <c r="AA141" s="37"/>
      <c r="AB141" s="261"/>
      <c r="AC141" s="32"/>
    </row>
    <row r="142" spans="1:29" ht="27" customHeight="1" x14ac:dyDescent="0.4">
      <c r="A142" s="263"/>
      <c r="B142" s="5"/>
      <c r="C142" s="5"/>
      <c r="D142" s="263"/>
      <c r="E142" s="290"/>
      <c r="F142" s="303"/>
      <c r="G142" s="263"/>
      <c r="H142" s="5" t="s">
        <v>210</v>
      </c>
      <c r="I142" s="5" t="str">
        <f t="shared" si="16"/>
        <v>チョコ生</v>
      </c>
      <c r="J142" s="5">
        <f>VLOOKUP(H142,AD$6:AF141,3)</f>
        <v>3600</v>
      </c>
      <c r="K142" s="5"/>
      <c r="L142" s="5"/>
      <c r="M142" s="5">
        <v>5</v>
      </c>
      <c r="N142" s="5">
        <v>1</v>
      </c>
      <c r="O142" s="263"/>
      <c r="P142" s="263"/>
      <c r="Q142" s="5"/>
      <c r="R142" s="263"/>
      <c r="S142" s="5"/>
      <c r="T142" s="6">
        <f t="shared" si="18"/>
        <v>3600</v>
      </c>
      <c r="U142" s="5"/>
      <c r="V142" s="263"/>
      <c r="W142" s="5"/>
      <c r="X142" s="5"/>
      <c r="Y142" s="263"/>
      <c r="Z142" s="263"/>
      <c r="AA142" s="26"/>
      <c r="AB142" s="263"/>
      <c r="AC142" s="32"/>
    </row>
    <row r="143" spans="1:29" ht="27" customHeight="1" x14ac:dyDescent="0.4">
      <c r="A143" s="261">
        <v>62</v>
      </c>
      <c r="B143" s="5"/>
      <c r="C143" s="5"/>
      <c r="D143" s="261"/>
      <c r="E143" s="288">
        <v>24</v>
      </c>
      <c r="F143" s="261" t="s">
        <v>216</v>
      </c>
      <c r="G143" s="261" t="s">
        <v>63</v>
      </c>
      <c r="H143" s="5" t="s">
        <v>217</v>
      </c>
      <c r="I143" s="5" t="str">
        <f t="shared" si="16"/>
        <v>スフレ</v>
      </c>
      <c r="J143" s="5">
        <f>VLOOKUP(H143,AD$6:AF142,3)</f>
        <v>2900</v>
      </c>
      <c r="K143" s="5"/>
      <c r="L143" s="5"/>
      <c r="M143" s="5">
        <v>5</v>
      </c>
      <c r="N143" s="5">
        <v>7</v>
      </c>
      <c r="O143" s="261"/>
      <c r="P143" s="261"/>
      <c r="Q143" s="5"/>
      <c r="R143" s="261"/>
      <c r="S143" s="5"/>
      <c r="T143" s="6">
        <f t="shared" si="18"/>
        <v>20300</v>
      </c>
      <c r="U143" s="5"/>
      <c r="V143" s="261" t="s">
        <v>40</v>
      </c>
      <c r="W143" s="5"/>
      <c r="X143" s="5"/>
      <c r="Y143" s="261"/>
      <c r="Z143" s="261" t="s">
        <v>41</v>
      </c>
      <c r="AA143" s="37"/>
      <c r="AB143" s="300" t="s">
        <v>219</v>
      </c>
      <c r="AC143" s="32"/>
    </row>
    <row r="144" spans="1:29" ht="27" customHeight="1" x14ac:dyDescent="0.4">
      <c r="A144" s="263"/>
      <c r="B144" s="5"/>
      <c r="C144" s="5"/>
      <c r="D144" s="263"/>
      <c r="E144" s="290"/>
      <c r="F144" s="263"/>
      <c r="G144" s="263"/>
      <c r="H144" s="5" t="s">
        <v>218</v>
      </c>
      <c r="I144" s="5" t="str">
        <f t="shared" si="16"/>
        <v>モンブラン</v>
      </c>
      <c r="J144" s="5">
        <f>VLOOKUP(H144,AD$6:AF143,3)</f>
        <v>3800</v>
      </c>
      <c r="K144" s="5"/>
      <c r="L144" s="5"/>
      <c r="M144" s="5">
        <v>5</v>
      </c>
      <c r="N144" s="5">
        <v>4</v>
      </c>
      <c r="O144" s="263"/>
      <c r="P144" s="263"/>
      <c r="Q144" s="5"/>
      <c r="R144" s="263"/>
      <c r="S144" s="5"/>
      <c r="T144" s="6">
        <f t="shared" si="18"/>
        <v>15200</v>
      </c>
      <c r="U144" s="5"/>
      <c r="V144" s="263"/>
      <c r="W144" s="5"/>
      <c r="X144" s="5"/>
      <c r="Y144" s="263"/>
      <c r="Z144" s="263"/>
      <c r="AA144" s="26"/>
      <c r="AB144" s="263"/>
      <c r="AC144" s="32"/>
    </row>
    <row r="145" spans="1:29" ht="27" customHeight="1" x14ac:dyDescent="0.4">
      <c r="A145" s="261">
        <v>63</v>
      </c>
      <c r="B145" s="5"/>
      <c r="C145" s="5"/>
      <c r="D145" s="261"/>
      <c r="E145" s="288">
        <v>24</v>
      </c>
      <c r="F145" s="261" t="s">
        <v>43</v>
      </c>
      <c r="G145" s="261" t="s">
        <v>63</v>
      </c>
      <c r="H145" s="5" t="s">
        <v>214</v>
      </c>
      <c r="I145" s="5" t="str">
        <f t="shared" si="16"/>
        <v>生クリーム</v>
      </c>
      <c r="J145" s="5">
        <f>VLOOKUP(H145,AD$6:AF144,3)</f>
        <v>3500</v>
      </c>
      <c r="K145" s="5"/>
      <c r="L145" s="5"/>
      <c r="M145" s="5">
        <v>5</v>
      </c>
      <c r="N145" s="5">
        <v>3</v>
      </c>
      <c r="O145" s="276"/>
      <c r="P145" s="261"/>
      <c r="Q145" s="5"/>
      <c r="R145" s="261"/>
      <c r="S145" s="5"/>
      <c r="T145" s="6">
        <f t="shared" si="18"/>
        <v>10500</v>
      </c>
      <c r="U145" s="5"/>
      <c r="V145" s="261" t="s">
        <v>40</v>
      </c>
      <c r="W145" s="5"/>
      <c r="X145" s="5"/>
      <c r="Y145" s="261"/>
      <c r="Z145" s="261" t="s">
        <v>41</v>
      </c>
      <c r="AA145" s="37"/>
      <c r="AB145" s="261"/>
      <c r="AC145" s="32"/>
    </row>
    <row r="146" spans="1:29" ht="27" customHeight="1" x14ac:dyDescent="0.4">
      <c r="A146" s="262"/>
      <c r="B146" s="5"/>
      <c r="C146" s="5"/>
      <c r="D146" s="262"/>
      <c r="E146" s="289"/>
      <c r="F146" s="262"/>
      <c r="G146" s="262"/>
      <c r="H146" s="5" t="s">
        <v>215</v>
      </c>
      <c r="I146" s="5" t="str">
        <f t="shared" si="16"/>
        <v>チョコ生</v>
      </c>
      <c r="J146" s="5">
        <f>VLOOKUP(H146,AD$6:AF145,3)</f>
        <v>3600</v>
      </c>
      <c r="K146" s="5"/>
      <c r="L146" s="5"/>
      <c r="M146" s="5">
        <v>5</v>
      </c>
      <c r="N146" s="5">
        <v>1</v>
      </c>
      <c r="O146" s="262"/>
      <c r="P146" s="262"/>
      <c r="Q146" s="5"/>
      <c r="R146" s="262"/>
      <c r="S146" s="5"/>
      <c r="T146" s="6">
        <f t="shared" si="18"/>
        <v>3600</v>
      </c>
      <c r="U146" s="5"/>
      <c r="V146" s="262"/>
      <c r="W146" s="5"/>
      <c r="X146" s="5"/>
      <c r="Y146" s="262"/>
      <c r="Z146" s="262"/>
      <c r="AA146" s="38"/>
      <c r="AB146" s="262"/>
      <c r="AC146" s="32"/>
    </row>
    <row r="147" spans="1:29" ht="27" customHeight="1" x14ac:dyDescent="0.4">
      <c r="A147" s="262"/>
      <c r="B147" s="5"/>
      <c r="C147" s="5"/>
      <c r="D147" s="262"/>
      <c r="E147" s="289"/>
      <c r="F147" s="262"/>
      <c r="G147" s="262"/>
      <c r="H147" s="5" t="s">
        <v>217</v>
      </c>
      <c r="I147" s="5" t="str">
        <f t="shared" si="16"/>
        <v>スフレ</v>
      </c>
      <c r="J147" s="5">
        <f>VLOOKUP(H147,AD$6:AF146,3)</f>
        <v>2900</v>
      </c>
      <c r="K147" s="5"/>
      <c r="L147" s="5"/>
      <c r="M147" s="5">
        <v>5</v>
      </c>
      <c r="N147" s="5">
        <v>2</v>
      </c>
      <c r="O147" s="262"/>
      <c r="P147" s="262"/>
      <c r="Q147" s="5"/>
      <c r="R147" s="262"/>
      <c r="S147" s="5"/>
      <c r="T147" s="6">
        <f t="shared" si="18"/>
        <v>5800</v>
      </c>
      <c r="U147" s="5"/>
      <c r="V147" s="262"/>
      <c r="W147" s="5"/>
      <c r="X147" s="5"/>
      <c r="Y147" s="262"/>
      <c r="Z147" s="262"/>
      <c r="AA147" s="38"/>
      <c r="AB147" s="262"/>
      <c r="AC147" s="32"/>
    </row>
    <row r="148" spans="1:29" ht="27" customHeight="1" x14ac:dyDescent="0.4">
      <c r="A148" s="263"/>
      <c r="B148" s="5"/>
      <c r="C148" s="5"/>
      <c r="D148" s="263"/>
      <c r="E148" s="290"/>
      <c r="F148" s="263"/>
      <c r="G148" s="263"/>
      <c r="H148" s="5" t="s">
        <v>218</v>
      </c>
      <c r="I148" s="5" t="str">
        <f t="shared" si="16"/>
        <v>モンブラン</v>
      </c>
      <c r="J148" s="5">
        <f>VLOOKUP(H148,AD$6:AF147,3)</f>
        <v>3800</v>
      </c>
      <c r="K148" s="5"/>
      <c r="L148" s="5"/>
      <c r="M148" s="5">
        <v>5</v>
      </c>
      <c r="N148" s="5">
        <v>1</v>
      </c>
      <c r="O148" s="263"/>
      <c r="P148" s="263"/>
      <c r="Q148" s="5"/>
      <c r="R148" s="263"/>
      <c r="S148" s="5"/>
      <c r="T148" s="6">
        <f t="shared" si="18"/>
        <v>3800</v>
      </c>
      <c r="U148" s="5"/>
      <c r="V148" s="263"/>
      <c r="W148" s="5"/>
      <c r="X148" s="5"/>
      <c r="Y148" s="263"/>
      <c r="Z148" s="263"/>
      <c r="AA148" s="26"/>
      <c r="AB148" s="263"/>
      <c r="AC148" s="32"/>
    </row>
    <row r="149" spans="1:29" ht="27" customHeight="1" x14ac:dyDescent="0.4">
      <c r="A149" s="261">
        <v>64</v>
      </c>
      <c r="B149" s="5"/>
      <c r="C149" s="5"/>
      <c r="D149" s="261"/>
      <c r="E149" s="288">
        <v>24</v>
      </c>
      <c r="F149" s="276" t="s">
        <v>220</v>
      </c>
      <c r="G149" s="261" t="s">
        <v>63</v>
      </c>
      <c r="H149" s="5" t="s">
        <v>214</v>
      </c>
      <c r="I149" s="5" t="str">
        <f t="shared" si="16"/>
        <v>生クリーム</v>
      </c>
      <c r="J149" s="5">
        <f>VLOOKUP(H149,AD$6:AF148,3)</f>
        <v>3500</v>
      </c>
      <c r="K149" s="5"/>
      <c r="L149" s="5"/>
      <c r="M149" s="5">
        <v>5</v>
      </c>
      <c r="N149" s="5">
        <v>3</v>
      </c>
      <c r="O149" s="276"/>
      <c r="P149" s="261"/>
      <c r="Q149" s="5"/>
      <c r="R149" s="261"/>
      <c r="S149" s="5"/>
      <c r="T149" s="6">
        <f t="shared" si="18"/>
        <v>10500</v>
      </c>
      <c r="U149" s="5"/>
      <c r="V149" s="261" t="s">
        <v>40</v>
      </c>
      <c r="W149" s="5"/>
      <c r="X149" s="5"/>
      <c r="Y149" s="261"/>
      <c r="Z149" s="261" t="s">
        <v>41</v>
      </c>
      <c r="AA149" s="37"/>
      <c r="AB149" s="261" t="s">
        <v>221</v>
      </c>
      <c r="AC149" s="32"/>
    </row>
    <row r="150" spans="1:29" ht="27" customHeight="1" x14ac:dyDescent="0.4">
      <c r="A150" s="262"/>
      <c r="B150" s="5"/>
      <c r="C150" s="5"/>
      <c r="D150" s="262"/>
      <c r="E150" s="289"/>
      <c r="F150" s="262"/>
      <c r="G150" s="262"/>
      <c r="H150" s="5" t="s">
        <v>215</v>
      </c>
      <c r="I150" s="5" t="str">
        <f t="shared" ref="I150:I164" si="19">VLOOKUP(H150,$AD$6:$AE$15,2,)</f>
        <v>チョコ生</v>
      </c>
      <c r="J150" s="5">
        <f>VLOOKUP(H150,AD$6:AF149,3)</f>
        <v>3600</v>
      </c>
      <c r="K150" s="5"/>
      <c r="L150" s="5"/>
      <c r="M150" s="5">
        <v>5</v>
      </c>
      <c r="N150" s="5">
        <v>1</v>
      </c>
      <c r="O150" s="262"/>
      <c r="P150" s="262"/>
      <c r="Q150" s="5"/>
      <c r="R150" s="262"/>
      <c r="S150" s="5"/>
      <c r="T150" s="6">
        <f t="shared" si="18"/>
        <v>3600</v>
      </c>
      <c r="U150" s="5"/>
      <c r="V150" s="262"/>
      <c r="W150" s="5"/>
      <c r="X150" s="5"/>
      <c r="Y150" s="262"/>
      <c r="Z150" s="262"/>
      <c r="AA150" s="38"/>
      <c r="AB150" s="262"/>
      <c r="AC150" s="32"/>
    </row>
    <row r="151" spans="1:29" ht="27" customHeight="1" x14ac:dyDescent="0.4">
      <c r="A151" s="262"/>
      <c r="B151" s="5"/>
      <c r="C151" s="5"/>
      <c r="D151" s="262"/>
      <c r="E151" s="289"/>
      <c r="F151" s="262"/>
      <c r="G151" s="262"/>
      <c r="H151" s="5" t="s">
        <v>217</v>
      </c>
      <c r="I151" s="5" t="str">
        <f t="shared" si="19"/>
        <v>スフレ</v>
      </c>
      <c r="J151" s="5">
        <f>VLOOKUP(H151,AD$6:AF150,3)</f>
        <v>2900</v>
      </c>
      <c r="K151" s="5"/>
      <c r="L151" s="5"/>
      <c r="M151" s="5">
        <v>5</v>
      </c>
      <c r="N151" s="5">
        <v>1</v>
      </c>
      <c r="O151" s="262"/>
      <c r="P151" s="262"/>
      <c r="Q151" s="5"/>
      <c r="R151" s="262"/>
      <c r="S151" s="5"/>
      <c r="T151" s="6">
        <f t="shared" si="18"/>
        <v>2900</v>
      </c>
      <c r="U151" s="5"/>
      <c r="V151" s="262"/>
      <c r="W151" s="5"/>
      <c r="X151" s="5"/>
      <c r="Y151" s="262"/>
      <c r="Z151" s="262"/>
      <c r="AA151" s="38"/>
      <c r="AB151" s="262"/>
      <c r="AC151" s="32"/>
    </row>
    <row r="152" spans="1:29" ht="39.75" customHeight="1" x14ac:dyDescent="0.4">
      <c r="A152" s="263"/>
      <c r="B152" s="5"/>
      <c r="C152" s="5"/>
      <c r="D152" s="263"/>
      <c r="E152" s="290"/>
      <c r="F152" s="263"/>
      <c r="G152" s="263"/>
      <c r="H152" s="5" t="s">
        <v>218</v>
      </c>
      <c r="I152" s="5" t="str">
        <f t="shared" si="19"/>
        <v>モンブラン</v>
      </c>
      <c r="J152" s="5">
        <f>VLOOKUP(H152,AD$6:AF151,3)</f>
        <v>3800</v>
      </c>
      <c r="K152" s="5"/>
      <c r="L152" s="5"/>
      <c r="M152" s="5">
        <v>5</v>
      </c>
      <c r="N152" s="5">
        <v>3</v>
      </c>
      <c r="O152" s="263"/>
      <c r="P152" s="263"/>
      <c r="Q152" s="5"/>
      <c r="R152" s="263"/>
      <c r="S152" s="5"/>
      <c r="T152" s="6">
        <f t="shared" si="18"/>
        <v>11400</v>
      </c>
      <c r="U152" s="5"/>
      <c r="V152" s="263"/>
      <c r="W152" s="5"/>
      <c r="X152" s="5"/>
      <c r="Y152" s="263"/>
      <c r="Z152" s="263"/>
      <c r="AA152" s="26"/>
      <c r="AB152" s="263"/>
      <c r="AC152" s="32"/>
    </row>
    <row r="153" spans="1:29" ht="39.75" customHeight="1" x14ac:dyDescent="0.4">
      <c r="A153" s="261">
        <v>65</v>
      </c>
      <c r="B153" s="5"/>
      <c r="C153" s="5"/>
      <c r="D153" s="261"/>
      <c r="E153" s="288">
        <v>24</v>
      </c>
      <c r="F153" s="334" t="s">
        <v>224</v>
      </c>
      <c r="G153" s="261" t="s">
        <v>39</v>
      </c>
      <c r="H153" s="36">
        <v>5</v>
      </c>
      <c r="I153" s="36" t="str">
        <f t="shared" si="19"/>
        <v>持込</v>
      </c>
      <c r="J153" s="36">
        <f>VLOOKUP(H153,AD$6:AF146,3)</f>
        <v>5000</v>
      </c>
      <c r="K153" s="36"/>
      <c r="L153" s="36"/>
      <c r="M153" s="36">
        <v>5</v>
      </c>
      <c r="N153" s="36">
        <v>1</v>
      </c>
      <c r="O153" s="261"/>
      <c r="P153" s="261"/>
      <c r="Q153" s="5"/>
      <c r="R153" s="261"/>
      <c r="S153" s="5"/>
      <c r="T153" s="6">
        <f t="shared" si="18"/>
        <v>5000</v>
      </c>
      <c r="U153" s="5"/>
      <c r="V153" s="261" t="s">
        <v>40</v>
      </c>
      <c r="W153" s="5"/>
      <c r="X153" s="5"/>
      <c r="Y153" s="261"/>
      <c r="Z153" s="261" t="s">
        <v>41</v>
      </c>
      <c r="AA153" s="37"/>
      <c r="AB153" s="47" t="s">
        <v>227</v>
      </c>
      <c r="AC153" s="32"/>
    </row>
    <row r="154" spans="1:29" ht="27" customHeight="1" x14ac:dyDescent="0.4">
      <c r="A154" s="262"/>
      <c r="B154" s="5"/>
      <c r="C154" s="5"/>
      <c r="D154" s="262"/>
      <c r="E154" s="289"/>
      <c r="F154" s="335"/>
      <c r="G154" s="262"/>
      <c r="H154" s="5">
        <v>4</v>
      </c>
      <c r="I154" s="5" t="str">
        <f t="shared" si="19"/>
        <v>鬼滅の刃</v>
      </c>
      <c r="J154" s="5">
        <f>VLOOKUP(H154,AD$6:AF153,3)</f>
        <v>4500</v>
      </c>
      <c r="K154" s="5"/>
      <c r="L154" s="5"/>
      <c r="M154" s="5">
        <v>5</v>
      </c>
      <c r="N154" s="5">
        <v>2</v>
      </c>
      <c r="O154" s="262"/>
      <c r="P154" s="262"/>
      <c r="Q154" s="5"/>
      <c r="R154" s="262"/>
      <c r="S154" s="5"/>
      <c r="T154" s="6">
        <f t="shared" si="18"/>
        <v>9000</v>
      </c>
      <c r="U154" s="5"/>
      <c r="V154" s="262"/>
      <c r="W154" s="5"/>
      <c r="X154" s="5"/>
      <c r="Y154" s="262"/>
      <c r="Z154" s="262"/>
      <c r="AA154" s="38"/>
      <c r="AB154" s="331" t="s">
        <v>228</v>
      </c>
      <c r="AC154" s="32"/>
    </row>
    <row r="155" spans="1:29" ht="27" customHeight="1" x14ac:dyDescent="0.4">
      <c r="A155" s="262"/>
      <c r="B155" s="5"/>
      <c r="C155" s="5"/>
      <c r="D155" s="262"/>
      <c r="E155" s="289"/>
      <c r="F155" s="335"/>
      <c r="G155" s="262"/>
      <c r="H155" s="5" t="s">
        <v>214</v>
      </c>
      <c r="I155" s="5" t="str">
        <f t="shared" si="19"/>
        <v>生クリーム</v>
      </c>
      <c r="J155" s="5">
        <f>VLOOKUP(H155,AD$6:AF154,3)</f>
        <v>3500</v>
      </c>
      <c r="K155" s="5"/>
      <c r="L155" s="5"/>
      <c r="M155" s="5">
        <v>5</v>
      </c>
      <c r="N155" s="5">
        <v>10</v>
      </c>
      <c r="O155" s="262"/>
      <c r="P155" s="262"/>
      <c r="Q155" s="5"/>
      <c r="R155" s="262"/>
      <c r="S155" s="5"/>
      <c r="T155" s="6">
        <f t="shared" si="18"/>
        <v>35000</v>
      </c>
      <c r="U155" s="5"/>
      <c r="V155" s="262"/>
      <c r="W155" s="5"/>
      <c r="X155" s="5"/>
      <c r="Y155" s="262"/>
      <c r="Z155" s="262"/>
      <c r="AA155" s="38"/>
      <c r="AB155" s="332"/>
      <c r="AC155" s="32"/>
    </row>
    <row r="156" spans="1:29" ht="27" customHeight="1" x14ac:dyDescent="0.4">
      <c r="A156" s="262"/>
      <c r="B156" s="5"/>
      <c r="C156" s="5"/>
      <c r="D156" s="262"/>
      <c r="E156" s="289"/>
      <c r="F156" s="335"/>
      <c r="G156" s="262"/>
      <c r="H156" s="5" t="s">
        <v>215</v>
      </c>
      <c r="I156" s="5" t="str">
        <f t="shared" si="19"/>
        <v>チョコ生</v>
      </c>
      <c r="J156" s="5">
        <f>VLOOKUP(H156,AD$6:AF155,3)</f>
        <v>3600</v>
      </c>
      <c r="K156" s="5"/>
      <c r="L156" s="5"/>
      <c r="M156" s="5">
        <v>5</v>
      </c>
      <c r="N156" s="5">
        <v>3</v>
      </c>
      <c r="O156" s="262"/>
      <c r="P156" s="262"/>
      <c r="Q156" s="5"/>
      <c r="R156" s="262"/>
      <c r="S156" s="5"/>
      <c r="T156" s="6">
        <f t="shared" si="18"/>
        <v>10800</v>
      </c>
      <c r="U156" s="5"/>
      <c r="V156" s="262"/>
      <c r="W156" s="5"/>
      <c r="X156" s="5"/>
      <c r="Y156" s="262"/>
      <c r="Z156" s="262"/>
      <c r="AA156" s="38"/>
      <c r="AB156" s="332"/>
      <c r="AC156" s="32"/>
    </row>
    <row r="157" spans="1:29" ht="27" customHeight="1" x14ac:dyDescent="0.4">
      <c r="A157" s="262"/>
      <c r="B157" s="5"/>
      <c r="C157" s="5"/>
      <c r="D157" s="262"/>
      <c r="E157" s="289"/>
      <c r="F157" s="335"/>
      <c r="G157" s="262"/>
      <c r="H157" s="5" t="s">
        <v>223</v>
      </c>
      <c r="I157" s="5" t="str">
        <f t="shared" si="19"/>
        <v>ショコラノワール</v>
      </c>
      <c r="J157" s="5">
        <f>VLOOKUP(H157,AD$6:AF156,3)</f>
        <v>3800</v>
      </c>
      <c r="K157" s="5"/>
      <c r="L157" s="5"/>
      <c r="M157" s="5">
        <v>5</v>
      </c>
      <c r="N157" s="5">
        <v>3</v>
      </c>
      <c r="O157" s="262"/>
      <c r="P157" s="262"/>
      <c r="Q157" s="5"/>
      <c r="R157" s="262"/>
      <c r="S157" s="5"/>
      <c r="T157" s="6">
        <f t="shared" si="18"/>
        <v>11400</v>
      </c>
      <c r="U157" s="5"/>
      <c r="V157" s="262"/>
      <c r="W157" s="5"/>
      <c r="X157" s="5"/>
      <c r="Y157" s="262"/>
      <c r="Z157" s="262"/>
      <c r="AA157" s="38"/>
      <c r="AB157" s="332"/>
      <c r="AC157" s="32"/>
    </row>
    <row r="158" spans="1:29" ht="27" customHeight="1" x14ac:dyDescent="0.4">
      <c r="A158" s="262"/>
      <c r="B158" s="5"/>
      <c r="C158" s="5"/>
      <c r="D158" s="262"/>
      <c r="E158" s="289"/>
      <c r="F158" s="335"/>
      <c r="G158" s="262"/>
      <c r="H158" s="5" t="s">
        <v>217</v>
      </c>
      <c r="I158" s="5" t="str">
        <f t="shared" si="19"/>
        <v>スフレ</v>
      </c>
      <c r="J158" s="5">
        <f>VLOOKUP(H158,AD$6:AF157,3)</f>
        <v>2900</v>
      </c>
      <c r="K158" s="5"/>
      <c r="L158" s="5"/>
      <c r="M158" s="5">
        <v>5</v>
      </c>
      <c r="N158" s="5">
        <v>9</v>
      </c>
      <c r="O158" s="262"/>
      <c r="P158" s="262"/>
      <c r="Q158" s="5"/>
      <c r="R158" s="262"/>
      <c r="S158" s="5"/>
      <c r="T158" s="6">
        <f t="shared" si="18"/>
        <v>26100</v>
      </c>
      <c r="U158" s="5"/>
      <c r="V158" s="262"/>
      <c r="W158" s="5"/>
      <c r="X158" s="5"/>
      <c r="Y158" s="262"/>
      <c r="Z158" s="262"/>
      <c r="AA158" s="38"/>
      <c r="AB158" s="333"/>
      <c r="AC158" s="32"/>
    </row>
    <row r="159" spans="1:29" ht="27" customHeight="1" x14ac:dyDescent="0.4">
      <c r="A159" s="262"/>
      <c r="B159" s="5"/>
      <c r="C159" s="5"/>
      <c r="D159" s="262"/>
      <c r="E159" s="289"/>
      <c r="F159" s="335"/>
      <c r="G159" s="262"/>
      <c r="H159" s="50" t="s">
        <v>214</v>
      </c>
      <c r="I159" s="50" t="str">
        <f t="shared" si="19"/>
        <v>生クリーム</v>
      </c>
      <c r="J159" s="50">
        <v>0</v>
      </c>
      <c r="K159" s="50"/>
      <c r="L159" s="50"/>
      <c r="M159" s="50">
        <v>5</v>
      </c>
      <c r="N159" s="50">
        <v>1</v>
      </c>
      <c r="O159" s="262"/>
      <c r="P159" s="262"/>
      <c r="Q159" s="5"/>
      <c r="R159" s="262"/>
      <c r="S159" s="5"/>
      <c r="T159" s="6">
        <f t="shared" si="18"/>
        <v>0</v>
      </c>
      <c r="U159" s="5"/>
      <c r="V159" s="262"/>
      <c r="W159" s="5"/>
      <c r="X159" s="5"/>
      <c r="Y159" s="262"/>
      <c r="Z159" s="262"/>
      <c r="AA159" s="38"/>
      <c r="AB159" s="337" t="s">
        <v>226</v>
      </c>
      <c r="AC159" s="32"/>
    </row>
    <row r="160" spans="1:29" ht="27" customHeight="1" x14ac:dyDescent="0.4">
      <c r="A160" s="263"/>
      <c r="B160" s="5"/>
      <c r="C160" s="5"/>
      <c r="D160" s="263"/>
      <c r="E160" s="290"/>
      <c r="F160" s="336"/>
      <c r="G160" s="263"/>
      <c r="H160" s="50" t="s">
        <v>223</v>
      </c>
      <c r="I160" s="50" t="str">
        <f t="shared" si="19"/>
        <v>ショコラノワール</v>
      </c>
      <c r="J160" s="50">
        <v>0</v>
      </c>
      <c r="K160" s="50"/>
      <c r="L160" s="50"/>
      <c r="M160" s="50">
        <v>5</v>
      </c>
      <c r="N160" s="50">
        <v>1</v>
      </c>
      <c r="O160" s="263"/>
      <c r="P160" s="263"/>
      <c r="Q160" s="5"/>
      <c r="R160" s="263"/>
      <c r="S160" s="5"/>
      <c r="T160" s="6">
        <f t="shared" si="18"/>
        <v>0</v>
      </c>
      <c r="U160" s="5"/>
      <c r="V160" s="263"/>
      <c r="W160" s="5"/>
      <c r="X160" s="5"/>
      <c r="Y160" s="263"/>
      <c r="Z160" s="263"/>
      <c r="AA160" s="26"/>
      <c r="AB160" s="338"/>
      <c r="AC160" s="32"/>
    </row>
    <row r="161" spans="1:29" ht="27" customHeight="1" x14ac:dyDescent="0.4">
      <c r="A161" s="261">
        <v>66</v>
      </c>
      <c r="B161" s="5"/>
      <c r="C161" s="5"/>
      <c r="D161" s="261"/>
      <c r="E161" s="288">
        <v>24</v>
      </c>
      <c r="F161" s="261" t="s">
        <v>229</v>
      </c>
      <c r="G161" s="261" t="s">
        <v>78</v>
      </c>
      <c r="H161" s="5" t="s">
        <v>214</v>
      </c>
      <c r="I161" s="5" t="str">
        <f t="shared" si="19"/>
        <v>生クリーム</v>
      </c>
      <c r="J161" s="5">
        <f>VLOOKUP(H161,AD$6:AF160,3)</f>
        <v>3500</v>
      </c>
      <c r="K161" s="5"/>
      <c r="L161" s="5"/>
      <c r="M161" s="5">
        <v>5</v>
      </c>
      <c r="N161" s="5">
        <v>7</v>
      </c>
      <c r="O161" s="261"/>
      <c r="P161" s="261"/>
      <c r="Q161" s="5"/>
      <c r="R161" s="261"/>
      <c r="S161" s="5"/>
      <c r="T161" s="6">
        <f t="shared" si="18"/>
        <v>24500</v>
      </c>
      <c r="U161" s="5"/>
      <c r="V161" s="261" t="s">
        <v>70</v>
      </c>
      <c r="W161" s="5"/>
      <c r="X161" s="5"/>
      <c r="Y161" s="261"/>
      <c r="Z161" s="261" t="s">
        <v>41</v>
      </c>
      <c r="AA161" s="37"/>
      <c r="AB161" s="261"/>
      <c r="AC161" s="32"/>
    </row>
    <row r="162" spans="1:29" ht="27" customHeight="1" x14ac:dyDescent="0.4">
      <c r="A162" s="262"/>
      <c r="B162" s="5"/>
      <c r="C162" s="5"/>
      <c r="D162" s="262"/>
      <c r="E162" s="289"/>
      <c r="F162" s="262"/>
      <c r="G162" s="262"/>
      <c r="H162" s="5" t="s">
        <v>223</v>
      </c>
      <c r="I162" s="5" t="str">
        <f t="shared" si="19"/>
        <v>ショコラノワール</v>
      </c>
      <c r="J162" s="5">
        <f>VLOOKUP(H162,AD$6:AF161,3)</f>
        <v>3800</v>
      </c>
      <c r="K162" s="5"/>
      <c r="L162" s="5"/>
      <c r="M162" s="5">
        <v>5</v>
      </c>
      <c r="N162" s="5">
        <v>2</v>
      </c>
      <c r="O162" s="262"/>
      <c r="P162" s="262"/>
      <c r="Q162" s="5"/>
      <c r="R162" s="262"/>
      <c r="S162" s="5"/>
      <c r="T162" s="6">
        <f t="shared" si="18"/>
        <v>7600</v>
      </c>
      <c r="U162" s="5"/>
      <c r="V162" s="262"/>
      <c r="W162" s="5"/>
      <c r="X162" s="5"/>
      <c r="Y162" s="262"/>
      <c r="Z162" s="262"/>
      <c r="AA162" s="38"/>
      <c r="AB162" s="262"/>
      <c r="AC162" s="32"/>
    </row>
    <row r="163" spans="1:29" ht="27" customHeight="1" x14ac:dyDescent="0.4">
      <c r="A163" s="262"/>
      <c r="B163" s="5"/>
      <c r="C163" s="5"/>
      <c r="D163" s="262"/>
      <c r="E163" s="289"/>
      <c r="F163" s="262"/>
      <c r="G163" s="262"/>
      <c r="H163" s="5" t="s">
        <v>217</v>
      </c>
      <c r="I163" s="5" t="str">
        <f t="shared" si="19"/>
        <v>スフレ</v>
      </c>
      <c r="J163" s="5">
        <f>VLOOKUP(H163,AD$6:AF162,3)</f>
        <v>2900</v>
      </c>
      <c r="K163" s="5"/>
      <c r="L163" s="5"/>
      <c r="M163" s="5">
        <v>5</v>
      </c>
      <c r="N163" s="5">
        <v>2</v>
      </c>
      <c r="O163" s="262"/>
      <c r="P163" s="262"/>
      <c r="Q163" s="5"/>
      <c r="R163" s="262"/>
      <c r="S163" s="5"/>
      <c r="T163" s="6">
        <f t="shared" si="18"/>
        <v>5800</v>
      </c>
      <c r="U163" s="5"/>
      <c r="V163" s="262"/>
      <c r="W163" s="5"/>
      <c r="X163" s="5"/>
      <c r="Y163" s="262"/>
      <c r="Z163" s="262"/>
      <c r="AA163" s="38"/>
      <c r="AB163" s="262"/>
      <c r="AC163" s="32"/>
    </row>
    <row r="164" spans="1:29" ht="27" customHeight="1" x14ac:dyDescent="0.4">
      <c r="A164" s="263"/>
      <c r="B164" s="5"/>
      <c r="C164" s="5"/>
      <c r="D164" s="263"/>
      <c r="E164" s="290"/>
      <c r="F164" s="263"/>
      <c r="G164" s="263"/>
      <c r="H164" s="5" t="s">
        <v>218</v>
      </c>
      <c r="I164" s="5" t="str">
        <f t="shared" si="19"/>
        <v>モンブラン</v>
      </c>
      <c r="J164" s="5">
        <f>VLOOKUP(H164,AD$6:AF163,3)</f>
        <v>3800</v>
      </c>
      <c r="K164" s="5"/>
      <c r="L164" s="5"/>
      <c r="M164" s="5">
        <v>5</v>
      </c>
      <c r="N164" s="5">
        <v>1</v>
      </c>
      <c r="O164" s="263"/>
      <c r="P164" s="263"/>
      <c r="Q164" s="5"/>
      <c r="R164" s="263"/>
      <c r="S164" s="5"/>
      <c r="T164" s="6">
        <f t="shared" si="18"/>
        <v>3800</v>
      </c>
      <c r="U164" s="5"/>
      <c r="V164" s="263"/>
      <c r="W164" s="5"/>
      <c r="X164" s="5"/>
      <c r="Y164" s="263"/>
      <c r="Z164" s="263"/>
      <c r="AA164" s="26"/>
      <c r="AB164" s="263"/>
    </row>
    <row r="165" spans="1:29" ht="27" customHeight="1" x14ac:dyDescent="0.4">
      <c r="A165" s="261">
        <v>67</v>
      </c>
      <c r="B165" s="5"/>
      <c r="C165" s="5"/>
      <c r="D165" s="261"/>
      <c r="E165" s="288">
        <v>24</v>
      </c>
      <c r="F165" s="261"/>
      <c r="G165" s="261" t="s">
        <v>39</v>
      </c>
      <c r="H165" s="5" t="s">
        <v>214</v>
      </c>
      <c r="I165" s="5" t="str">
        <f t="shared" ref="I165:I193" si="20">VLOOKUP(H165,$AD$6:$AE$15,2,)</f>
        <v>生クリーム</v>
      </c>
      <c r="J165" s="5">
        <f>VLOOKUP(H165,AD$6:AF138,3)</f>
        <v>3500</v>
      </c>
      <c r="K165" s="5"/>
      <c r="L165" s="5"/>
      <c r="M165" s="5">
        <v>5</v>
      </c>
      <c r="N165" s="5">
        <v>1</v>
      </c>
      <c r="O165" s="261"/>
      <c r="P165" s="5"/>
      <c r="Q165" s="5"/>
      <c r="R165" s="36"/>
      <c r="S165" s="5"/>
      <c r="T165" s="6">
        <f t="shared" si="18"/>
        <v>3500</v>
      </c>
      <c r="U165" s="5"/>
      <c r="V165" s="261" t="s">
        <v>40</v>
      </c>
      <c r="W165" s="5"/>
      <c r="X165" s="5"/>
      <c r="Y165" s="5"/>
      <c r="Z165" s="261" t="s">
        <v>41</v>
      </c>
      <c r="AA165" s="37"/>
      <c r="AB165" s="296" t="s">
        <v>325</v>
      </c>
    </row>
    <row r="166" spans="1:29" ht="27" customHeight="1" x14ac:dyDescent="0.4">
      <c r="A166" s="262"/>
      <c r="B166" s="5"/>
      <c r="C166" s="5"/>
      <c r="D166" s="262"/>
      <c r="E166" s="289"/>
      <c r="F166" s="262"/>
      <c r="G166" s="262"/>
      <c r="H166" s="5" t="s">
        <v>223</v>
      </c>
      <c r="I166" s="5" t="str">
        <f t="shared" si="20"/>
        <v>ショコラノワール</v>
      </c>
      <c r="J166" s="5">
        <f>VLOOKUP(H166,AD$6:AF139,3)</f>
        <v>3800</v>
      </c>
      <c r="K166" s="5"/>
      <c r="L166" s="5"/>
      <c r="M166" s="5">
        <v>5</v>
      </c>
      <c r="N166" s="5">
        <v>1</v>
      </c>
      <c r="O166" s="262"/>
      <c r="P166" s="5"/>
      <c r="Q166" s="5"/>
      <c r="R166" s="36"/>
      <c r="S166" s="5"/>
      <c r="T166" s="6">
        <f t="shared" si="18"/>
        <v>3800</v>
      </c>
      <c r="U166" s="5"/>
      <c r="V166" s="262"/>
      <c r="W166" s="5"/>
      <c r="X166" s="5"/>
      <c r="Y166" s="5"/>
      <c r="Z166" s="262"/>
      <c r="AA166" s="38"/>
      <c r="AB166" s="297"/>
    </row>
    <row r="167" spans="1:29" ht="27" customHeight="1" x14ac:dyDescent="0.4">
      <c r="A167" s="262"/>
      <c r="B167" s="5"/>
      <c r="C167" s="5"/>
      <c r="D167" s="262"/>
      <c r="E167" s="289"/>
      <c r="F167" s="262"/>
      <c r="G167" s="262"/>
      <c r="H167" s="5" t="s">
        <v>223</v>
      </c>
      <c r="I167" s="5" t="str">
        <f t="shared" si="20"/>
        <v>ショコラノワール</v>
      </c>
      <c r="J167" s="5">
        <f>VLOOKUP(H167,AD$6:AF140,3)</f>
        <v>3800</v>
      </c>
      <c r="K167" s="5"/>
      <c r="L167" s="5"/>
      <c r="M167" s="5">
        <v>5</v>
      </c>
      <c r="N167" s="5">
        <v>3</v>
      </c>
      <c r="O167" s="262"/>
      <c r="P167" s="261"/>
      <c r="Q167" s="5"/>
      <c r="R167" s="339"/>
      <c r="S167" s="5"/>
      <c r="T167" s="6">
        <f t="shared" si="18"/>
        <v>11400</v>
      </c>
      <c r="U167" s="5"/>
      <c r="V167" s="262"/>
      <c r="W167" s="5"/>
      <c r="X167" s="5"/>
      <c r="Y167" s="261"/>
      <c r="Z167" s="262"/>
      <c r="AA167" s="38"/>
      <c r="AB167" s="297"/>
    </row>
    <row r="168" spans="1:29" ht="27" customHeight="1" x14ac:dyDescent="0.4">
      <c r="A168" s="262"/>
      <c r="B168" s="5"/>
      <c r="C168" s="5"/>
      <c r="D168" s="262"/>
      <c r="E168" s="289"/>
      <c r="F168" s="262"/>
      <c r="G168" s="262"/>
      <c r="H168" s="5" t="s">
        <v>217</v>
      </c>
      <c r="I168" s="5" t="str">
        <f t="shared" si="20"/>
        <v>スフレ</v>
      </c>
      <c r="J168" s="5">
        <f>VLOOKUP(H168,AD$6:AF141,3)</f>
        <v>2900</v>
      </c>
      <c r="K168" s="5"/>
      <c r="L168" s="5"/>
      <c r="M168" s="5">
        <v>5</v>
      </c>
      <c r="N168" s="5">
        <v>1</v>
      </c>
      <c r="O168" s="262"/>
      <c r="P168" s="262"/>
      <c r="Q168" s="5"/>
      <c r="R168" s="341"/>
      <c r="S168" s="5"/>
      <c r="T168" s="6">
        <f t="shared" si="18"/>
        <v>2900</v>
      </c>
      <c r="U168" s="5"/>
      <c r="V168" s="262"/>
      <c r="W168" s="5"/>
      <c r="X168" s="5"/>
      <c r="Y168" s="262"/>
      <c r="Z168" s="262"/>
      <c r="AA168" s="38"/>
      <c r="AB168" s="297"/>
    </row>
    <row r="169" spans="1:29" ht="27" customHeight="1" x14ac:dyDescent="0.4">
      <c r="A169" s="263"/>
      <c r="B169" s="5"/>
      <c r="C169" s="5"/>
      <c r="D169" s="263"/>
      <c r="E169" s="290"/>
      <c r="F169" s="263"/>
      <c r="G169" s="263"/>
      <c r="H169" s="5">
        <v>4</v>
      </c>
      <c r="I169" s="5" t="str">
        <f t="shared" si="20"/>
        <v>鬼滅の刃</v>
      </c>
      <c r="J169" s="5">
        <f>VLOOKUP(H169,AD$6:AF142,3)</f>
        <v>4500</v>
      </c>
      <c r="K169" s="5"/>
      <c r="L169" s="5"/>
      <c r="M169" s="5">
        <v>5</v>
      </c>
      <c r="N169" s="5">
        <v>1</v>
      </c>
      <c r="O169" s="263"/>
      <c r="P169" s="263"/>
      <c r="Q169" s="5"/>
      <c r="R169" s="340"/>
      <c r="S169" s="5"/>
      <c r="T169" s="6">
        <f t="shared" si="18"/>
        <v>4500</v>
      </c>
      <c r="U169" s="5"/>
      <c r="V169" s="263"/>
      <c r="W169" s="5"/>
      <c r="X169" s="5"/>
      <c r="Y169" s="263"/>
      <c r="Z169" s="263"/>
      <c r="AA169" s="26"/>
      <c r="AB169" s="298"/>
    </row>
    <row r="170" spans="1:29" ht="27" customHeight="1" x14ac:dyDescent="0.4">
      <c r="A170" s="5">
        <v>68</v>
      </c>
      <c r="B170" s="5"/>
      <c r="C170" s="5"/>
      <c r="D170" s="5"/>
      <c r="E170" s="9">
        <v>24</v>
      </c>
      <c r="F170" s="5" t="s">
        <v>239</v>
      </c>
      <c r="G170" s="5" t="s">
        <v>39</v>
      </c>
      <c r="H170" s="5" t="s">
        <v>214</v>
      </c>
      <c r="I170" s="5" t="str">
        <f t="shared" si="20"/>
        <v>生クリーム</v>
      </c>
      <c r="J170" s="5">
        <f>VLOOKUP(H170,AD$6:AF143,3)</f>
        <v>3500</v>
      </c>
      <c r="K170" s="5"/>
      <c r="L170" s="5"/>
      <c r="M170" s="5">
        <v>5</v>
      </c>
      <c r="N170" s="5">
        <v>1</v>
      </c>
      <c r="O170" s="5"/>
      <c r="P170" s="5"/>
      <c r="Q170" s="5"/>
      <c r="R170" s="5"/>
      <c r="S170" s="5"/>
      <c r="T170" s="6">
        <f t="shared" si="18"/>
        <v>3500</v>
      </c>
      <c r="U170" s="5"/>
      <c r="V170" s="5" t="s">
        <v>70</v>
      </c>
      <c r="W170" s="5"/>
      <c r="X170" s="5"/>
      <c r="Y170" s="5"/>
      <c r="Z170" s="5" t="s">
        <v>41</v>
      </c>
      <c r="AA170" s="5"/>
      <c r="AB170" s="5" t="s">
        <v>240</v>
      </c>
    </row>
    <row r="171" spans="1:29" ht="27" customHeight="1" x14ac:dyDescent="0.4">
      <c r="A171" s="5">
        <v>69</v>
      </c>
      <c r="B171" s="5"/>
      <c r="C171" s="5"/>
      <c r="D171" s="5"/>
      <c r="E171" s="9">
        <v>24</v>
      </c>
      <c r="F171" s="5" t="s">
        <v>43</v>
      </c>
      <c r="G171" s="5" t="s">
        <v>39</v>
      </c>
      <c r="H171" s="5" t="s">
        <v>218</v>
      </c>
      <c r="I171" s="5" t="str">
        <f t="shared" si="20"/>
        <v>モンブラン</v>
      </c>
      <c r="J171" s="5">
        <f>VLOOKUP(H171,AD$6:AF144,3)</f>
        <v>3800</v>
      </c>
      <c r="K171" s="5"/>
      <c r="L171" s="5"/>
      <c r="M171" s="5">
        <v>5</v>
      </c>
      <c r="N171" s="5">
        <v>1</v>
      </c>
      <c r="O171" s="5"/>
      <c r="P171" s="5"/>
      <c r="Q171" s="5"/>
      <c r="R171" s="5"/>
      <c r="S171" s="5" t="s">
        <v>56</v>
      </c>
      <c r="T171" s="6">
        <f t="shared" si="18"/>
        <v>3800</v>
      </c>
      <c r="U171" s="5"/>
      <c r="V171" s="5" t="s">
        <v>70</v>
      </c>
      <c r="W171" s="5"/>
      <c r="X171" s="5"/>
      <c r="Y171" s="5"/>
      <c r="Z171" s="5" t="s">
        <v>41</v>
      </c>
      <c r="AA171" s="5"/>
      <c r="AB171" s="5"/>
    </row>
    <row r="172" spans="1:29" ht="27" customHeight="1" x14ac:dyDescent="0.4">
      <c r="A172" s="5">
        <v>70</v>
      </c>
      <c r="B172" s="5"/>
      <c r="C172" s="5"/>
      <c r="D172" s="5"/>
      <c r="E172" s="9">
        <v>24</v>
      </c>
      <c r="F172" s="5" t="s">
        <v>243</v>
      </c>
      <c r="G172" s="5" t="s">
        <v>70</v>
      </c>
      <c r="H172" s="5" t="s">
        <v>244</v>
      </c>
      <c r="I172" s="5" t="str">
        <f t="shared" si="20"/>
        <v>ショコラノワール</v>
      </c>
      <c r="J172" s="5">
        <f>VLOOKUP(H172,AD$6:AF145,3)</f>
        <v>3800</v>
      </c>
      <c r="K172" s="5"/>
      <c r="L172" s="5"/>
      <c r="M172" s="5">
        <v>5</v>
      </c>
      <c r="N172" s="5">
        <v>1</v>
      </c>
      <c r="O172" s="5"/>
      <c r="P172" s="5"/>
      <c r="Q172" s="5"/>
      <c r="R172" s="5"/>
      <c r="S172" s="5" t="s">
        <v>56</v>
      </c>
      <c r="T172" s="6">
        <f t="shared" si="18"/>
        <v>3800</v>
      </c>
      <c r="U172" s="5"/>
      <c r="V172" s="5" t="s">
        <v>70</v>
      </c>
      <c r="W172" s="5"/>
      <c r="X172" s="5"/>
      <c r="Y172" s="5"/>
      <c r="Z172" s="5" t="s">
        <v>41</v>
      </c>
      <c r="AA172" s="5"/>
      <c r="AB172" s="5"/>
    </row>
    <row r="173" spans="1:29" ht="27" customHeight="1" x14ac:dyDescent="0.4">
      <c r="A173" s="261">
        <v>71</v>
      </c>
      <c r="B173" s="5"/>
      <c r="C173" s="5"/>
      <c r="D173" s="261"/>
      <c r="E173" s="288">
        <v>24</v>
      </c>
      <c r="F173" s="261" t="s">
        <v>43</v>
      </c>
      <c r="G173" s="261" t="s">
        <v>39</v>
      </c>
      <c r="H173" s="5" t="s">
        <v>248</v>
      </c>
      <c r="I173" s="5" t="str">
        <f t="shared" si="20"/>
        <v>生クリーム</v>
      </c>
      <c r="J173" s="5">
        <f>VLOOKUP(H173,AD$6:AF146,3)</f>
        <v>3500</v>
      </c>
      <c r="K173" s="5"/>
      <c r="L173" s="5"/>
      <c r="M173" s="5">
        <v>5</v>
      </c>
      <c r="N173" s="5">
        <v>2</v>
      </c>
      <c r="O173" s="261"/>
      <c r="P173" s="261"/>
      <c r="Q173" s="5"/>
      <c r="R173" s="261"/>
      <c r="S173" s="5"/>
      <c r="T173" s="6">
        <f t="shared" si="18"/>
        <v>7000</v>
      </c>
      <c r="U173" s="5"/>
      <c r="V173" s="261" t="s">
        <v>40</v>
      </c>
      <c r="W173" s="5"/>
      <c r="X173" s="5"/>
      <c r="Y173" s="261"/>
      <c r="Z173" s="261" t="s">
        <v>41</v>
      </c>
      <c r="AA173" s="37"/>
      <c r="AB173" s="261"/>
    </row>
    <row r="174" spans="1:29" ht="27" customHeight="1" x14ac:dyDescent="0.4">
      <c r="A174" s="262"/>
      <c r="B174" s="5"/>
      <c r="C174" s="5"/>
      <c r="D174" s="262"/>
      <c r="E174" s="289"/>
      <c r="F174" s="262"/>
      <c r="G174" s="262"/>
      <c r="H174" s="5" t="s">
        <v>249</v>
      </c>
      <c r="I174" s="5" t="str">
        <f t="shared" si="20"/>
        <v>チョコ生</v>
      </c>
      <c r="J174" s="5">
        <f>VLOOKUP(H174,AD$6:AF147,3)</f>
        <v>3600</v>
      </c>
      <c r="K174" s="5"/>
      <c r="L174" s="5"/>
      <c r="M174" s="5">
        <v>5</v>
      </c>
      <c r="N174" s="5">
        <v>1</v>
      </c>
      <c r="O174" s="262"/>
      <c r="P174" s="262"/>
      <c r="Q174" s="5"/>
      <c r="R174" s="262"/>
      <c r="S174" s="5"/>
      <c r="T174" s="6">
        <f t="shared" si="18"/>
        <v>3600</v>
      </c>
      <c r="U174" s="5"/>
      <c r="V174" s="262"/>
      <c r="W174" s="5"/>
      <c r="X174" s="5"/>
      <c r="Y174" s="262"/>
      <c r="Z174" s="262"/>
      <c r="AA174" s="38"/>
      <c r="AB174" s="262"/>
    </row>
    <row r="175" spans="1:29" ht="27" customHeight="1" x14ac:dyDescent="0.4">
      <c r="A175" s="262"/>
      <c r="B175" s="5"/>
      <c r="C175" s="5"/>
      <c r="D175" s="262"/>
      <c r="E175" s="289"/>
      <c r="F175" s="262"/>
      <c r="G175" s="262"/>
      <c r="H175" s="5" t="s">
        <v>246</v>
      </c>
      <c r="I175" s="5" t="str">
        <f t="shared" si="20"/>
        <v>スフレ</v>
      </c>
      <c r="J175" s="5">
        <f>VLOOKUP(H175,AD$6:AF148,3)</f>
        <v>2900</v>
      </c>
      <c r="K175" s="5"/>
      <c r="L175" s="5"/>
      <c r="M175" s="5">
        <v>5</v>
      </c>
      <c r="N175" s="5">
        <v>2</v>
      </c>
      <c r="O175" s="262"/>
      <c r="P175" s="262"/>
      <c r="Q175" s="5"/>
      <c r="R175" s="262"/>
      <c r="S175" s="5"/>
      <c r="T175" s="6">
        <f t="shared" si="18"/>
        <v>5800</v>
      </c>
      <c r="U175" s="5"/>
      <c r="V175" s="262"/>
      <c r="W175" s="5"/>
      <c r="X175" s="5"/>
      <c r="Y175" s="262"/>
      <c r="Z175" s="262"/>
      <c r="AA175" s="38"/>
      <c r="AB175" s="262"/>
    </row>
    <row r="176" spans="1:29" ht="27" customHeight="1" x14ac:dyDescent="0.4">
      <c r="A176" s="263"/>
      <c r="B176" s="5"/>
      <c r="C176" s="5"/>
      <c r="D176" s="263"/>
      <c r="E176" s="290"/>
      <c r="F176" s="263"/>
      <c r="G176" s="263"/>
      <c r="H176" s="5">
        <v>3</v>
      </c>
      <c r="I176" s="5" t="str">
        <f t="shared" si="20"/>
        <v>東卍</v>
      </c>
      <c r="J176" s="5">
        <f>VLOOKUP(H176,AD$6:AF149,3)</f>
        <v>4500</v>
      </c>
      <c r="K176" s="5"/>
      <c r="L176" s="5"/>
      <c r="M176" s="5">
        <v>5</v>
      </c>
      <c r="N176" s="5">
        <v>1</v>
      </c>
      <c r="O176" s="263"/>
      <c r="P176" s="263"/>
      <c r="Q176" s="5"/>
      <c r="R176" s="263"/>
      <c r="S176" s="5"/>
      <c r="T176" s="6">
        <f t="shared" si="18"/>
        <v>4500</v>
      </c>
      <c r="U176" s="5"/>
      <c r="V176" s="263"/>
      <c r="W176" s="5"/>
      <c r="X176" s="5"/>
      <c r="Y176" s="263"/>
      <c r="Z176" s="263"/>
      <c r="AA176" s="26"/>
      <c r="AB176" s="263"/>
    </row>
    <row r="177" spans="1:28" ht="27" customHeight="1" x14ac:dyDescent="0.4">
      <c r="A177" s="261">
        <v>72</v>
      </c>
      <c r="B177" s="5"/>
      <c r="C177" s="5"/>
      <c r="D177" s="261"/>
      <c r="E177" s="288">
        <v>24</v>
      </c>
      <c r="F177" s="5" t="s">
        <v>46</v>
      </c>
      <c r="G177" s="261" t="s">
        <v>39</v>
      </c>
      <c r="H177" s="5" t="s">
        <v>248</v>
      </c>
      <c r="I177" s="5" t="str">
        <f t="shared" si="20"/>
        <v>生クリーム</v>
      </c>
      <c r="J177" s="5">
        <f>VLOOKUP(H177,AD$6:AF150,3)</f>
        <v>3500</v>
      </c>
      <c r="K177" s="5"/>
      <c r="L177" s="5"/>
      <c r="M177" s="5">
        <v>5</v>
      </c>
      <c r="N177" s="5">
        <v>1</v>
      </c>
      <c r="O177" s="5"/>
      <c r="P177" s="261"/>
      <c r="Q177" s="5"/>
      <c r="R177" s="5"/>
      <c r="S177" s="261" t="s">
        <v>310</v>
      </c>
      <c r="T177" s="6">
        <f t="shared" si="18"/>
        <v>3500</v>
      </c>
      <c r="U177" s="261" t="s">
        <v>309</v>
      </c>
      <c r="V177" s="261" t="s">
        <v>40</v>
      </c>
      <c r="W177" s="5"/>
      <c r="X177" s="5"/>
      <c r="Y177" s="5"/>
      <c r="Z177" s="261" t="s">
        <v>41</v>
      </c>
      <c r="AA177" s="37"/>
      <c r="AB177" s="5"/>
    </row>
    <row r="178" spans="1:28" ht="27" customHeight="1" x14ac:dyDescent="0.4">
      <c r="A178" s="262"/>
      <c r="B178" s="5"/>
      <c r="C178" s="5"/>
      <c r="D178" s="262"/>
      <c r="E178" s="289"/>
      <c r="F178" s="261" t="s">
        <v>250</v>
      </c>
      <c r="G178" s="262"/>
      <c r="H178" s="5" t="s">
        <v>248</v>
      </c>
      <c r="I178" s="5" t="str">
        <f t="shared" si="20"/>
        <v>生クリーム</v>
      </c>
      <c r="J178" s="5">
        <f>VLOOKUP(H178,AD$6:AF151,3)</f>
        <v>3500</v>
      </c>
      <c r="K178" s="5"/>
      <c r="L178" s="5"/>
      <c r="M178" s="5">
        <v>5</v>
      </c>
      <c r="N178" s="5">
        <v>1</v>
      </c>
      <c r="O178" s="261"/>
      <c r="P178" s="262"/>
      <c r="Q178" s="5"/>
      <c r="R178" s="5"/>
      <c r="S178" s="262"/>
      <c r="T178" s="6">
        <f t="shared" si="18"/>
        <v>3500</v>
      </c>
      <c r="U178" s="262"/>
      <c r="V178" s="262"/>
      <c r="W178" s="5"/>
      <c r="X178" s="5"/>
      <c r="Y178" s="261"/>
      <c r="Z178" s="262"/>
      <c r="AA178" s="38"/>
      <c r="AB178" s="5"/>
    </row>
    <row r="179" spans="1:28" ht="27" customHeight="1" x14ac:dyDescent="0.4">
      <c r="A179" s="262"/>
      <c r="B179" s="5"/>
      <c r="C179" s="5"/>
      <c r="D179" s="262"/>
      <c r="E179" s="289"/>
      <c r="F179" s="263"/>
      <c r="G179" s="262"/>
      <c r="H179" s="5" t="s">
        <v>247</v>
      </c>
      <c r="I179" s="5" t="str">
        <f t="shared" si="20"/>
        <v>モンブラン</v>
      </c>
      <c r="J179" s="5">
        <f>VLOOKUP(H179,AD$6:AF152,3)</f>
        <v>3800</v>
      </c>
      <c r="K179" s="5"/>
      <c r="L179" s="5"/>
      <c r="M179" s="5">
        <v>5</v>
      </c>
      <c r="N179" s="5">
        <v>1</v>
      </c>
      <c r="O179" s="263"/>
      <c r="P179" s="262"/>
      <c r="Q179" s="5"/>
      <c r="R179" s="5"/>
      <c r="S179" s="262"/>
      <c r="T179" s="6">
        <f t="shared" si="18"/>
        <v>3800</v>
      </c>
      <c r="U179" s="262"/>
      <c r="V179" s="262"/>
      <c r="W179" s="5"/>
      <c r="X179" s="5"/>
      <c r="Y179" s="263"/>
      <c r="Z179" s="262"/>
      <c r="AA179" s="38"/>
      <c r="AB179" s="5"/>
    </row>
    <row r="180" spans="1:28" ht="27" customHeight="1" x14ac:dyDescent="0.4">
      <c r="A180" s="262"/>
      <c r="B180" s="5"/>
      <c r="C180" s="5"/>
      <c r="D180" s="262"/>
      <c r="E180" s="289"/>
      <c r="F180" s="5" t="s">
        <v>250</v>
      </c>
      <c r="G180" s="262"/>
      <c r="H180" s="5" t="s">
        <v>30</v>
      </c>
      <c r="I180" s="5" t="str">
        <f t="shared" si="20"/>
        <v>チョコ生</v>
      </c>
      <c r="J180" s="5">
        <f>VLOOKUP(H180,AD$6:AF153,3)</f>
        <v>3600</v>
      </c>
      <c r="K180" s="5"/>
      <c r="L180" s="5"/>
      <c r="M180" s="5">
        <v>5</v>
      </c>
      <c r="N180" s="5">
        <v>1</v>
      </c>
      <c r="O180" s="5"/>
      <c r="P180" s="262"/>
      <c r="Q180" s="5"/>
      <c r="R180" s="5"/>
      <c r="S180" s="262"/>
      <c r="T180" s="6">
        <f t="shared" si="18"/>
        <v>3600</v>
      </c>
      <c r="U180" s="262"/>
      <c r="V180" s="262"/>
      <c r="W180" s="5"/>
      <c r="X180" s="5"/>
      <c r="Y180" s="5"/>
      <c r="Z180" s="262"/>
      <c r="AA180" s="38"/>
      <c r="AB180" s="5"/>
    </row>
    <row r="181" spans="1:28" ht="27" customHeight="1" x14ac:dyDescent="0.4">
      <c r="A181" s="262"/>
      <c r="B181" s="5"/>
      <c r="C181" s="5"/>
      <c r="D181" s="262"/>
      <c r="E181" s="289"/>
      <c r="F181" s="5" t="s">
        <v>302</v>
      </c>
      <c r="G181" s="262"/>
      <c r="H181" s="5" t="s">
        <v>303</v>
      </c>
      <c r="I181" s="5" t="str">
        <f t="shared" si="20"/>
        <v>モンブラン</v>
      </c>
      <c r="J181" s="5">
        <f>VLOOKUP(H181,AD$6:AF128,3)</f>
        <v>3800</v>
      </c>
      <c r="K181" s="5"/>
      <c r="L181" s="5"/>
      <c r="M181" s="5">
        <v>5</v>
      </c>
      <c r="N181" s="5">
        <v>1</v>
      </c>
      <c r="O181" s="5"/>
      <c r="P181" s="262"/>
      <c r="Q181" s="5"/>
      <c r="R181" s="5"/>
      <c r="S181" s="262"/>
      <c r="T181" s="6">
        <v>3800</v>
      </c>
      <c r="U181" s="262"/>
      <c r="V181" s="262"/>
      <c r="W181" s="5"/>
      <c r="X181" s="5"/>
      <c r="Y181" s="5"/>
      <c r="Z181" s="262"/>
      <c r="AA181" s="38"/>
      <c r="AB181" s="5"/>
    </row>
    <row r="182" spans="1:28" ht="27" customHeight="1" x14ac:dyDescent="0.4">
      <c r="A182" s="262"/>
      <c r="B182" s="5"/>
      <c r="C182" s="5"/>
      <c r="D182" s="262"/>
      <c r="E182" s="289"/>
      <c r="F182" s="5" t="s">
        <v>299</v>
      </c>
      <c r="G182" s="262"/>
      <c r="H182" s="5" t="s">
        <v>304</v>
      </c>
      <c r="I182" s="5" t="str">
        <f t="shared" si="20"/>
        <v>チョコ生</v>
      </c>
      <c r="J182" s="5">
        <f>VLOOKUP(H182,AD$6:AF129,3)</f>
        <v>3600</v>
      </c>
      <c r="K182" s="5"/>
      <c r="L182" s="5"/>
      <c r="M182" s="5">
        <v>5</v>
      </c>
      <c r="N182" s="5">
        <v>1</v>
      </c>
      <c r="O182" s="5"/>
      <c r="P182" s="262"/>
      <c r="Q182" s="5"/>
      <c r="R182" s="5"/>
      <c r="S182" s="262"/>
      <c r="T182" s="6">
        <v>3600</v>
      </c>
      <c r="U182" s="262"/>
      <c r="V182" s="262"/>
      <c r="W182" s="5"/>
      <c r="X182" s="5"/>
      <c r="Y182" s="5"/>
      <c r="Z182" s="262"/>
      <c r="AA182" s="38"/>
      <c r="AB182" s="5"/>
    </row>
    <row r="183" spans="1:28" ht="27" customHeight="1" x14ac:dyDescent="0.4">
      <c r="A183" s="263"/>
      <c r="B183" s="5"/>
      <c r="C183" s="5"/>
      <c r="D183" s="263"/>
      <c r="E183" s="290"/>
      <c r="F183" s="5" t="s">
        <v>43</v>
      </c>
      <c r="G183" s="263"/>
      <c r="H183" s="5" t="s">
        <v>247</v>
      </c>
      <c r="I183" s="5" t="str">
        <f t="shared" si="20"/>
        <v>モンブラン</v>
      </c>
      <c r="J183" s="5">
        <f>VLOOKUP(H183,AD$6:AF154,3)</f>
        <v>3800</v>
      </c>
      <c r="K183" s="5"/>
      <c r="L183" s="5"/>
      <c r="M183" s="5">
        <v>5</v>
      </c>
      <c r="N183" s="5">
        <v>1</v>
      </c>
      <c r="O183" s="5"/>
      <c r="P183" s="263"/>
      <c r="Q183" s="5"/>
      <c r="R183" s="5"/>
      <c r="S183" s="263"/>
      <c r="T183" s="6">
        <f t="shared" si="18"/>
        <v>3800</v>
      </c>
      <c r="U183" s="263"/>
      <c r="V183" s="263"/>
      <c r="W183" s="5"/>
      <c r="X183" s="5"/>
      <c r="Y183" s="5"/>
      <c r="Z183" s="263"/>
      <c r="AA183" s="26"/>
      <c r="AB183" s="5"/>
    </row>
    <row r="184" spans="1:28" ht="27" customHeight="1" x14ac:dyDescent="0.4">
      <c r="A184" s="261">
        <v>73</v>
      </c>
      <c r="B184" s="5"/>
      <c r="C184" s="5"/>
      <c r="D184" s="261"/>
      <c r="E184" s="288">
        <v>24</v>
      </c>
      <c r="F184" s="261"/>
      <c r="G184" s="261" t="s">
        <v>70</v>
      </c>
      <c r="H184" s="5" t="s">
        <v>255</v>
      </c>
      <c r="I184" s="5" t="str">
        <f t="shared" si="20"/>
        <v>生クリーム</v>
      </c>
      <c r="J184" s="5">
        <f>VLOOKUP(H184,AD$6:AF155,3)</f>
        <v>3500</v>
      </c>
      <c r="K184" s="5"/>
      <c r="L184" s="5"/>
      <c r="M184" s="5">
        <v>5</v>
      </c>
      <c r="N184" s="5">
        <v>6</v>
      </c>
      <c r="O184" s="276"/>
      <c r="P184" s="261"/>
      <c r="Q184" s="5"/>
      <c r="R184" s="261"/>
      <c r="S184" s="261" t="s">
        <v>56</v>
      </c>
      <c r="T184" s="6">
        <f t="shared" si="18"/>
        <v>21000</v>
      </c>
      <c r="U184" s="261"/>
      <c r="V184" s="261" t="s">
        <v>70</v>
      </c>
      <c r="W184" s="5"/>
      <c r="X184" s="5"/>
      <c r="Y184" s="261"/>
      <c r="Z184" s="261" t="s">
        <v>41</v>
      </c>
      <c r="AA184" s="37"/>
      <c r="AB184" s="261" t="s">
        <v>258</v>
      </c>
    </row>
    <row r="185" spans="1:28" ht="27" customHeight="1" x14ac:dyDescent="0.4">
      <c r="A185" s="262"/>
      <c r="B185" s="5"/>
      <c r="C185" s="5"/>
      <c r="D185" s="262"/>
      <c r="E185" s="289"/>
      <c r="F185" s="262"/>
      <c r="G185" s="262"/>
      <c r="H185" s="5" t="s">
        <v>256</v>
      </c>
      <c r="I185" s="5" t="str">
        <f t="shared" si="20"/>
        <v>チョコ生</v>
      </c>
      <c r="J185" s="5">
        <f>VLOOKUP(H185,AD$6:AF156,3)</f>
        <v>3600</v>
      </c>
      <c r="K185" s="5"/>
      <c r="L185" s="5"/>
      <c r="M185" s="5">
        <v>5</v>
      </c>
      <c r="N185" s="5">
        <v>1</v>
      </c>
      <c r="O185" s="262"/>
      <c r="P185" s="262"/>
      <c r="Q185" s="5"/>
      <c r="R185" s="262"/>
      <c r="S185" s="262"/>
      <c r="T185" s="6">
        <f t="shared" si="18"/>
        <v>3600</v>
      </c>
      <c r="U185" s="262"/>
      <c r="V185" s="262"/>
      <c r="W185" s="5"/>
      <c r="X185" s="5"/>
      <c r="Y185" s="262"/>
      <c r="Z185" s="262"/>
      <c r="AA185" s="38"/>
      <c r="AB185" s="262"/>
    </row>
    <row r="186" spans="1:28" ht="27" customHeight="1" x14ac:dyDescent="0.4">
      <c r="A186" s="262"/>
      <c r="B186" s="5"/>
      <c r="C186" s="5"/>
      <c r="D186" s="262"/>
      <c r="E186" s="289"/>
      <c r="F186" s="262"/>
      <c r="G186" s="262"/>
      <c r="H186" s="5" t="s">
        <v>332</v>
      </c>
      <c r="I186" s="5" t="str">
        <f t="shared" si="20"/>
        <v>モンブラン</v>
      </c>
      <c r="J186" s="5">
        <f>VLOOKUP(H186,AD$6:AF157,3)</f>
        <v>3800</v>
      </c>
      <c r="K186" s="5"/>
      <c r="L186" s="5"/>
      <c r="M186" s="5">
        <v>5</v>
      </c>
      <c r="N186" s="5">
        <v>1</v>
      </c>
      <c r="O186" s="262"/>
      <c r="P186" s="262"/>
      <c r="Q186" s="5"/>
      <c r="R186" s="262"/>
      <c r="S186" s="262"/>
      <c r="T186" s="6">
        <f t="shared" si="18"/>
        <v>3800</v>
      </c>
      <c r="U186" s="262"/>
      <c r="V186" s="262"/>
      <c r="W186" s="5"/>
      <c r="X186" s="5"/>
      <c r="Y186" s="262"/>
      <c r="Z186" s="262"/>
      <c r="AA186" s="38"/>
      <c r="AB186" s="262"/>
    </row>
    <row r="187" spans="1:28" ht="27" customHeight="1" x14ac:dyDescent="0.4">
      <c r="A187" s="262"/>
      <c r="B187" s="5"/>
      <c r="C187" s="5"/>
      <c r="D187" s="262"/>
      <c r="E187" s="289"/>
      <c r="F187" s="262"/>
      <c r="G187" s="262"/>
      <c r="H187" s="5" t="s">
        <v>257</v>
      </c>
      <c r="I187" s="5" t="str">
        <f t="shared" si="20"/>
        <v>スフレ</v>
      </c>
      <c r="J187" s="5">
        <f>VLOOKUP(H187,AD$6:AF157,3)</f>
        <v>2900</v>
      </c>
      <c r="K187" s="5"/>
      <c r="L187" s="5"/>
      <c r="M187" s="5">
        <v>5</v>
      </c>
      <c r="N187" s="5">
        <v>3</v>
      </c>
      <c r="O187" s="262"/>
      <c r="P187" s="262"/>
      <c r="Q187" s="5"/>
      <c r="R187" s="262"/>
      <c r="S187" s="262"/>
      <c r="T187" s="6">
        <f t="shared" si="18"/>
        <v>8700</v>
      </c>
      <c r="U187" s="262"/>
      <c r="V187" s="262"/>
      <c r="W187" s="5"/>
      <c r="X187" s="5"/>
      <c r="Y187" s="262"/>
      <c r="Z187" s="262"/>
      <c r="AA187" s="38"/>
      <c r="AB187" s="262"/>
    </row>
    <row r="188" spans="1:28" ht="27" customHeight="1" x14ac:dyDescent="0.4">
      <c r="A188" s="263"/>
      <c r="B188" s="5"/>
      <c r="C188" s="5"/>
      <c r="D188" s="263"/>
      <c r="E188" s="290"/>
      <c r="F188" s="263"/>
      <c r="G188" s="263"/>
      <c r="H188" s="5">
        <v>2</v>
      </c>
      <c r="I188" s="5" t="str">
        <f t="shared" si="20"/>
        <v>マイクラ</v>
      </c>
      <c r="J188" s="5">
        <f>VLOOKUP(H188,AD$6:AF158,3)</f>
        <v>4500</v>
      </c>
      <c r="K188" s="5"/>
      <c r="L188" s="5"/>
      <c r="M188" s="5">
        <v>5</v>
      </c>
      <c r="N188" s="5">
        <v>1</v>
      </c>
      <c r="O188" s="263"/>
      <c r="P188" s="263"/>
      <c r="Q188" s="5"/>
      <c r="R188" s="263"/>
      <c r="S188" s="263"/>
      <c r="T188" s="6">
        <f t="shared" si="18"/>
        <v>4500</v>
      </c>
      <c r="U188" s="263"/>
      <c r="V188" s="263"/>
      <c r="W188" s="5"/>
      <c r="X188" s="5"/>
      <c r="Y188" s="263"/>
      <c r="Z188" s="263"/>
      <c r="AA188" s="26"/>
      <c r="AB188" s="263"/>
    </row>
    <row r="189" spans="1:28" ht="27" customHeight="1" x14ac:dyDescent="0.4">
      <c r="A189" s="5">
        <v>74</v>
      </c>
      <c r="B189" s="5"/>
      <c r="C189" s="5"/>
      <c r="D189" s="5"/>
      <c r="E189" s="288">
        <v>24</v>
      </c>
      <c r="F189" s="261"/>
      <c r="G189" s="261" t="s">
        <v>70</v>
      </c>
      <c r="H189" s="5">
        <v>5</v>
      </c>
      <c r="I189" s="5" t="str">
        <f t="shared" si="20"/>
        <v>持込</v>
      </c>
      <c r="J189" s="5">
        <v>4500</v>
      </c>
      <c r="K189" s="5"/>
      <c r="L189" s="5"/>
      <c r="M189" s="5">
        <v>5</v>
      </c>
      <c r="N189" s="5">
        <v>1</v>
      </c>
      <c r="O189" s="261"/>
      <c r="P189" s="261"/>
      <c r="Q189" s="5"/>
      <c r="R189" s="5"/>
      <c r="S189" s="261" t="s">
        <v>56</v>
      </c>
      <c r="T189" s="6">
        <f t="shared" si="18"/>
        <v>4500</v>
      </c>
      <c r="U189" s="276" t="s">
        <v>268</v>
      </c>
      <c r="V189" s="5" t="s">
        <v>70</v>
      </c>
      <c r="W189" s="5"/>
      <c r="X189" s="5"/>
      <c r="Y189" s="261"/>
      <c r="Z189" s="261" t="s">
        <v>41</v>
      </c>
      <c r="AA189" s="37"/>
      <c r="AB189" s="261" t="s">
        <v>269</v>
      </c>
    </row>
    <row r="190" spans="1:28" ht="27" customHeight="1" x14ac:dyDescent="0.4">
      <c r="A190" s="5">
        <v>75</v>
      </c>
      <c r="B190" s="5"/>
      <c r="C190" s="5"/>
      <c r="D190" s="5"/>
      <c r="E190" s="290"/>
      <c r="F190" s="263"/>
      <c r="G190" s="263"/>
      <c r="H190" s="5">
        <v>5</v>
      </c>
      <c r="I190" s="5" t="str">
        <f t="shared" si="20"/>
        <v>持込</v>
      </c>
      <c r="J190" s="5">
        <v>4500</v>
      </c>
      <c r="K190" s="5"/>
      <c r="L190" s="5"/>
      <c r="M190" s="5">
        <v>5</v>
      </c>
      <c r="N190" s="5">
        <v>1</v>
      </c>
      <c r="O190" s="263"/>
      <c r="P190" s="263"/>
      <c r="Q190" s="5"/>
      <c r="R190" s="36"/>
      <c r="S190" s="263"/>
      <c r="T190" s="6">
        <f t="shared" si="18"/>
        <v>4500</v>
      </c>
      <c r="U190" s="263"/>
      <c r="V190" s="5" t="s">
        <v>40</v>
      </c>
      <c r="W190" s="5"/>
      <c r="X190" s="5"/>
      <c r="Y190" s="263"/>
      <c r="Z190" s="263"/>
      <c r="AA190" s="26"/>
      <c r="AB190" s="263"/>
    </row>
    <row r="191" spans="1:28" ht="27" customHeight="1" x14ac:dyDescent="0.4">
      <c r="A191" s="5">
        <v>76</v>
      </c>
      <c r="B191" s="5"/>
      <c r="C191" s="5"/>
      <c r="D191" s="5"/>
      <c r="E191" s="9">
        <v>24</v>
      </c>
      <c r="F191" s="5"/>
      <c r="G191" s="5" t="s">
        <v>39</v>
      </c>
      <c r="H191" s="5" t="s">
        <v>270</v>
      </c>
      <c r="I191" s="5" t="str">
        <f t="shared" si="20"/>
        <v>モンブラン</v>
      </c>
      <c r="J191" s="5">
        <f>VLOOKUP(H191,AD$6:AF161,3)</f>
        <v>3800</v>
      </c>
      <c r="K191" s="5"/>
      <c r="L191" s="5"/>
      <c r="M191" s="5">
        <v>5</v>
      </c>
      <c r="N191" s="5">
        <v>2</v>
      </c>
      <c r="O191" s="5"/>
      <c r="P191" s="5"/>
      <c r="Q191" s="5"/>
      <c r="R191" s="5"/>
      <c r="S191" s="5"/>
      <c r="T191" s="6">
        <f t="shared" si="18"/>
        <v>7600</v>
      </c>
      <c r="U191" s="7">
        <v>44554</v>
      </c>
      <c r="V191" s="5" t="s">
        <v>40</v>
      </c>
      <c r="W191" s="5"/>
      <c r="X191" s="5"/>
      <c r="Y191" s="5"/>
      <c r="Z191" s="5" t="s">
        <v>41</v>
      </c>
      <c r="AA191" s="5"/>
      <c r="AB191" s="5"/>
    </row>
    <row r="192" spans="1:28" ht="27" customHeight="1" x14ac:dyDescent="0.4">
      <c r="A192" s="261">
        <v>77</v>
      </c>
      <c r="B192" s="5"/>
      <c r="C192" s="5"/>
      <c r="D192" s="5"/>
      <c r="E192" s="288">
        <v>24</v>
      </c>
      <c r="F192" s="5"/>
      <c r="G192" s="261" t="s">
        <v>70</v>
      </c>
      <c r="H192" s="5" t="s">
        <v>275</v>
      </c>
      <c r="I192" s="5" t="str">
        <f t="shared" si="20"/>
        <v>スフレ</v>
      </c>
      <c r="J192" s="5">
        <f>VLOOKUP(H192,AD$6:AF162,3)</f>
        <v>2900</v>
      </c>
      <c r="K192" s="5"/>
      <c r="L192" s="5"/>
      <c r="M192" s="5">
        <v>5</v>
      </c>
      <c r="N192" s="5">
        <v>1</v>
      </c>
      <c r="O192" s="5"/>
      <c r="P192" s="261"/>
      <c r="Q192" s="5"/>
      <c r="R192" s="276"/>
      <c r="S192" s="261" t="s">
        <v>56</v>
      </c>
      <c r="T192" s="6">
        <f t="shared" si="18"/>
        <v>2900</v>
      </c>
      <c r="U192" s="281" t="s">
        <v>273</v>
      </c>
      <c r="V192" s="261" t="s">
        <v>40</v>
      </c>
      <c r="W192" s="5"/>
      <c r="X192" s="5"/>
      <c r="Y192" s="5"/>
      <c r="Z192" s="261" t="s">
        <v>41</v>
      </c>
      <c r="AA192" s="37"/>
      <c r="AB192" s="5"/>
    </row>
    <row r="193" spans="1:28" ht="27" customHeight="1" x14ac:dyDescent="0.4">
      <c r="A193" s="262"/>
      <c r="B193" s="5"/>
      <c r="C193" s="5"/>
      <c r="D193" s="5"/>
      <c r="E193" s="289"/>
      <c r="F193" s="5"/>
      <c r="G193" s="262"/>
      <c r="H193" s="5" t="s">
        <v>276</v>
      </c>
      <c r="I193" s="5" t="str">
        <f t="shared" si="20"/>
        <v>ショコラノワール</v>
      </c>
      <c r="J193" s="5">
        <f>VLOOKUP(H193,AD$6:AF163,3)</f>
        <v>3800</v>
      </c>
      <c r="K193" s="5"/>
      <c r="L193" s="5"/>
      <c r="M193" s="5">
        <v>5</v>
      </c>
      <c r="N193" s="5">
        <v>1</v>
      </c>
      <c r="O193" s="5"/>
      <c r="P193" s="262"/>
      <c r="Q193" s="5"/>
      <c r="R193" s="263"/>
      <c r="S193" s="262"/>
      <c r="T193" s="6">
        <f t="shared" si="18"/>
        <v>3800</v>
      </c>
      <c r="U193" s="282"/>
      <c r="V193" s="262"/>
      <c r="W193" s="5"/>
      <c r="X193" s="5"/>
      <c r="Y193" s="5"/>
      <c r="Z193" s="262"/>
      <c r="AA193" s="38"/>
      <c r="AB193" s="5"/>
    </row>
    <row r="194" spans="1:28" ht="27" customHeight="1" x14ac:dyDescent="0.4">
      <c r="A194" s="263"/>
      <c r="B194" s="5"/>
      <c r="C194" s="5"/>
      <c r="D194" s="5"/>
      <c r="E194" s="290"/>
      <c r="F194" s="5"/>
      <c r="G194" s="263"/>
      <c r="H194" s="5" t="s">
        <v>272</v>
      </c>
      <c r="I194" s="5" t="str">
        <f>VLOOKUP(H194,$AD$6:$AE$15,2,)</f>
        <v>生クリーム</v>
      </c>
      <c r="J194" s="5">
        <f>VLOOKUP(H194,AD$6:AF164,3)</f>
        <v>3500</v>
      </c>
      <c r="K194" s="5"/>
      <c r="L194" s="5"/>
      <c r="M194" s="5">
        <v>5</v>
      </c>
      <c r="N194" s="5">
        <v>1</v>
      </c>
      <c r="O194" s="5"/>
      <c r="P194" s="263"/>
      <c r="Q194" s="5"/>
      <c r="R194" s="5"/>
      <c r="S194" s="263"/>
      <c r="T194" s="6">
        <f t="shared" si="18"/>
        <v>3500</v>
      </c>
      <c r="U194" s="283"/>
      <c r="V194" s="263"/>
      <c r="W194" s="5"/>
      <c r="X194" s="5"/>
      <c r="Y194" s="5"/>
      <c r="Z194" s="263"/>
      <c r="AA194" s="26"/>
      <c r="AB194" s="5"/>
    </row>
    <row r="195" spans="1:28" ht="27" customHeight="1" x14ac:dyDescent="0.4">
      <c r="A195" s="261">
        <v>78</v>
      </c>
      <c r="B195" s="5"/>
      <c r="C195" s="5"/>
      <c r="D195" s="5"/>
      <c r="E195" s="288">
        <v>24</v>
      </c>
      <c r="F195" s="281" t="s">
        <v>287</v>
      </c>
      <c r="G195" s="261" t="s">
        <v>52</v>
      </c>
      <c r="H195" s="5" t="s">
        <v>283</v>
      </c>
      <c r="I195" s="5" t="str">
        <f t="shared" ref="I195:I218" si="21">VLOOKUP(H195,$AD$6:$AE$15,2,)</f>
        <v>生クリーム</v>
      </c>
      <c r="J195" s="5">
        <f>VLOOKUP(H195,AD$6:AF141,3)</f>
        <v>3500</v>
      </c>
      <c r="K195" s="5"/>
      <c r="L195" s="5"/>
      <c r="M195" s="5">
        <v>5</v>
      </c>
      <c r="N195" s="5">
        <v>1</v>
      </c>
      <c r="O195" s="276"/>
      <c r="P195" s="276"/>
      <c r="Q195" s="5"/>
      <c r="R195" s="261"/>
      <c r="S195" s="5"/>
      <c r="T195" s="6">
        <f t="shared" ref="T195:T218" si="22">(J195*N195)+K195+L195</f>
        <v>3500</v>
      </c>
      <c r="U195" s="279">
        <v>44554</v>
      </c>
      <c r="V195" s="261" t="s">
        <v>40</v>
      </c>
      <c r="W195" s="5"/>
      <c r="X195" s="5"/>
      <c r="Y195" s="261"/>
      <c r="Z195" s="261" t="s">
        <v>41</v>
      </c>
      <c r="AA195" s="37"/>
      <c r="AB195" s="261"/>
    </row>
    <row r="196" spans="1:28" ht="27" customHeight="1" x14ac:dyDescent="0.4">
      <c r="A196" s="262"/>
      <c r="B196" s="5"/>
      <c r="C196" s="5"/>
      <c r="D196" s="5"/>
      <c r="E196" s="289"/>
      <c r="F196" s="282"/>
      <c r="G196" s="262"/>
      <c r="H196" s="5" t="s">
        <v>284</v>
      </c>
      <c r="I196" s="5" t="str">
        <f t="shared" si="21"/>
        <v>チョコ生</v>
      </c>
      <c r="J196" s="5">
        <f>VLOOKUP(H196,AD$6:AF142,3)</f>
        <v>3600</v>
      </c>
      <c r="K196" s="5"/>
      <c r="L196" s="5"/>
      <c r="M196" s="5">
        <v>5</v>
      </c>
      <c r="N196" s="5">
        <v>1</v>
      </c>
      <c r="O196" s="262"/>
      <c r="P196" s="262"/>
      <c r="Q196" s="5"/>
      <c r="R196" s="262"/>
      <c r="S196" s="5"/>
      <c r="T196" s="6">
        <f t="shared" si="22"/>
        <v>3600</v>
      </c>
      <c r="U196" s="349"/>
      <c r="V196" s="262"/>
      <c r="W196" s="5"/>
      <c r="X196" s="5"/>
      <c r="Y196" s="262"/>
      <c r="Z196" s="262"/>
      <c r="AA196" s="38"/>
      <c r="AB196" s="262"/>
    </row>
    <row r="197" spans="1:28" ht="27" customHeight="1" x14ac:dyDescent="0.4">
      <c r="A197" s="262"/>
      <c r="B197" s="5"/>
      <c r="C197" s="5"/>
      <c r="D197" s="5"/>
      <c r="E197" s="289"/>
      <c r="F197" s="283"/>
      <c r="G197" s="262"/>
      <c r="H197" s="5" t="s">
        <v>285</v>
      </c>
      <c r="I197" s="5" t="str">
        <f t="shared" si="21"/>
        <v>スフレ</v>
      </c>
      <c r="J197" s="5">
        <f>VLOOKUP(H197,AD$6:AF143,3)</f>
        <v>2900</v>
      </c>
      <c r="K197" s="5"/>
      <c r="L197" s="5"/>
      <c r="M197" s="5">
        <v>5</v>
      </c>
      <c r="N197" s="5">
        <v>2</v>
      </c>
      <c r="O197" s="263"/>
      <c r="P197" s="262"/>
      <c r="Q197" s="5"/>
      <c r="R197" s="263"/>
      <c r="S197" s="5"/>
      <c r="T197" s="6">
        <f t="shared" si="22"/>
        <v>5800</v>
      </c>
      <c r="U197" s="349"/>
      <c r="V197" s="262"/>
      <c r="W197" s="5"/>
      <c r="X197" s="5"/>
      <c r="Y197" s="263"/>
      <c r="Z197" s="262"/>
      <c r="AA197" s="38"/>
      <c r="AB197" s="263"/>
    </row>
    <row r="198" spans="1:28" ht="27" customHeight="1" x14ac:dyDescent="0.4">
      <c r="A198" s="262"/>
      <c r="B198" s="5"/>
      <c r="C198" s="5"/>
      <c r="D198" s="5"/>
      <c r="E198" s="289"/>
      <c r="F198" s="5" t="s">
        <v>46</v>
      </c>
      <c r="G198" s="262"/>
      <c r="H198" s="5" t="s">
        <v>283</v>
      </c>
      <c r="I198" s="5" t="str">
        <f t="shared" si="21"/>
        <v>生クリーム</v>
      </c>
      <c r="J198" s="5">
        <f>VLOOKUP(H198,AD$6:AF144,3)</f>
        <v>3500</v>
      </c>
      <c r="K198" s="5"/>
      <c r="L198" s="5"/>
      <c r="M198" s="5">
        <v>5</v>
      </c>
      <c r="N198" s="5">
        <v>1</v>
      </c>
      <c r="O198" s="5"/>
      <c r="P198" s="262"/>
      <c r="Q198" s="5"/>
      <c r="R198" s="5"/>
      <c r="S198" s="5"/>
      <c r="T198" s="6">
        <f t="shared" si="22"/>
        <v>3500</v>
      </c>
      <c r="U198" s="349"/>
      <c r="V198" s="262"/>
      <c r="W198" s="5"/>
      <c r="X198" s="5"/>
      <c r="Y198" s="5"/>
      <c r="Z198" s="262"/>
      <c r="AA198" s="38"/>
      <c r="AB198" s="5" t="s">
        <v>286</v>
      </c>
    </row>
    <row r="199" spans="1:28" ht="27" customHeight="1" x14ac:dyDescent="0.4">
      <c r="A199" s="262"/>
      <c r="B199" s="5"/>
      <c r="C199" s="5"/>
      <c r="D199" s="5"/>
      <c r="E199" s="289"/>
      <c r="F199" s="5" t="s">
        <v>46</v>
      </c>
      <c r="G199" s="262"/>
      <c r="H199" s="5" t="s">
        <v>283</v>
      </c>
      <c r="I199" s="5" t="str">
        <f t="shared" si="21"/>
        <v>生クリーム</v>
      </c>
      <c r="J199" s="5">
        <f>VLOOKUP(H199,AD$6:AF145,3)</f>
        <v>3500</v>
      </c>
      <c r="K199" s="5"/>
      <c r="L199" s="5"/>
      <c r="M199" s="5">
        <v>5</v>
      </c>
      <c r="N199" s="5">
        <v>1</v>
      </c>
      <c r="O199" s="5"/>
      <c r="P199" s="262"/>
      <c r="Q199" s="5"/>
      <c r="R199" s="5"/>
      <c r="S199" s="5"/>
      <c r="T199" s="6">
        <f t="shared" si="22"/>
        <v>3500</v>
      </c>
      <c r="U199" s="349"/>
      <c r="V199" s="262"/>
      <c r="W199" s="5"/>
      <c r="X199" s="5"/>
      <c r="Y199" s="5"/>
      <c r="Z199" s="262"/>
      <c r="AA199" s="38"/>
      <c r="AB199" s="5"/>
    </row>
    <row r="200" spans="1:28" ht="27" customHeight="1" x14ac:dyDescent="0.4">
      <c r="A200" s="262"/>
      <c r="B200" s="5"/>
      <c r="C200" s="5"/>
      <c r="D200" s="5"/>
      <c r="E200" s="289"/>
      <c r="F200" s="261" t="s">
        <v>46</v>
      </c>
      <c r="G200" s="262"/>
      <c r="H200" s="5" t="s">
        <v>283</v>
      </c>
      <c r="I200" s="5" t="str">
        <f t="shared" si="21"/>
        <v>生クリーム</v>
      </c>
      <c r="J200" s="5">
        <f>VLOOKUP(H200,AD$6:AF146,3)</f>
        <v>3500</v>
      </c>
      <c r="K200" s="5"/>
      <c r="L200" s="5"/>
      <c r="M200" s="5">
        <v>5</v>
      </c>
      <c r="N200" s="5">
        <v>1</v>
      </c>
      <c r="O200" s="261"/>
      <c r="P200" s="262"/>
      <c r="Q200" s="5"/>
      <c r="R200" s="261"/>
      <c r="S200" s="5"/>
      <c r="T200" s="6">
        <f t="shared" si="22"/>
        <v>3500</v>
      </c>
      <c r="U200" s="349"/>
      <c r="V200" s="262"/>
      <c r="W200" s="5"/>
      <c r="X200" s="5"/>
      <c r="Y200" s="261"/>
      <c r="Z200" s="262"/>
      <c r="AA200" s="38"/>
      <c r="AB200" s="261"/>
    </row>
    <row r="201" spans="1:28" ht="27" customHeight="1" x14ac:dyDescent="0.4">
      <c r="A201" s="262"/>
      <c r="B201" s="5"/>
      <c r="C201" s="5"/>
      <c r="D201" s="5"/>
      <c r="E201" s="289"/>
      <c r="F201" s="263"/>
      <c r="G201" s="262"/>
      <c r="H201" s="5" t="s">
        <v>284</v>
      </c>
      <c r="I201" s="5" t="str">
        <f t="shared" si="21"/>
        <v>チョコ生</v>
      </c>
      <c r="J201" s="5">
        <f>VLOOKUP(H201,AD$6:AF147,3)</f>
        <v>3600</v>
      </c>
      <c r="K201" s="5"/>
      <c r="L201" s="5"/>
      <c r="M201" s="5">
        <v>5</v>
      </c>
      <c r="N201" s="5">
        <v>1</v>
      </c>
      <c r="O201" s="263"/>
      <c r="P201" s="262"/>
      <c r="Q201" s="5"/>
      <c r="R201" s="263"/>
      <c r="S201" s="5"/>
      <c r="T201" s="6">
        <f t="shared" si="22"/>
        <v>3600</v>
      </c>
      <c r="U201" s="350"/>
      <c r="V201" s="262"/>
      <c r="W201" s="5"/>
      <c r="X201" s="5"/>
      <c r="Y201" s="263"/>
      <c r="Z201" s="262"/>
      <c r="AA201" s="38"/>
      <c r="AB201" s="263"/>
    </row>
    <row r="202" spans="1:28" ht="27" customHeight="1" x14ac:dyDescent="0.4">
      <c r="A202" s="262"/>
      <c r="B202" s="5"/>
      <c r="C202" s="5"/>
      <c r="D202" s="5"/>
      <c r="E202" s="289"/>
      <c r="F202" s="281" t="s">
        <v>287</v>
      </c>
      <c r="G202" s="262"/>
      <c r="H202" s="5" t="s">
        <v>284</v>
      </c>
      <c r="I202" s="5" t="str">
        <f t="shared" si="21"/>
        <v>チョコ生</v>
      </c>
      <c r="J202" s="5">
        <f>VLOOKUP(H202,AD$6:AF148,3)</f>
        <v>3600</v>
      </c>
      <c r="K202" s="5"/>
      <c r="L202" s="5"/>
      <c r="M202" s="5">
        <v>5</v>
      </c>
      <c r="N202" s="5">
        <v>2</v>
      </c>
      <c r="O202" s="261"/>
      <c r="P202" s="262"/>
      <c r="Q202" s="5"/>
      <c r="R202" s="261"/>
      <c r="S202" s="5"/>
      <c r="T202" s="6">
        <f t="shared" si="22"/>
        <v>7200</v>
      </c>
      <c r="U202" s="279">
        <v>44554</v>
      </c>
      <c r="V202" s="262"/>
      <c r="W202" s="5"/>
      <c r="X202" s="5"/>
      <c r="Y202" s="261"/>
      <c r="Z202" s="262"/>
      <c r="AA202" s="38"/>
      <c r="AB202" s="261" t="s">
        <v>286</v>
      </c>
    </row>
    <row r="203" spans="1:28" ht="27" customHeight="1" x14ac:dyDescent="0.4">
      <c r="A203" s="263"/>
      <c r="B203" s="5"/>
      <c r="C203" s="5"/>
      <c r="D203" s="5"/>
      <c r="E203" s="290"/>
      <c r="F203" s="283"/>
      <c r="G203" s="263"/>
      <c r="H203" s="5">
        <v>4</v>
      </c>
      <c r="I203" s="5" t="str">
        <f t="shared" si="21"/>
        <v>鬼滅の刃</v>
      </c>
      <c r="J203" s="5">
        <f>VLOOKUP(H203,AD$6:AF149,3)</f>
        <v>4500</v>
      </c>
      <c r="K203" s="5"/>
      <c r="L203" s="5"/>
      <c r="M203" s="5">
        <v>5</v>
      </c>
      <c r="N203" s="5">
        <v>1</v>
      </c>
      <c r="O203" s="263"/>
      <c r="P203" s="263"/>
      <c r="Q203" s="5"/>
      <c r="R203" s="263"/>
      <c r="S203" s="5"/>
      <c r="T203" s="6">
        <f t="shared" si="22"/>
        <v>4500</v>
      </c>
      <c r="U203" s="263"/>
      <c r="V203" s="263"/>
      <c r="W203" s="5"/>
      <c r="X203" s="5"/>
      <c r="Y203" s="263"/>
      <c r="Z203" s="263"/>
      <c r="AA203" s="26"/>
      <c r="AB203" s="263"/>
    </row>
    <row r="204" spans="1:28" ht="27" customHeight="1" x14ac:dyDescent="0.4">
      <c r="A204" s="261">
        <v>79</v>
      </c>
      <c r="B204" s="5"/>
      <c r="C204" s="5"/>
      <c r="D204" s="5"/>
      <c r="E204" s="284">
        <v>24</v>
      </c>
      <c r="F204" s="286" t="s">
        <v>113</v>
      </c>
      <c r="G204" s="286"/>
      <c r="H204" s="50" t="s">
        <v>29</v>
      </c>
      <c r="I204" s="50" t="str">
        <f t="shared" si="21"/>
        <v>生クリーム</v>
      </c>
      <c r="J204" s="50">
        <v>0</v>
      </c>
      <c r="K204" s="50"/>
      <c r="L204" s="50"/>
      <c r="M204" s="50">
        <v>5</v>
      </c>
      <c r="N204" s="50">
        <v>1</v>
      </c>
      <c r="O204" s="286"/>
      <c r="P204" s="286"/>
      <c r="Q204" s="50"/>
      <c r="R204" s="286"/>
      <c r="S204" s="50"/>
      <c r="T204" s="51">
        <f t="shared" si="22"/>
        <v>0</v>
      </c>
      <c r="U204" s="50"/>
      <c r="V204" s="286" t="s">
        <v>40</v>
      </c>
      <c r="W204" s="50"/>
      <c r="X204" s="50"/>
      <c r="Y204" s="50"/>
      <c r="Z204" s="286" t="s">
        <v>41</v>
      </c>
      <c r="AA204" s="79"/>
      <c r="AB204" s="291" t="s">
        <v>267</v>
      </c>
    </row>
    <row r="205" spans="1:28" ht="27" customHeight="1" x14ac:dyDescent="0.4">
      <c r="A205" s="263"/>
      <c r="B205" s="5"/>
      <c r="C205" s="5"/>
      <c r="D205" s="5"/>
      <c r="E205" s="285"/>
      <c r="F205" s="287"/>
      <c r="G205" s="287"/>
      <c r="H205" s="50" t="s">
        <v>30</v>
      </c>
      <c r="I205" s="50" t="str">
        <f t="shared" si="21"/>
        <v>チョコ生</v>
      </c>
      <c r="J205" s="50">
        <v>0</v>
      </c>
      <c r="K205" s="50"/>
      <c r="L205" s="50"/>
      <c r="M205" s="50">
        <v>5</v>
      </c>
      <c r="N205" s="50">
        <v>2</v>
      </c>
      <c r="O205" s="287"/>
      <c r="P205" s="287"/>
      <c r="Q205" s="50"/>
      <c r="R205" s="287"/>
      <c r="S205" s="50"/>
      <c r="T205" s="51">
        <f t="shared" si="22"/>
        <v>0</v>
      </c>
      <c r="U205" s="50"/>
      <c r="V205" s="287"/>
      <c r="W205" s="50"/>
      <c r="X205" s="50"/>
      <c r="Y205" s="50"/>
      <c r="Z205" s="287"/>
      <c r="AA205" s="80"/>
      <c r="AB205" s="292"/>
    </row>
    <row r="206" spans="1:28" ht="27" customHeight="1" x14ac:dyDescent="0.4">
      <c r="A206" s="5">
        <v>80</v>
      </c>
      <c r="B206" s="5"/>
      <c r="C206" s="5"/>
      <c r="D206" s="5"/>
      <c r="E206" s="9">
        <v>24</v>
      </c>
      <c r="F206" s="5" t="s">
        <v>288</v>
      </c>
      <c r="G206" s="5"/>
      <c r="H206" s="5" t="s">
        <v>283</v>
      </c>
      <c r="I206" s="5" t="str">
        <f t="shared" si="21"/>
        <v>生クリーム</v>
      </c>
      <c r="J206" s="5">
        <f>VLOOKUP(H206,AD$6:AF152,3)</f>
        <v>3500</v>
      </c>
      <c r="K206" s="5"/>
      <c r="L206" s="5"/>
      <c r="M206" s="5">
        <v>5</v>
      </c>
      <c r="N206" s="5">
        <v>1</v>
      </c>
      <c r="O206" s="5"/>
      <c r="P206" s="44"/>
      <c r="Q206" s="5"/>
      <c r="R206" s="5"/>
      <c r="S206" s="5"/>
      <c r="T206" s="6">
        <f t="shared" si="22"/>
        <v>3500</v>
      </c>
      <c r="U206" s="7">
        <v>44554</v>
      </c>
      <c r="V206" s="5" t="s">
        <v>70</v>
      </c>
      <c r="W206" s="5"/>
      <c r="X206" s="5"/>
      <c r="Y206" s="5"/>
      <c r="Z206" s="5" t="s">
        <v>41</v>
      </c>
      <c r="AA206" s="5"/>
      <c r="AB206" s="5"/>
    </row>
    <row r="207" spans="1:28" ht="27" customHeight="1" x14ac:dyDescent="0.4">
      <c r="A207" s="261">
        <v>81</v>
      </c>
      <c r="B207" s="5"/>
      <c r="C207" s="5"/>
      <c r="D207" s="5"/>
      <c r="E207" s="288">
        <v>24</v>
      </c>
      <c r="F207" s="261" t="s">
        <v>290</v>
      </c>
      <c r="G207" s="5"/>
      <c r="H207" s="5" t="s">
        <v>283</v>
      </c>
      <c r="I207" s="5" t="str">
        <f t="shared" si="21"/>
        <v>生クリーム</v>
      </c>
      <c r="J207" s="5">
        <f>VLOOKUP(H207,AD$6:AF153,3)</f>
        <v>3500</v>
      </c>
      <c r="K207" s="5"/>
      <c r="L207" s="5"/>
      <c r="M207" s="5">
        <v>5</v>
      </c>
      <c r="N207" s="5">
        <v>2</v>
      </c>
      <c r="O207" s="261"/>
      <c r="P207" s="261"/>
      <c r="Q207" s="5"/>
      <c r="R207" s="261"/>
      <c r="S207" s="261" t="s">
        <v>56</v>
      </c>
      <c r="T207" s="6">
        <f t="shared" si="22"/>
        <v>7000</v>
      </c>
      <c r="U207" s="281" t="s">
        <v>291</v>
      </c>
      <c r="V207" s="261" t="s">
        <v>70</v>
      </c>
      <c r="W207" s="5"/>
      <c r="X207" s="5"/>
      <c r="Y207" s="261"/>
      <c r="Z207" s="261" t="s">
        <v>41</v>
      </c>
      <c r="AA207" s="37"/>
      <c r="AB207" s="261"/>
    </row>
    <row r="208" spans="1:28" ht="27" customHeight="1" x14ac:dyDescent="0.4">
      <c r="A208" s="262"/>
      <c r="B208" s="5"/>
      <c r="C208" s="5"/>
      <c r="D208" s="5"/>
      <c r="E208" s="289"/>
      <c r="F208" s="262"/>
      <c r="G208" s="5"/>
      <c r="H208" s="5" t="s">
        <v>284</v>
      </c>
      <c r="I208" s="5" t="str">
        <f t="shared" si="21"/>
        <v>チョコ生</v>
      </c>
      <c r="J208" s="5">
        <f>VLOOKUP(H208,AD$6:AF154,3)</f>
        <v>3600</v>
      </c>
      <c r="K208" s="5"/>
      <c r="L208" s="5"/>
      <c r="M208" s="5">
        <v>5</v>
      </c>
      <c r="N208" s="5">
        <v>1</v>
      </c>
      <c r="O208" s="262"/>
      <c r="P208" s="262"/>
      <c r="Q208" s="5"/>
      <c r="R208" s="262"/>
      <c r="S208" s="262"/>
      <c r="T208" s="6">
        <f t="shared" si="22"/>
        <v>3600</v>
      </c>
      <c r="U208" s="282"/>
      <c r="V208" s="262"/>
      <c r="W208" s="5"/>
      <c r="X208" s="5"/>
      <c r="Y208" s="262"/>
      <c r="Z208" s="262"/>
      <c r="AA208" s="38"/>
      <c r="AB208" s="262"/>
    </row>
    <row r="209" spans="1:28" ht="27" customHeight="1" x14ac:dyDescent="0.4">
      <c r="A209" s="262"/>
      <c r="B209" s="5"/>
      <c r="C209" s="5"/>
      <c r="D209" s="5"/>
      <c r="E209" s="289"/>
      <c r="F209" s="262"/>
      <c r="G209" s="5"/>
      <c r="H209" s="5" t="s">
        <v>285</v>
      </c>
      <c r="I209" s="5" t="str">
        <f t="shared" si="21"/>
        <v>スフレ</v>
      </c>
      <c r="J209" s="5">
        <f>VLOOKUP(H209,AD$6:AF155,3)</f>
        <v>2900</v>
      </c>
      <c r="K209" s="5"/>
      <c r="L209" s="5"/>
      <c r="M209" s="5">
        <v>5</v>
      </c>
      <c r="N209" s="5">
        <v>6</v>
      </c>
      <c r="O209" s="262"/>
      <c r="P209" s="262"/>
      <c r="Q209" s="5"/>
      <c r="R209" s="262"/>
      <c r="S209" s="262"/>
      <c r="T209" s="6">
        <f t="shared" si="22"/>
        <v>17400</v>
      </c>
      <c r="U209" s="282"/>
      <c r="V209" s="262"/>
      <c r="W209" s="5"/>
      <c r="X209" s="5"/>
      <c r="Y209" s="262"/>
      <c r="Z209" s="262"/>
      <c r="AA209" s="38"/>
      <c r="AB209" s="262"/>
    </row>
    <row r="210" spans="1:28" ht="27" customHeight="1" x14ac:dyDescent="0.4">
      <c r="A210" s="263"/>
      <c r="B210" s="5"/>
      <c r="C210" s="5"/>
      <c r="D210" s="5"/>
      <c r="E210" s="290"/>
      <c r="F210" s="263"/>
      <c r="G210" s="5"/>
      <c r="H210" s="5" t="s">
        <v>289</v>
      </c>
      <c r="I210" s="5" t="str">
        <f t="shared" si="21"/>
        <v>モンブラン</v>
      </c>
      <c r="J210" s="5">
        <f>VLOOKUP(H210,AD$6:AF156,3)</f>
        <v>3800</v>
      </c>
      <c r="K210" s="5"/>
      <c r="L210" s="5"/>
      <c r="M210" s="5">
        <v>5</v>
      </c>
      <c r="N210" s="5">
        <v>2</v>
      </c>
      <c r="O210" s="263"/>
      <c r="P210" s="263"/>
      <c r="Q210" s="5"/>
      <c r="R210" s="263"/>
      <c r="S210" s="263"/>
      <c r="T210" s="6">
        <f t="shared" si="22"/>
        <v>7600</v>
      </c>
      <c r="U210" s="283"/>
      <c r="V210" s="263"/>
      <c r="W210" s="5"/>
      <c r="X210" s="5"/>
      <c r="Y210" s="263"/>
      <c r="Z210" s="263"/>
      <c r="AA210" s="26"/>
      <c r="AB210" s="263"/>
    </row>
    <row r="211" spans="1:28" ht="27" customHeight="1" x14ac:dyDescent="0.4">
      <c r="A211" s="261">
        <v>82</v>
      </c>
      <c r="B211" s="5"/>
      <c r="C211" s="5"/>
      <c r="D211" s="5"/>
      <c r="E211" s="261">
        <v>24</v>
      </c>
      <c r="F211" s="261" t="s">
        <v>287</v>
      </c>
      <c r="G211" s="261" t="s">
        <v>83</v>
      </c>
      <c r="H211" s="5" t="s">
        <v>293</v>
      </c>
      <c r="I211" s="5" t="str">
        <f t="shared" si="21"/>
        <v>チョコ生</v>
      </c>
      <c r="J211" s="5">
        <f>VLOOKUP(H211,AD$6:AF157,3)</f>
        <v>3600</v>
      </c>
      <c r="K211" s="5"/>
      <c r="L211" s="5"/>
      <c r="M211" s="5">
        <v>5</v>
      </c>
      <c r="N211" s="5">
        <v>2</v>
      </c>
      <c r="O211" s="261"/>
      <c r="P211" s="261"/>
      <c r="Q211" s="5"/>
      <c r="R211" s="276"/>
      <c r="S211" s="5"/>
      <c r="T211" s="6">
        <f t="shared" si="22"/>
        <v>7200</v>
      </c>
      <c r="U211" s="279">
        <v>44554</v>
      </c>
      <c r="V211" s="261" t="s">
        <v>40</v>
      </c>
      <c r="W211" s="5"/>
      <c r="X211" s="5"/>
      <c r="Y211" s="261"/>
      <c r="Z211" s="261" t="s">
        <v>41</v>
      </c>
      <c r="AA211" s="37"/>
      <c r="AB211" s="261" t="s">
        <v>295</v>
      </c>
    </row>
    <row r="212" spans="1:28" ht="27" customHeight="1" x14ac:dyDescent="0.4">
      <c r="A212" s="262"/>
      <c r="B212" s="5"/>
      <c r="C212" s="5"/>
      <c r="D212" s="5"/>
      <c r="E212" s="262"/>
      <c r="F212" s="262"/>
      <c r="G212" s="262"/>
      <c r="H212" s="5" t="s">
        <v>294</v>
      </c>
      <c r="I212" s="5" t="str">
        <f t="shared" si="21"/>
        <v>スフレ</v>
      </c>
      <c r="J212" s="5">
        <f>VLOOKUP(H212,AD$6:AF158,3)</f>
        <v>2900</v>
      </c>
      <c r="K212" s="5"/>
      <c r="L212" s="5"/>
      <c r="M212" s="5">
        <v>5</v>
      </c>
      <c r="N212" s="5">
        <v>4</v>
      </c>
      <c r="O212" s="262"/>
      <c r="P212" s="262"/>
      <c r="Q212" s="5"/>
      <c r="R212" s="262"/>
      <c r="S212" s="5"/>
      <c r="T212" s="6">
        <f t="shared" si="22"/>
        <v>11600</v>
      </c>
      <c r="U212" s="262"/>
      <c r="V212" s="262"/>
      <c r="W212" s="5"/>
      <c r="X212" s="5"/>
      <c r="Y212" s="262"/>
      <c r="Z212" s="262"/>
      <c r="AA212" s="38"/>
      <c r="AB212" s="262"/>
    </row>
    <row r="213" spans="1:28" ht="27" customHeight="1" x14ac:dyDescent="0.4">
      <c r="A213" s="262"/>
      <c r="B213" s="5"/>
      <c r="C213" s="5"/>
      <c r="D213" s="5"/>
      <c r="E213" s="262"/>
      <c r="F213" s="262"/>
      <c r="G213" s="262"/>
      <c r="H213" s="5">
        <v>3</v>
      </c>
      <c r="I213" s="5" t="str">
        <f t="shared" si="21"/>
        <v>東卍</v>
      </c>
      <c r="J213" s="5">
        <f>VLOOKUP(H213,AD$6:AF159,3)</f>
        <v>4500</v>
      </c>
      <c r="K213" s="5"/>
      <c r="L213" s="5"/>
      <c r="M213" s="5">
        <v>5</v>
      </c>
      <c r="N213" s="5">
        <v>1</v>
      </c>
      <c r="O213" s="262"/>
      <c r="P213" s="262"/>
      <c r="Q213" s="5"/>
      <c r="R213" s="262"/>
      <c r="S213" s="5"/>
      <c r="T213" s="6">
        <f t="shared" si="22"/>
        <v>4500</v>
      </c>
      <c r="U213" s="262"/>
      <c r="V213" s="262"/>
      <c r="W213" s="5"/>
      <c r="X213" s="5"/>
      <c r="Y213" s="262"/>
      <c r="Z213" s="262"/>
      <c r="AA213" s="38"/>
      <c r="AB213" s="262"/>
    </row>
    <row r="214" spans="1:28" ht="27" customHeight="1" x14ac:dyDescent="0.4">
      <c r="A214" s="263"/>
      <c r="B214" s="5"/>
      <c r="C214" s="5"/>
      <c r="D214" s="5"/>
      <c r="E214" s="263"/>
      <c r="F214" s="263"/>
      <c r="G214" s="263"/>
      <c r="H214" s="5">
        <v>4</v>
      </c>
      <c r="I214" s="5" t="str">
        <f t="shared" si="21"/>
        <v>鬼滅の刃</v>
      </c>
      <c r="J214" s="5">
        <f>VLOOKUP(H214,AD$6:AF160,3)</f>
        <v>4500</v>
      </c>
      <c r="K214" s="5"/>
      <c r="L214" s="5"/>
      <c r="M214" s="5">
        <v>5</v>
      </c>
      <c r="N214" s="5">
        <v>1</v>
      </c>
      <c r="O214" s="263"/>
      <c r="P214" s="263"/>
      <c r="Q214" s="5"/>
      <c r="R214" s="263"/>
      <c r="S214" s="5"/>
      <c r="T214" s="6">
        <f t="shared" si="22"/>
        <v>4500</v>
      </c>
      <c r="U214" s="263"/>
      <c r="V214" s="263"/>
      <c r="W214" s="5"/>
      <c r="X214" s="5"/>
      <c r="Y214" s="263"/>
      <c r="Z214" s="263"/>
      <c r="AA214" s="26"/>
      <c r="AB214" s="263"/>
    </row>
    <row r="215" spans="1:28" ht="27" customHeight="1" x14ac:dyDescent="0.4">
      <c r="A215" s="261">
        <v>83</v>
      </c>
      <c r="B215" s="5"/>
      <c r="C215" s="5"/>
      <c r="D215" s="5"/>
      <c r="E215" s="261">
        <v>24</v>
      </c>
      <c r="F215" s="261"/>
      <c r="G215" s="261" t="s">
        <v>83</v>
      </c>
      <c r="H215" s="5" t="s">
        <v>298</v>
      </c>
      <c r="I215" s="5" t="str">
        <f t="shared" si="21"/>
        <v>生クリーム</v>
      </c>
      <c r="J215" s="5">
        <v>3000</v>
      </c>
      <c r="K215" s="5"/>
      <c r="L215" s="5"/>
      <c r="M215" s="5">
        <v>5</v>
      </c>
      <c r="N215" s="5">
        <v>8</v>
      </c>
      <c r="O215" s="261"/>
      <c r="P215" s="261"/>
      <c r="Q215" s="5"/>
      <c r="R215" s="261"/>
      <c r="S215" s="261"/>
      <c r="T215" s="6">
        <f t="shared" si="22"/>
        <v>24000</v>
      </c>
      <c r="U215" s="279">
        <v>44554</v>
      </c>
      <c r="V215" s="261" t="s">
        <v>40</v>
      </c>
      <c r="W215" s="5"/>
      <c r="X215" s="5"/>
      <c r="Y215" s="261"/>
      <c r="Z215" s="261" t="s">
        <v>41</v>
      </c>
      <c r="AA215" s="37"/>
      <c r="AB215" s="293" t="s">
        <v>313</v>
      </c>
    </row>
    <row r="216" spans="1:28" ht="27" customHeight="1" x14ac:dyDescent="0.4">
      <c r="A216" s="262"/>
      <c r="B216" s="5"/>
      <c r="C216" s="5"/>
      <c r="D216" s="5"/>
      <c r="E216" s="262"/>
      <c r="F216" s="262"/>
      <c r="G216" s="262"/>
      <c r="H216" s="5" t="s">
        <v>304</v>
      </c>
      <c r="I216" s="5" t="str">
        <f t="shared" si="21"/>
        <v>チョコ生</v>
      </c>
      <c r="J216" s="5">
        <v>3100</v>
      </c>
      <c r="K216" s="5"/>
      <c r="L216" s="5"/>
      <c r="M216" s="5">
        <v>5</v>
      </c>
      <c r="N216" s="5">
        <v>3</v>
      </c>
      <c r="O216" s="262"/>
      <c r="P216" s="262"/>
      <c r="Q216" s="5"/>
      <c r="R216" s="262"/>
      <c r="S216" s="262"/>
      <c r="T216" s="6">
        <f t="shared" si="22"/>
        <v>9300</v>
      </c>
      <c r="U216" s="262"/>
      <c r="V216" s="262"/>
      <c r="W216" s="5"/>
      <c r="X216" s="5"/>
      <c r="Y216" s="262"/>
      <c r="Z216" s="262"/>
      <c r="AA216" s="38"/>
      <c r="AB216" s="262"/>
    </row>
    <row r="217" spans="1:28" ht="27" customHeight="1" x14ac:dyDescent="0.4">
      <c r="A217" s="262"/>
      <c r="B217" s="5"/>
      <c r="C217" s="5"/>
      <c r="D217" s="5"/>
      <c r="E217" s="262"/>
      <c r="F217" s="262"/>
      <c r="G217" s="262"/>
      <c r="H217" s="5" t="s">
        <v>311</v>
      </c>
      <c r="I217" s="5" t="str">
        <f t="shared" si="21"/>
        <v>ショコラノワール</v>
      </c>
      <c r="J217" s="5">
        <v>3300</v>
      </c>
      <c r="K217" s="5"/>
      <c r="L217" s="5"/>
      <c r="M217" s="5">
        <v>5</v>
      </c>
      <c r="N217" s="5">
        <v>3</v>
      </c>
      <c r="O217" s="262"/>
      <c r="P217" s="262"/>
      <c r="Q217" s="5"/>
      <c r="R217" s="262"/>
      <c r="S217" s="262"/>
      <c r="T217" s="6">
        <f t="shared" si="22"/>
        <v>9900</v>
      </c>
      <c r="U217" s="262"/>
      <c r="V217" s="262"/>
      <c r="W217" s="5"/>
      <c r="X217" s="5"/>
      <c r="Y217" s="262"/>
      <c r="Z217" s="262"/>
      <c r="AA217" s="38"/>
      <c r="AB217" s="262"/>
    </row>
    <row r="218" spans="1:28" ht="27" customHeight="1" x14ac:dyDescent="0.4">
      <c r="A218" s="262"/>
      <c r="B218" s="5"/>
      <c r="C218" s="5"/>
      <c r="D218" s="5"/>
      <c r="E218" s="262"/>
      <c r="F218" s="262"/>
      <c r="G218" s="262"/>
      <c r="H218" s="5" t="s">
        <v>312</v>
      </c>
      <c r="I218" s="5" t="str">
        <f t="shared" si="21"/>
        <v>スフレ</v>
      </c>
      <c r="J218" s="5">
        <v>2400</v>
      </c>
      <c r="K218" s="5"/>
      <c r="L218" s="5"/>
      <c r="M218" s="5">
        <v>5</v>
      </c>
      <c r="N218" s="5">
        <v>6</v>
      </c>
      <c r="O218" s="262"/>
      <c r="P218" s="262"/>
      <c r="Q218" s="5"/>
      <c r="R218" s="262"/>
      <c r="S218" s="262"/>
      <c r="T218" s="6">
        <f t="shared" si="22"/>
        <v>14400</v>
      </c>
      <c r="U218" s="262"/>
      <c r="V218" s="262"/>
      <c r="W218" s="5"/>
      <c r="X218" s="5"/>
      <c r="Y218" s="262"/>
      <c r="Z218" s="262"/>
      <c r="AA218" s="38"/>
      <c r="AB218" s="262"/>
    </row>
    <row r="219" spans="1:28" ht="27" customHeight="1" x14ac:dyDescent="0.4">
      <c r="A219" s="262"/>
      <c r="B219" s="5"/>
      <c r="C219" s="5"/>
      <c r="D219" s="5"/>
      <c r="E219" s="262"/>
      <c r="F219" s="262"/>
      <c r="G219" s="262"/>
      <c r="H219" s="5" t="s">
        <v>303</v>
      </c>
      <c r="I219" s="5" t="str">
        <f t="shared" ref="I219:I237" si="23">VLOOKUP(H219,$AD$6:$AE$15,2,)</f>
        <v>モンブラン</v>
      </c>
      <c r="J219" s="5">
        <v>3300</v>
      </c>
      <c r="K219" s="5"/>
      <c r="L219" s="5"/>
      <c r="M219" s="5">
        <v>5</v>
      </c>
      <c r="N219" s="5">
        <v>3</v>
      </c>
      <c r="O219" s="262"/>
      <c r="P219" s="262"/>
      <c r="Q219" s="5"/>
      <c r="R219" s="262"/>
      <c r="S219" s="262"/>
      <c r="T219" s="6">
        <f t="shared" si="18"/>
        <v>9900</v>
      </c>
      <c r="U219" s="262"/>
      <c r="V219" s="262"/>
      <c r="W219" s="5"/>
      <c r="X219" s="5"/>
      <c r="Y219" s="262"/>
      <c r="Z219" s="262"/>
      <c r="AA219" s="38"/>
      <c r="AB219" s="262"/>
    </row>
    <row r="220" spans="1:28" ht="27" customHeight="1" x14ac:dyDescent="0.4">
      <c r="A220" s="263"/>
      <c r="B220" s="5"/>
      <c r="C220" s="5"/>
      <c r="D220" s="5"/>
      <c r="E220" s="263"/>
      <c r="F220" s="263"/>
      <c r="G220" s="263"/>
      <c r="H220" s="50" t="s">
        <v>304</v>
      </c>
      <c r="I220" s="50" t="str">
        <f t="shared" si="23"/>
        <v>チョコ生</v>
      </c>
      <c r="J220" s="50">
        <v>0</v>
      </c>
      <c r="K220" s="50"/>
      <c r="L220" s="50"/>
      <c r="M220" s="50">
        <v>5</v>
      </c>
      <c r="N220" s="50">
        <v>3</v>
      </c>
      <c r="O220" s="263"/>
      <c r="P220" s="263"/>
      <c r="Q220" s="5"/>
      <c r="R220" s="263"/>
      <c r="S220" s="263"/>
      <c r="T220" s="6">
        <f t="shared" si="18"/>
        <v>0</v>
      </c>
      <c r="U220" s="263"/>
      <c r="V220" s="263"/>
      <c r="W220" s="5"/>
      <c r="X220" s="5"/>
      <c r="Y220" s="263"/>
      <c r="Z220" s="263"/>
      <c r="AA220" s="26"/>
      <c r="AB220" s="263"/>
    </row>
    <row r="221" spans="1:28" ht="27" customHeight="1" x14ac:dyDescent="0.4">
      <c r="A221" s="261">
        <v>84</v>
      </c>
      <c r="B221" s="5"/>
      <c r="C221" s="5"/>
      <c r="D221" s="5"/>
      <c r="E221" s="261">
        <v>24</v>
      </c>
      <c r="F221" s="261" t="s">
        <v>316</v>
      </c>
      <c r="G221" s="261" t="s">
        <v>39</v>
      </c>
      <c r="H221" s="5" t="s">
        <v>317</v>
      </c>
      <c r="I221" s="5" t="str">
        <f t="shared" si="23"/>
        <v>チョコ生</v>
      </c>
      <c r="J221" s="5">
        <f>VLOOKUP(H221,AD$6:AF167,3)</f>
        <v>3600</v>
      </c>
      <c r="K221" s="5"/>
      <c r="L221" s="5"/>
      <c r="M221" s="5">
        <v>5</v>
      </c>
      <c r="N221" s="5">
        <v>1</v>
      </c>
      <c r="O221" s="261"/>
      <c r="P221" s="261"/>
      <c r="Q221" s="5"/>
      <c r="R221" s="261"/>
      <c r="S221" s="5"/>
      <c r="T221" s="6">
        <f t="shared" si="18"/>
        <v>3600</v>
      </c>
      <c r="U221" s="279">
        <v>44554</v>
      </c>
      <c r="V221" s="261" t="s">
        <v>40</v>
      </c>
      <c r="W221" s="5"/>
      <c r="X221" s="5"/>
      <c r="Y221" s="261"/>
      <c r="Z221" s="261" t="s">
        <v>41</v>
      </c>
      <c r="AA221" s="37"/>
      <c r="AB221" s="5"/>
    </row>
    <row r="222" spans="1:28" ht="27" customHeight="1" x14ac:dyDescent="0.4">
      <c r="A222" s="263"/>
      <c r="B222" s="5"/>
      <c r="C222" s="5"/>
      <c r="D222" s="5"/>
      <c r="E222" s="263"/>
      <c r="F222" s="263"/>
      <c r="G222" s="263"/>
      <c r="H222" s="5" t="s">
        <v>318</v>
      </c>
      <c r="I222" s="5" t="str">
        <f t="shared" si="23"/>
        <v>モンブラン</v>
      </c>
      <c r="J222" s="5">
        <f>VLOOKUP(H222,AD$6:AF197,3)</f>
        <v>3800</v>
      </c>
      <c r="K222" s="5"/>
      <c r="L222" s="5"/>
      <c r="M222" s="5">
        <v>5</v>
      </c>
      <c r="N222" s="5">
        <v>1</v>
      </c>
      <c r="O222" s="263"/>
      <c r="P222" s="263"/>
      <c r="Q222" s="5"/>
      <c r="R222" s="263"/>
      <c r="S222" s="5"/>
      <c r="T222" s="6">
        <f t="shared" si="18"/>
        <v>3800</v>
      </c>
      <c r="U222" s="263"/>
      <c r="V222" s="263"/>
      <c r="W222" s="5"/>
      <c r="X222" s="5"/>
      <c r="Y222" s="263"/>
      <c r="Z222" s="263"/>
      <c r="AA222" s="26"/>
      <c r="AB222" s="5"/>
    </row>
    <row r="223" spans="1:28" ht="27" customHeight="1" x14ac:dyDescent="0.4">
      <c r="A223" s="5">
        <v>85</v>
      </c>
      <c r="B223" s="5"/>
      <c r="C223" s="5"/>
      <c r="D223" s="5"/>
      <c r="E223" s="50">
        <v>24</v>
      </c>
      <c r="F223" s="50"/>
      <c r="G223" s="50" t="s">
        <v>39</v>
      </c>
      <c r="H223" s="50">
        <v>5</v>
      </c>
      <c r="I223" s="50" t="str">
        <f t="shared" si="23"/>
        <v>持込</v>
      </c>
      <c r="J223" s="50">
        <v>0</v>
      </c>
      <c r="K223" s="50"/>
      <c r="L223" s="50"/>
      <c r="M223" s="50">
        <v>5</v>
      </c>
      <c r="N223" s="50">
        <v>2</v>
      </c>
      <c r="O223" s="50"/>
      <c r="P223" s="50"/>
      <c r="Q223" s="50"/>
      <c r="R223" s="50"/>
      <c r="S223" s="50"/>
      <c r="T223" s="51">
        <f t="shared" ref="T223:T237" si="24">(J223*N223)+K223+L223</f>
        <v>0</v>
      </c>
      <c r="U223" s="50"/>
      <c r="V223" s="50" t="s">
        <v>40</v>
      </c>
      <c r="W223" s="50"/>
      <c r="X223" s="50"/>
      <c r="Y223" s="50"/>
      <c r="Z223" s="50" t="s">
        <v>41</v>
      </c>
      <c r="AA223" s="50"/>
      <c r="AB223" s="74" t="s">
        <v>321</v>
      </c>
    </row>
    <row r="224" spans="1:28" ht="27" customHeight="1" x14ac:dyDescent="0.4">
      <c r="A224" s="5">
        <v>86</v>
      </c>
      <c r="B224" s="5"/>
      <c r="C224" s="5"/>
      <c r="D224" s="5"/>
      <c r="E224" s="5">
        <v>24</v>
      </c>
      <c r="F224" s="5"/>
      <c r="G224" s="5" t="s">
        <v>39</v>
      </c>
      <c r="H224" s="5" t="s">
        <v>322</v>
      </c>
      <c r="I224" s="5" t="str">
        <f t="shared" si="23"/>
        <v>スフレ</v>
      </c>
      <c r="J224" s="5">
        <f>VLOOKUP(H224,AD$6:AF199,3)</f>
        <v>2900</v>
      </c>
      <c r="K224" s="5"/>
      <c r="L224" s="5"/>
      <c r="M224" s="5">
        <v>5</v>
      </c>
      <c r="N224" s="5">
        <v>2</v>
      </c>
      <c r="O224" s="5"/>
      <c r="P224" s="5"/>
      <c r="Q224" s="5"/>
      <c r="R224" s="5"/>
      <c r="S224" s="5"/>
      <c r="T224" s="6">
        <f t="shared" si="24"/>
        <v>5800</v>
      </c>
      <c r="U224" s="7">
        <v>44554</v>
      </c>
      <c r="V224" s="5" t="s">
        <v>70</v>
      </c>
      <c r="W224" s="5"/>
      <c r="X224" s="5"/>
      <c r="Y224" s="5"/>
      <c r="Z224" s="5" t="s">
        <v>41</v>
      </c>
      <c r="AA224" s="5"/>
      <c r="AB224" s="5"/>
    </row>
    <row r="225" spans="1:28" ht="27" customHeight="1" x14ac:dyDescent="0.4">
      <c r="A225" s="261">
        <v>87</v>
      </c>
      <c r="B225" s="5"/>
      <c r="C225" s="5"/>
      <c r="D225" s="5"/>
      <c r="E225" s="334">
        <v>24</v>
      </c>
      <c r="F225" s="334"/>
      <c r="G225" s="261" t="s">
        <v>39</v>
      </c>
      <c r="H225" s="5">
        <v>5</v>
      </c>
      <c r="I225" s="5" t="str">
        <f t="shared" si="23"/>
        <v>持込</v>
      </c>
      <c r="J225" s="6">
        <v>4000</v>
      </c>
      <c r="K225" s="5"/>
      <c r="L225" s="5"/>
      <c r="M225" s="5">
        <v>5</v>
      </c>
      <c r="N225" s="5">
        <v>9</v>
      </c>
      <c r="O225" s="276"/>
      <c r="P225" s="5"/>
      <c r="Q225" s="5"/>
      <c r="R225" s="36"/>
      <c r="S225" s="5"/>
      <c r="T225" s="6">
        <f t="shared" si="24"/>
        <v>36000</v>
      </c>
      <c r="U225" s="279">
        <v>44554</v>
      </c>
      <c r="V225" s="261" t="s">
        <v>40</v>
      </c>
      <c r="W225" s="5"/>
      <c r="X225" s="5"/>
      <c r="Y225" s="5"/>
      <c r="Z225" s="261" t="s">
        <v>41</v>
      </c>
      <c r="AA225" s="37"/>
      <c r="AB225" s="52" t="s">
        <v>232</v>
      </c>
    </row>
    <row r="226" spans="1:28" ht="27" customHeight="1" x14ac:dyDescent="0.4">
      <c r="A226" s="262"/>
      <c r="B226" s="5"/>
      <c r="C226" s="5"/>
      <c r="D226" s="5"/>
      <c r="E226" s="335"/>
      <c r="F226" s="335"/>
      <c r="G226" s="262"/>
      <c r="H226" s="5" t="s">
        <v>32</v>
      </c>
      <c r="I226" s="5" t="str">
        <f t="shared" si="23"/>
        <v>スフレ</v>
      </c>
      <c r="J226" s="5">
        <f>VLOOKUP(H226,AD$6:AF228,3)</f>
        <v>2900</v>
      </c>
      <c r="K226" s="5"/>
      <c r="L226" s="5"/>
      <c r="M226" s="5">
        <v>5</v>
      </c>
      <c r="N226" s="5">
        <v>1</v>
      </c>
      <c r="O226" s="262"/>
      <c r="P226" s="5"/>
      <c r="Q226" s="5"/>
      <c r="R226" s="36"/>
      <c r="S226" s="5"/>
      <c r="T226" s="6">
        <f t="shared" si="24"/>
        <v>2900</v>
      </c>
      <c r="U226" s="262"/>
      <c r="V226" s="262"/>
      <c r="W226" s="5"/>
      <c r="X226" s="5"/>
      <c r="Y226" s="5"/>
      <c r="Z226" s="262"/>
      <c r="AA226" s="38"/>
      <c r="AB226" s="294" t="s">
        <v>325</v>
      </c>
    </row>
    <row r="227" spans="1:28" ht="27" customHeight="1" x14ac:dyDescent="0.4">
      <c r="A227" s="262"/>
      <c r="B227" s="5"/>
      <c r="C227" s="5"/>
      <c r="D227" s="5"/>
      <c r="E227" s="335"/>
      <c r="F227" s="335"/>
      <c r="G227" s="262"/>
      <c r="H227" s="5" t="s">
        <v>29</v>
      </c>
      <c r="I227" s="5" t="str">
        <f t="shared" si="23"/>
        <v>生クリーム</v>
      </c>
      <c r="J227" s="5">
        <f>VLOOKUP(H227,AD$6:AF229,3)</f>
        <v>3500</v>
      </c>
      <c r="K227" s="5"/>
      <c r="L227" s="5"/>
      <c r="M227" s="5">
        <v>5</v>
      </c>
      <c r="N227" s="5">
        <v>1</v>
      </c>
      <c r="O227" s="262"/>
      <c r="P227" s="5"/>
      <c r="Q227" s="5"/>
      <c r="R227" s="36"/>
      <c r="S227" s="5"/>
      <c r="T227" s="6">
        <f t="shared" si="24"/>
        <v>3500</v>
      </c>
      <c r="U227" s="262"/>
      <c r="V227" s="262"/>
      <c r="W227" s="5"/>
      <c r="X227" s="5"/>
      <c r="Y227" s="5"/>
      <c r="Z227" s="262"/>
      <c r="AA227" s="38"/>
      <c r="AB227" s="294"/>
    </row>
    <row r="228" spans="1:28" ht="27" customHeight="1" x14ac:dyDescent="0.4">
      <c r="A228" s="262"/>
      <c r="B228" s="5"/>
      <c r="C228" s="5"/>
      <c r="D228" s="5"/>
      <c r="E228" s="335"/>
      <c r="F228" s="335"/>
      <c r="G228" s="262"/>
      <c r="H228" s="5" t="s">
        <v>33</v>
      </c>
      <c r="I228" s="5" t="str">
        <f t="shared" si="23"/>
        <v>モンブラン</v>
      </c>
      <c r="J228" s="5">
        <f>VLOOKUP(H228,AD$6:AF230,3)</f>
        <v>3800</v>
      </c>
      <c r="K228" s="5"/>
      <c r="L228" s="5"/>
      <c r="M228" s="5">
        <v>5</v>
      </c>
      <c r="N228" s="5">
        <v>1</v>
      </c>
      <c r="O228" s="262"/>
      <c r="P228" s="5"/>
      <c r="Q228" s="5"/>
      <c r="R228" s="36"/>
      <c r="S228" s="5"/>
      <c r="T228" s="6">
        <f t="shared" si="24"/>
        <v>3800</v>
      </c>
      <c r="U228" s="262"/>
      <c r="V228" s="262"/>
      <c r="W228" s="5"/>
      <c r="X228" s="5"/>
      <c r="Y228" s="5"/>
      <c r="Z228" s="262"/>
      <c r="AA228" s="38"/>
      <c r="AB228" s="294"/>
    </row>
    <row r="229" spans="1:28" ht="27" customHeight="1" x14ac:dyDescent="0.4">
      <c r="A229" s="262"/>
      <c r="B229" s="5"/>
      <c r="C229" s="5"/>
      <c r="D229" s="5"/>
      <c r="E229" s="335"/>
      <c r="F229" s="335"/>
      <c r="G229" s="262"/>
      <c r="H229" s="5" t="s">
        <v>29</v>
      </c>
      <c r="I229" s="5" t="str">
        <f t="shared" si="23"/>
        <v>生クリーム</v>
      </c>
      <c r="J229" s="5">
        <f>VLOOKUP(H229,AD$6:AF231,3)</f>
        <v>3500</v>
      </c>
      <c r="K229" s="5"/>
      <c r="L229" s="5"/>
      <c r="M229" s="5">
        <v>5</v>
      </c>
      <c r="N229" s="5">
        <v>1</v>
      </c>
      <c r="O229" s="262"/>
      <c r="P229" s="5"/>
      <c r="Q229" s="5"/>
      <c r="R229" s="36"/>
      <c r="S229" s="5"/>
      <c r="T229" s="6">
        <f t="shared" si="24"/>
        <v>3500</v>
      </c>
      <c r="U229" s="262"/>
      <c r="V229" s="262"/>
      <c r="W229" s="5"/>
      <c r="X229" s="5"/>
      <c r="Y229" s="5"/>
      <c r="Z229" s="262"/>
      <c r="AA229" s="38"/>
      <c r="AB229" s="294"/>
    </row>
    <row r="230" spans="1:28" ht="27" customHeight="1" x14ac:dyDescent="0.4">
      <c r="A230" s="262"/>
      <c r="B230" s="5"/>
      <c r="C230" s="5"/>
      <c r="D230" s="5"/>
      <c r="E230" s="335"/>
      <c r="F230" s="335"/>
      <c r="G230" s="262"/>
      <c r="H230" s="5" t="s">
        <v>29</v>
      </c>
      <c r="I230" s="5" t="str">
        <f t="shared" si="23"/>
        <v>生クリーム</v>
      </c>
      <c r="J230" s="5">
        <f>VLOOKUP(H230,AD$6:AF232,3)</f>
        <v>3500</v>
      </c>
      <c r="K230" s="5"/>
      <c r="L230" s="5"/>
      <c r="M230" s="5">
        <v>5</v>
      </c>
      <c r="N230" s="5">
        <v>1</v>
      </c>
      <c r="O230" s="262"/>
      <c r="P230" s="5"/>
      <c r="Q230" s="5"/>
      <c r="R230" s="36"/>
      <c r="S230" s="5"/>
      <c r="T230" s="6">
        <f t="shared" si="24"/>
        <v>3500</v>
      </c>
      <c r="U230" s="262"/>
      <c r="V230" s="262"/>
      <c r="W230" s="5"/>
      <c r="X230" s="5"/>
      <c r="Y230" s="5"/>
      <c r="Z230" s="262"/>
      <c r="AA230" s="38"/>
      <c r="AB230" s="294"/>
    </row>
    <row r="231" spans="1:28" ht="27" customHeight="1" x14ac:dyDescent="0.4">
      <c r="A231" s="262"/>
      <c r="B231" s="5"/>
      <c r="C231" s="5"/>
      <c r="D231" s="5"/>
      <c r="E231" s="335"/>
      <c r="F231" s="335"/>
      <c r="G231" s="262"/>
      <c r="H231" s="5" t="s">
        <v>30</v>
      </c>
      <c r="I231" s="5" t="str">
        <f t="shared" si="23"/>
        <v>チョコ生</v>
      </c>
      <c r="J231" s="5">
        <f>VLOOKUP(H231,AD$6:AF232,3)</f>
        <v>3600</v>
      </c>
      <c r="K231" s="5"/>
      <c r="L231" s="5"/>
      <c r="M231" s="5">
        <v>5</v>
      </c>
      <c r="N231" s="5">
        <v>1</v>
      </c>
      <c r="O231" s="262"/>
      <c r="P231" s="5"/>
      <c r="Q231" s="5"/>
      <c r="R231" s="36"/>
      <c r="S231" s="5"/>
      <c r="T231" s="6">
        <f t="shared" si="24"/>
        <v>3600</v>
      </c>
      <c r="U231" s="262"/>
      <c r="V231" s="262"/>
      <c r="W231" s="5"/>
      <c r="X231" s="5"/>
      <c r="Y231" s="5"/>
      <c r="Z231" s="262"/>
      <c r="AA231" s="38"/>
      <c r="AB231" s="294"/>
    </row>
    <row r="232" spans="1:28" ht="27" customHeight="1" x14ac:dyDescent="0.4">
      <c r="A232" s="263"/>
      <c r="B232" s="5"/>
      <c r="C232" s="5"/>
      <c r="D232" s="5"/>
      <c r="E232" s="336"/>
      <c r="F232" s="336"/>
      <c r="G232" s="263"/>
      <c r="H232" s="5" t="s">
        <v>29</v>
      </c>
      <c r="I232" s="5" t="str">
        <f t="shared" si="23"/>
        <v>生クリーム</v>
      </c>
      <c r="J232" s="5">
        <f>VLOOKUP(H232,AD$6:AF233,3)</f>
        <v>3500</v>
      </c>
      <c r="K232" s="5"/>
      <c r="L232" s="5"/>
      <c r="M232" s="5">
        <v>5</v>
      </c>
      <c r="N232" s="5">
        <v>1</v>
      </c>
      <c r="O232" s="263"/>
      <c r="P232" s="5"/>
      <c r="Q232" s="5"/>
      <c r="R232" s="36"/>
      <c r="S232" s="5"/>
      <c r="T232" s="6">
        <f t="shared" si="24"/>
        <v>3500</v>
      </c>
      <c r="U232" s="263"/>
      <c r="V232" s="263"/>
      <c r="W232" s="5"/>
      <c r="X232" s="5"/>
      <c r="Y232" s="5"/>
      <c r="Z232" s="263"/>
      <c r="AA232" s="26"/>
      <c r="AB232" s="295"/>
    </row>
    <row r="233" spans="1:28" ht="27" customHeight="1" x14ac:dyDescent="0.4">
      <c r="A233" s="261">
        <v>88</v>
      </c>
      <c r="B233" s="5"/>
      <c r="C233" s="5"/>
      <c r="D233" s="5"/>
      <c r="E233" s="288">
        <v>24</v>
      </c>
      <c r="F233" s="261"/>
      <c r="G233" s="261" t="s">
        <v>39</v>
      </c>
      <c r="H233" s="5" t="s">
        <v>29</v>
      </c>
      <c r="I233" s="5" t="str">
        <f t="shared" si="23"/>
        <v>生クリーム</v>
      </c>
      <c r="J233" s="5">
        <f>VLOOKUP(H233,AD$6:AF235,3)</f>
        <v>3500</v>
      </c>
      <c r="K233" s="5"/>
      <c r="L233" s="5"/>
      <c r="M233" s="5">
        <v>5</v>
      </c>
      <c r="N233" s="5">
        <v>6</v>
      </c>
      <c r="O233" s="261"/>
      <c r="P233" s="261"/>
      <c r="Q233" s="5"/>
      <c r="R233" s="276"/>
      <c r="S233" s="261"/>
      <c r="T233" s="6">
        <f t="shared" si="24"/>
        <v>21000</v>
      </c>
      <c r="U233" s="279">
        <v>44553</v>
      </c>
      <c r="V233" s="261" t="s">
        <v>40</v>
      </c>
      <c r="W233" s="5"/>
      <c r="X233" s="5"/>
      <c r="Y233" s="261"/>
      <c r="Z233" s="261" t="s">
        <v>41</v>
      </c>
      <c r="AA233" s="37"/>
      <c r="AB233" s="276" t="s">
        <v>326</v>
      </c>
    </row>
    <row r="234" spans="1:28" ht="27" customHeight="1" x14ac:dyDescent="0.4">
      <c r="A234" s="262"/>
      <c r="B234" s="5"/>
      <c r="C234" s="5"/>
      <c r="D234" s="5"/>
      <c r="E234" s="289"/>
      <c r="F234" s="262"/>
      <c r="G234" s="262"/>
      <c r="H234" s="5" t="s">
        <v>30</v>
      </c>
      <c r="I234" s="5" t="str">
        <f t="shared" si="23"/>
        <v>チョコ生</v>
      </c>
      <c r="J234" s="5">
        <f>VLOOKUP(H234,AD$6:AF223,3)</f>
        <v>3600</v>
      </c>
      <c r="K234" s="5"/>
      <c r="L234" s="5"/>
      <c r="M234" s="5">
        <v>5</v>
      </c>
      <c r="N234" s="5">
        <v>1</v>
      </c>
      <c r="O234" s="262"/>
      <c r="P234" s="262"/>
      <c r="Q234" s="5"/>
      <c r="R234" s="262"/>
      <c r="S234" s="262"/>
      <c r="T234" s="6">
        <f t="shared" si="24"/>
        <v>3600</v>
      </c>
      <c r="U234" s="262"/>
      <c r="V234" s="262"/>
      <c r="W234" s="5"/>
      <c r="X234" s="5"/>
      <c r="Y234" s="262"/>
      <c r="Z234" s="262"/>
      <c r="AA234" s="38"/>
      <c r="AB234" s="262"/>
    </row>
    <row r="235" spans="1:28" ht="27" customHeight="1" x14ac:dyDescent="0.4">
      <c r="A235" s="263"/>
      <c r="B235" s="5"/>
      <c r="C235" s="5"/>
      <c r="D235" s="5"/>
      <c r="E235" s="290"/>
      <c r="F235" s="263"/>
      <c r="G235" s="263"/>
      <c r="H235" s="5" t="s">
        <v>32</v>
      </c>
      <c r="I235" s="5" t="str">
        <f t="shared" si="23"/>
        <v>スフレ</v>
      </c>
      <c r="J235" s="5">
        <f>VLOOKUP(H235,AD$6:AF224,3)</f>
        <v>2900</v>
      </c>
      <c r="K235" s="5"/>
      <c r="L235" s="5"/>
      <c r="M235" s="5">
        <v>5</v>
      </c>
      <c r="N235" s="5">
        <v>2</v>
      </c>
      <c r="O235" s="263"/>
      <c r="P235" s="263"/>
      <c r="Q235" s="5"/>
      <c r="R235" s="263"/>
      <c r="S235" s="263"/>
      <c r="T235" s="6">
        <f t="shared" si="24"/>
        <v>5800</v>
      </c>
      <c r="U235" s="263"/>
      <c r="V235" s="263"/>
      <c r="W235" s="5"/>
      <c r="X235" s="5"/>
      <c r="Y235" s="263"/>
      <c r="Z235" s="263"/>
      <c r="AA235" s="26"/>
      <c r="AB235" s="263"/>
    </row>
    <row r="236" spans="1:28" ht="27" customHeight="1" x14ac:dyDescent="0.4">
      <c r="A236" s="5">
        <v>89</v>
      </c>
      <c r="B236" s="5"/>
      <c r="C236" s="5"/>
      <c r="D236" s="5"/>
      <c r="E236" s="5">
        <v>24</v>
      </c>
      <c r="F236" s="5" t="s">
        <v>333</v>
      </c>
      <c r="G236" s="5" t="s">
        <v>83</v>
      </c>
      <c r="H236" s="5">
        <v>5</v>
      </c>
      <c r="I236" s="5" t="str">
        <f t="shared" si="23"/>
        <v>持込</v>
      </c>
      <c r="J236" s="5">
        <f>VLOOKUP(H236,AD$6:AF201,3)</f>
        <v>5000</v>
      </c>
      <c r="K236" s="5"/>
      <c r="L236" s="5"/>
      <c r="M236" s="5">
        <v>5</v>
      </c>
      <c r="N236" s="5">
        <v>1</v>
      </c>
      <c r="O236" s="5"/>
      <c r="P236" s="261"/>
      <c r="Q236" s="5"/>
      <c r="R236" s="5"/>
      <c r="S236" s="5" t="s">
        <v>307</v>
      </c>
      <c r="T236" s="6">
        <f t="shared" si="24"/>
        <v>5000</v>
      </c>
      <c r="U236" s="7">
        <v>44554</v>
      </c>
      <c r="V236" s="5" t="s">
        <v>40</v>
      </c>
      <c r="W236" s="5"/>
      <c r="X236" s="5"/>
      <c r="Y236" s="5"/>
      <c r="Z236" s="5" t="s">
        <v>41</v>
      </c>
      <c r="AA236" s="5"/>
      <c r="AB236" s="5"/>
    </row>
    <row r="237" spans="1:28" ht="27" customHeight="1" x14ac:dyDescent="0.4">
      <c r="A237" s="5">
        <v>90</v>
      </c>
      <c r="B237" s="5"/>
      <c r="C237" s="5"/>
      <c r="D237" s="5"/>
      <c r="E237" s="5">
        <v>24</v>
      </c>
      <c r="F237" s="5" t="s">
        <v>334</v>
      </c>
      <c r="G237" s="37" t="s">
        <v>83</v>
      </c>
      <c r="H237" s="5" t="s">
        <v>331</v>
      </c>
      <c r="I237" s="5" t="str">
        <f t="shared" si="23"/>
        <v>生クリーム</v>
      </c>
      <c r="J237" s="5">
        <f>VLOOKUP(H237,AD$6:AF202,3)</f>
        <v>3500</v>
      </c>
      <c r="K237" s="5"/>
      <c r="L237" s="5"/>
      <c r="M237" s="5">
        <v>5</v>
      </c>
      <c r="N237" s="5">
        <v>1</v>
      </c>
      <c r="O237" s="5"/>
      <c r="P237" s="263"/>
      <c r="Q237" s="5"/>
      <c r="R237" s="5"/>
      <c r="S237" s="5" t="s">
        <v>56</v>
      </c>
      <c r="T237" s="6">
        <f t="shared" si="24"/>
        <v>3500</v>
      </c>
      <c r="U237" s="7">
        <v>44554</v>
      </c>
      <c r="V237" s="5" t="s">
        <v>40</v>
      </c>
      <c r="W237" s="5"/>
      <c r="X237" s="5"/>
      <c r="Y237" s="5"/>
      <c r="Z237" s="5" t="s">
        <v>41</v>
      </c>
      <c r="AA237" s="5"/>
      <c r="AB237" s="5" t="s">
        <v>335</v>
      </c>
    </row>
    <row r="238" spans="1:28" ht="27" customHeight="1" x14ac:dyDescent="0.4">
      <c r="A238" s="261">
        <v>91</v>
      </c>
      <c r="B238" s="5"/>
      <c r="C238" s="5"/>
      <c r="D238" s="5"/>
      <c r="E238" s="261">
        <v>24</v>
      </c>
      <c r="F238" s="261"/>
      <c r="G238" s="261" t="s">
        <v>70</v>
      </c>
      <c r="H238" s="5" t="s">
        <v>331</v>
      </c>
      <c r="I238" s="5" t="str">
        <f t="shared" ref="I238:I243" si="25">VLOOKUP(H238,$AD$6:$AE$15,2,)</f>
        <v>生クリーム</v>
      </c>
      <c r="J238" s="5">
        <f>VLOOKUP(H238,AD$6:AF193,3)</f>
        <v>3500</v>
      </c>
      <c r="K238" s="5"/>
      <c r="L238" s="5"/>
      <c r="M238" s="5">
        <v>5</v>
      </c>
      <c r="N238" s="5">
        <v>24</v>
      </c>
      <c r="O238" s="261"/>
      <c r="P238" s="261"/>
      <c r="Q238" s="5"/>
      <c r="R238" s="261"/>
      <c r="S238" s="5"/>
      <c r="T238" s="6">
        <f t="shared" ref="T238:T246" si="26">(J238*N238)+K238+L238</f>
        <v>84000</v>
      </c>
      <c r="U238" s="279">
        <v>44554</v>
      </c>
      <c r="V238" s="261" t="s">
        <v>70</v>
      </c>
      <c r="W238" s="5"/>
      <c r="X238" s="5"/>
      <c r="Y238" s="261"/>
      <c r="Z238" s="261" t="s">
        <v>41</v>
      </c>
      <c r="AA238" s="37"/>
      <c r="AB238" s="261"/>
    </row>
    <row r="239" spans="1:28" ht="27" customHeight="1" x14ac:dyDescent="0.4">
      <c r="A239" s="262"/>
      <c r="B239" s="5"/>
      <c r="C239" s="5"/>
      <c r="D239" s="5"/>
      <c r="E239" s="262"/>
      <c r="F239" s="262"/>
      <c r="G239" s="262"/>
      <c r="H239" s="5" t="s">
        <v>323</v>
      </c>
      <c r="I239" s="5" t="str">
        <f t="shared" si="25"/>
        <v>チョコ生</v>
      </c>
      <c r="J239" s="5">
        <f>VLOOKUP(H239,AD$6:AF194,3)</f>
        <v>3600</v>
      </c>
      <c r="K239" s="5"/>
      <c r="L239" s="5"/>
      <c r="M239" s="5">
        <v>5</v>
      </c>
      <c r="N239" s="5">
        <v>1</v>
      </c>
      <c r="O239" s="262"/>
      <c r="P239" s="262"/>
      <c r="Q239" s="5"/>
      <c r="R239" s="262"/>
      <c r="S239" s="5"/>
      <c r="T239" s="6">
        <f t="shared" si="26"/>
        <v>3600</v>
      </c>
      <c r="U239" s="262"/>
      <c r="V239" s="262"/>
      <c r="W239" s="5"/>
      <c r="X239" s="5"/>
      <c r="Y239" s="262"/>
      <c r="Z239" s="262"/>
      <c r="AA239" s="38"/>
      <c r="AB239" s="262"/>
    </row>
    <row r="240" spans="1:28" ht="27" customHeight="1" x14ac:dyDescent="0.4">
      <c r="A240" s="262"/>
      <c r="B240" s="5"/>
      <c r="C240" s="5"/>
      <c r="D240" s="5"/>
      <c r="E240" s="262"/>
      <c r="F240" s="262"/>
      <c r="G240" s="262"/>
      <c r="H240" s="5" t="s">
        <v>330</v>
      </c>
      <c r="I240" s="5" t="str">
        <f t="shared" si="25"/>
        <v>ショコラノワール</v>
      </c>
      <c r="J240" s="5">
        <f>VLOOKUP(H240,AD$6:AF196,3)</f>
        <v>3800</v>
      </c>
      <c r="K240" s="5"/>
      <c r="L240" s="5"/>
      <c r="M240" s="5">
        <v>5</v>
      </c>
      <c r="N240" s="5">
        <v>1</v>
      </c>
      <c r="O240" s="262"/>
      <c r="P240" s="262"/>
      <c r="Q240" s="5"/>
      <c r="R240" s="262"/>
      <c r="S240" s="5"/>
      <c r="T240" s="6">
        <f t="shared" si="26"/>
        <v>3800</v>
      </c>
      <c r="U240" s="262"/>
      <c r="V240" s="262"/>
      <c r="W240" s="5"/>
      <c r="X240" s="5"/>
      <c r="Y240" s="262"/>
      <c r="Z240" s="262"/>
      <c r="AA240" s="38"/>
      <c r="AB240" s="262"/>
    </row>
    <row r="241" spans="1:28" ht="27" customHeight="1" x14ac:dyDescent="0.4">
      <c r="A241" s="262"/>
      <c r="B241" s="5"/>
      <c r="C241" s="5"/>
      <c r="D241" s="5"/>
      <c r="E241" s="262"/>
      <c r="F241" s="262"/>
      <c r="G241" s="262"/>
      <c r="H241" s="5" t="s">
        <v>322</v>
      </c>
      <c r="I241" s="5" t="str">
        <f t="shared" si="25"/>
        <v>スフレ</v>
      </c>
      <c r="J241" s="5">
        <f>VLOOKUP(H241,AD$6:AF197,3)</f>
        <v>2900</v>
      </c>
      <c r="K241" s="5"/>
      <c r="L241" s="5"/>
      <c r="M241" s="5">
        <v>5</v>
      </c>
      <c r="N241" s="5">
        <v>4</v>
      </c>
      <c r="O241" s="262"/>
      <c r="P241" s="262"/>
      <c r="Q241" s="5"/>
      <c r="R241" s="262"/>
      <c r="S241" s="5"/>
      <c r="T241" s="6">
        <f t="shared" si="26"/>
        <v>11600</v>
      </c>
      <c r="U241" s="262"/>
      <c r="V241" s="262"/>
      <c r="W241" s="5"/>
      <c r="X241" s="5"/>
      <c r="Y241" s="262"/>
      <c r="Z241" s="262"/>
      <c r="AA241" s="38"/>
      <c r="AB241" s="262"/>
    </row>
    <row r="242" spans="1:28" ht="27" customHeight="1" x14ac:dyDescent="0.4">
      <c r="A242" s="263"/>
      <c r="B242" s="5"/>
      <c r="C242" s="5"/>
      <c r="D242" s="5"/>
      <c r="E242" s="263"/>
      <c r="F242" s="263"/>
      <c r="G242" s="263"/>
      <c r="H242" s="5" t="s">
        <v>332</v>
      </c>
      <c r="I242" s="5" t="str">
        <f t="shared" si="25"/>
        <v>モンブラン</v>
      </c>
      <c r="J242" s="5">
        <f>VLOOKUP(H242,AD$6:AF198,3)</f>
        <v>3800</v>
      </c>
      <c r="K242" s="5"/>
      <c r="L242" s="5"/>
      <c r="M242" s="5">
        <v>5</v>
      </c>
      <c r="N242" s="5">
        <v>2</v>
      </c>
      <c r="O242" s="263"/>
      <c r="P242" s="263"/>
      <c r="Q242" s="5"/>
      <c r="R242" s="263"/>
      <c r="S242" s="5"/>
      <c r="T242" s="6">
        <f t="shared" si="26"/>
        <v>7600</v>
      </c>
      <c r="U242" s="263"/>
      <c r="V242" s="263"/>
      <c r="W242" s="5"/>
      <c r="X242" s="5"/>
      <c r="Y242" s="263"/>
      <c r="Z242" s="263"/>
      <c r="AA242" s="26"/>
      <c r="AB242" s="263"/>
    </row>
    <row r="243" spans="1:28" ht="27" customHeight="1" x14ac:dyDescent="0.4">
      <c r="A243" s="5"/>
      <c r="B243" s="5"/>
      <c r="C243" s="5"/>
      <c r="D243" s="5"/>
      <c r="E243" s="5">
        <v>24</v>
      </c>
      <c r="F243" s="5">
        <v>18</v>
      </c>
      <c r="G243" s="5" t="s">
        <v>78</v>
      </c>
      <c r="H243" s="5" t="s">
        <v>360</v>
      </c>
      <c r="I243" s="5" t="str">
        <f t="shared" si="25"/>
        <v>生クリーム</v>
      </c>
      <c r="J243" s="5">
        <f>VLOOKUP(H243,AD$6:AF199,3)</f>
        <v>3500</v>
      </c>
      <c r="K243" s="5"/>
      <c r="L243" s="5"/>
      <c r="M243" s="5">
        <v>5</v>
      </c>
      <c r="N243" s="5">
        <v>1</v>
      </c>
      <c r="O243" s="5"/>
      <c r="P243" s="5"/>
      <c r="Q243" s="5"/>
      <c r="R243" s="5"/>
      <c r="S243" s="5" t="s">
        <v>56</v>
      </c>
      <c r="T243" s="6">
        <f t="shared" si="26"/>
        <v>3500</v>
      </c>
      <c r="U243" s="7">
        <v>44554</v>
      </c>
      <c r="V243" s="5" t="s">
        <v>70</v>
      </c>
      <c r="W243" s="5"/>
      <c r="X243" s="5"/>
      <c r="Y243" s="5"/>
      <c r="Z243" s="5" t="s">
        <v>41</v>
      </c>
      <c r="AA243" s="5"/>
      <c r="AB243" s="5"/>
    </row>
    <row r="244" spans="1:28" ht="27" customHeight="1" x14ac:dyDescent="0.4">
      <c r="A244" s="5">
        <v>155</v>
      </c>
      <c r="B244" s="5"/>
      <c r="C244" s="5"/>
      <c r="D244" s="5"/>
      <c r="E244" s="264">
        <v>24</v>
      </c>
      <c r="F244" s="264"/>
      <c r="G244" s="261" t="s">
        <v>39</v>
      </c>
      <c r="H244" s="5" t="s">
        <v>30</v>
      </c>
      <c r="I244" s="5" t="str">
        <f t="shared" ref="I244:I288" si="27">VLOOKUP(H244,$AD$6:$AE$15,2,)</f>
        <v>チョコ生</v>
      </c>
      <c r="J244" s="5">
        <f>VLOOKUP(H244,AD$6:AF212,3)</f>
        <v>3600</v>
      </c>
      <c r="K244" s="5"/>
      <c r="L244" s="5"/>
      <c r="M244" s="5">
        <v>5</v>
      </c>
      <c r="N244" s="5">
        <v>1</v>
      </c>
      <c r="O244" s="5"/>
      <c r="P244" s="261"/>
      <c r="Q244" s="5"/>
      <c r="R244" s="10"/>
      <c r="S244" s="5"/>
      <c r="T244" s="6">
        <f t="shared" si="26"/>
        <v>3600</v>
      </c>
      <c r="U244" s="7">
        <v>44554</v>
      </c>
      <c r="V244" s="261" t="s">
        <v>40</v>
      </c>
      <c r="W244" s="5"/>
      <c r="X244" s="5"/>
      <c r="Y244" s="5"/>
      <c r="Z244" s="261" t="s">
        <v>41</v>
      </c>
      <c r="AA244" s="37"/>
      <c r="AB244" s="296"/>
    </row>
    <row r="245" spans="1:28" ht="27" customHeight="1" x14ac:dyDescent="0.4">
      <c r="A245" s="5">
        <v>156</v>
      </c>
      <c r="B245" s="5"/>
      <c r="C245" s="5"/>
      <c r="D245" s="5"/>
      <c r="E245" s="265"/>
      <c r="F245" s="265"/>
      <c r="G245" s="262"/>
      <c r="H245" s="5" t="s">
        <v>30</v>
      </c>
      <c r="I245" s="5" t="str">
        <f t="shared" si="27"/>
        <v>チョコ生</v>
      </c>
      <c r="J245" s="5">
        <f>VLOOKUP(H245,AD$6:AF226,3)</f>
        <v>3600</v>
      </c>
      <c r="K245" s="5"/>
      <c r="L245" s="5"/>
      <c r="M245" s="5">
        <v>5</v>
      </c>
      <c r="N245" s="5">
        <v>1</v>
      </c>
      <c r="O245" s="5"/>
      <c r="P245" s="262"/>
      <c r="Q245" s="5"/>
      <c r="R245" s="10"/>
      <c r="S245" s="5"/>
      <c r="T245" s="6">
        <f t="shared" si="26"/>
        <v>3600</v>
      </c>
      <c r="U245" s="7">
        <v>44554</v>
      </c>
      <c r="V245" s="262"/>
      <c r="W245" s="5"/>
      <c r="X245" s="5"/>
      <c r="Y245" s="5"/>
      <c r="Z245" s="262"/>
      <c r="AA245" s="38"/>
      <c r="AB245" s="297"/>
    </row>
    <row r="246" spans="1:28" ht="27" customHeight="1" x14ac:dyDescent="0.4">
      <c r="A246" s="5">
        <v>157</v>
      </c>
      <c r="B246" s="5"/>
      <c r="C246" s="5"/>
      <c r="D246" s="5"/>
      <c r="E246" s="266"/>
      <c r="F246" s="266"/>
      <c r="G246" s="263"/>
      <c r="H246" s="5" t="s">
        <v>29</v>
      </c>
      <c r="I246" s="5" t="str">
        <f t="shared" si="27"/>
        <v>生クリーム</v>
      </c>
      <c r="J246" s="5">
        <f>VLOOKUP(H246,AD$6:AF227,3)</f>
        <v>3500</v>
      </c>
      <c r="K246" s="5"/>
      <c r="L246" s="5"/>
      <c r="M246" s="5">
        <v>5</v>
      </c>
      <c r="N246" s="5">
        <v>2</v>
      </c>
      <c r="O246" s="5"/>
      <c r="P246" s="263"/>
      <c r="Q246" s="5"/>
      <c r="R246" s="10"/>
      <c r="S246" s="5"/>
      <c r="T246" s="6">
        <f t="shared" si="26"/>
        <v>7000</v>
      </c>
      <c r="U246" s="7">
        <v>44554</v>
      </c>
      <c r="V246" s="263"/>
      <c r="W246" s="5"/>
      <c r="X246" s="5"/>
      <c r="Y246" s="5"/>
      <c r="Z246" s="263"/>
      <c r="AA246" s="26"/>
      <c r="AB246" s="107"/>
    </row>
    <row r="247" spans="1:28" ht="27" customHeight="1" x14ac:dyDescent="0.4">
      <c r="A247" s="5"/>
      <c r="B247" s="5"/>
      <c r="C247" s="5"/>
      <c r="D247" s="5"/>
      <c r="E247" s="109"/>
      <c r="F247" s="109"/>
      <c r="G247" s="253" t="s">
        <v>83</v>
      </c>
      <c r="H247" s="80" t="s">
        <v>31</v>
      </c>
      <c r="I247" s="80" t="str">
        <f t="shared" si="27"/>
        <v>ショコラノワール</v>
      </c>
      <c r="J247" s="80">
        <v>0</v>
      </c>
      <c r="K247" s="80"/>
      <c r="L247" s="80"/>
      <c r="M247" s="80">
        <v>5</v>
      </c>
      <c r="N247" s="80">
        <v>1</v>
      </c>
      <c r="O247" s="80"/>
      <c r="P247" s="80"/>
      <c r="Q247" s="80"/>
      <c r="R247" s="80"/>
      <c r="S247" s="80"/>
      <c r="T247" s="75">
        <f>(J247*N247)+K247+L247</f>
        <v>0</v>
      </c>
      <c r="U247" s="80"/>
      <c r="V247" s="80"/>
      <c r="W247" s="5"/>
      <c r="X247" s="5"/>
      <c r="Y247" s="5"/>
      <c r="Z247" s="26"/>
      <c r="AA247" s="38"/>
      <c r="AB247" s="296" t="s">
        <v>426</v>
      </c>
    </row>
    <row r="248" spans="1:28" ht="27" customHeight="1" x14ac:dyDescent="0.4">
      <c r="A248" s="5"/>
      <c r="B248" s="5"/>
      <c r="C248" s="5"/>
      <c r="D248" s="5"/>
      <c r="E248" s="109"/>
      <c r="F248" s="109"/>
      <c r="G248" s="253"/>
      <c r="H248" s="50" t="s">
        <v>29</v>
      </c>
      <c r="I248" s="50" t="str">
        <f t="shared" si="27"/>
        <v>生クリーム</v>
      </c>
      <c r="J248" s="80">
        <v>0</v>
      </c>
      <c r="K248" s="50"/>
      <c r="L248" s="50"/>
      <c r="M248" s="80">
        <v>5</v>
      </c>
      <c r="N248" s="50">
        <v>1</v>
      </c>
      <c r="O248" s="286"/>
      <c r="P248" s="50"/>
      <c r="Q248" s="50"/>
      <c r="R248" s="50"/>
      <c r="S248" s="50"/>
      <c r="T248" s="51">
        <f t="shared" ref="T248:T288" si="28">(J248*N248)+K248+L248</f>
        <v>0</v>
      </c>
      <c r="U248" s="50"/>
      <c r="V248" s="50"/>
      <c r="W248" s="5"/>
      <c r="X248" s="5"/>
      <c r="Y248" s="5"/>
      <c r="Z248" s="26"/>
      <c r="AA248" s="38"/>
      <c r="AB248" s="297"/>
    </row>
    <row r="249" spans="1:28" ht="27" customHeight="1" x14ac:dyDescent="0.4">
      <c r="A249" s="5"/>
      <c r="B249" s="5"/>
      <c r="C249" s="5"/>
      <c r="D249" s="5"/>
      <c r="E249" s="109"/>
      <c r="F249" s="109"/>
      <c r="G249" s="253"/>
      <c r="H249" s="50" t="s">
        <v>31</v>
      </c>
      <c r="I249" s="50" t="str">
        <f t="shared" si="27"/>
        <v>ショコラノワール</v>
      </c>
      <c r="J249" s="80">
        <v>0</v>
      </c>
      <c r="K249" s="50"/>
      <c r="L249" s="50"/>
      <c r="M249" s="80">
        <v>5</v>
      </c>
      <c r="N249" s="50">
        <v>1</v>
      </c>
      <c r="O249" s="271"/>
      <c r="P249" s="50"/>
      <c r="Q249" s="50"/>
      <c r="R249" s="50"/>
      <c r="S249" s="50"/>
      <c r="T249" s="51">
        <f t="shared" si="28"/>
        <v>0</v>
      </c>
      <c r="U249" s="50"/>
      <c r="V249" s="50"/>
      <c r="W249" s="5"/>
      <c r="X249" s="5"/>
      <c r="Y249" s="5"/>
      <c r="Z249" s="26"/>
      <c r="AA249" s="38"/>
      <c r="AB249" s="297"/>
    </row>
    <row r="250" spans="1:28" ht="27" customHeight="1" x14ac:dyDescent="0.4">
      <c r="A250" s="5"/>
      <c r="B250" s="5"/>
      <c r="C250" s="5"/>
      <c r="D250" s="5"/>
      <c r="E250" s="109"/>
      <c r="F250" s="109"/>
      <c r="G250" s="253"/>
      <c r="H250" s="50">
        <v>4</v>
      </c>
      <c r="I250" s="50" t="str">
        <f t="shared" si="27"/>
        <v>鬼滅の刃</v>
      </c>
      <c r="J250" s="80">
        <v>0</v>
      </c>
      <c r="K250" s="50"/>
      <c r="L250" s="50"/>
      <c r="M250" s="80">
        <v>5</v>
      </c>
      <c r="N250" s="50">
        <v>1</v>
      </c>
      <c r="O250" s="287"/>
      <c r="P250" s="50"/>
      <c r="Q250" s="50"/>
      <c r="R250" s="50"/>
      <c r="S250" s="50"/>
      <c r="T250" s="51">
        <f t="shared" si="28"/>
        <v>0</v>
      </c>
      <c r="U250" s="50"/>
      <c r="V250" s="50"/>
      <c r="W250" s="5"/>
      <c r="X250" s="5"/>
      <c r="Y250" s="5"/>
      <c r="Z250" s="26"/>
      <c r="AA250" s="38"/>
      <c r="AB250" s="297"/>
    </row>
    <row r="251" spans="1:28" ht="27" customHeight="1" x14ac:dyDescent="0.4">
      <c r="A251" s="5"/>
      <c r="B251" s="5"/>
      <c r="C251" s="5"/>
      <c r="D251" s="5"/>
      <c r="E251" s="109"/>
      <c r="F251" s="109"/>
      <c r="G251" s="253"/>
      <c r="H251" s="50" t="s">
        <v>29</v>
      </c>
      <c r="I251" s="50" t="str">
        <f t="shared" si="27"/>
        <v>生クリーム</v>
      </c>
      <c r="J251" s="80">
        <v>0</v>
      </c>
      <c r="K251" s="50"/>
      <c r="L251" s="50"/>
      <c r="M251" s="80">
        <v>5</v>
      </c>
      <c r="N251" s="50">
        <v>1</v>
      </c>
      <c r="O251" s="50"/>
      <c r="P251" s="50"/>
      <c r="Q251" s="50"/>
      <c r="R251" s="50"/>
      <c r="S251" s="50"/>
      <c r="T251" s="51">
        <f t="shared" si="28"/>
        <v>0</v>
      </c>
      <c r="U251" s="50"/>
      <c r="V251" s="50"/>
      <c r="W251" s="5"/>
      <c r="X251" s="5"/>
      <c r="Y251" s="5"/>
      <c r="Z251" s="26"/>
      <c r="AA251" s="38"/>
      <c r="AB251" s="297"/>
    </row>
    <row r="252" spans="1:28" ht="27" customHeight="1" x14ac:dyDescent="0.4">
      <c r="A252" s="5"/>
      <c r="B252" s="5"/>
      <c r="C252" s="5"/>
      <c r="D252" s="5"/>
      <c r="E252" s="109"/>
      <c r="F252" s="109"/>
      <c r="G252" s="253"/>
      <c r="H252" s="50" t="s">
        <v>29</v>
      </c>
      <c r="I252" s="50" t="str">
        <f t="shared" si="27"/>
        <v>生クリーム</v>
      </c>
      <c r="J252" s="80">
        <v>0</v>
      </c>
      <c r="K252" s="50"/>
      <c r="L252" s="50"/>
      <c r="M252" s="80">
        <v>5</v>
      </c>
      <c r="N252" s="50">
        <v>1</v>
      </c>
      <c r="O252" s="50"/>
      <c r="P252" s="50"/>
      <c r="Q252" s="50"/>
      <c r="R252" s="50"/>
      <c r="S252" s="50"/>
      <c r="T252" s="51">
        <f t="shared" si="28"/>
        <v>0</v>
      </c>
      <c r="U252" s="50"/>
      <c r="V252" s="50"/>
      <c r="W252" s="5"/>
      <c r="X252" s="5"/>
      <c r="Y252" s="5"/>
      <c r="Z252" s="26"/>
      <c r="AA252" s="38"/>
      <c r="AB252" s="297"/>
    </row>
    <row r="253" spans="1:28" ht="27" customHeight="1" x14ac:dyDescent="0.4">
      <c r="A253" s="5"/>
      <c r="B253" s="5"/>
      <c r="C253" s="5"/>
      <c r="D253" s="5"/>
      <c r="E253" s="109"/>
      <c r="F253" s="109"/>
      <c r="G253" s="253"/>
      <c r="H253" s="50" t="s">
        <v>29</v>
      </c>
      <c r="I253" s="50" t="str">
        <f t="shared" si="27"/>
        <v>生クリーム</v>
      </c>
      <c r="J253" s="80">
        <v>0</v>
      </c>
      <c r="K253" s="50"/>
      <c r="L253" s="50"/>
      <c r="M253" s="80">
        <v>5</v>
      </c>
      <c r="N253" s="50">
        <v>1</v>
      </c>
      <c r="O253" s="50"/>
      <c r="P253" s="50"/>
      <c r="Q253" s="50"/>
      <c r="R253" s="50"/>
      <c r="S253" s="50"/>
      <c r="T253" s="51">
        <f t="shared" si="28"/>
        <v>0</v>
      </c>
      <c r="U253" s="50"/>
      <c r="V253" s="50"/>
      <c r="W253" s="5"/>
      <c r="X253" s="5"/>
      <c r="Y253" s="5"/>
      <c r="Z253" s="26"/>
      <c r="AA253" s="38"/>
      <c r="AB253" s="297"/>
    </row>
    <row r="254" spans="1:28" ht="27" customHeight="1" x14ac:dyDescent="0.4">
      <c r="A254" s="5"/>
      <c r="B254" s="5"/>
      <c r="C254" s="5"/>
      <c r="D254" s="5"/>
      <c r="E254" s="109"/>
      <c r="F254" s="109"/>
      <c r="G254" s="253"/>
      <c r="H254" s="50" t="s">
        <v>29</v>
      </c>
      <c r="I254" s="50" t="str">
        <f t="shared" si="27"/>
        <v>生クリーム</v>
      </c>
      <c r="J254" s="80">
        <v>0</v>
      </c>
      <c r="K254" s="50"/>
      <c r="L254" s="50"/>
      <c r="M254" s="80">
        <v>5</v>
      </c>
      <c r="N254" s="50">
        <v>1</v>
      </c>
      <c r="O254" s="50"/>
      <c r="P254" s="50"/>
      <c r="Q254" s="50"/>
      <c r="R254" s="50"/>
      <c r="S254" s="50"/>
      <c r="T254" s="51">
        <f t="shared" si="28"/>
        <v>0</v>
      </c>
      <c r="U254" s="50"/>
      <c r="V254" s="50"/>
      <c r="W254" s="5"/>
      <c r="X254" s="5"/>
      <c r="Y254" s="5"/>
      <c r="Z254" s="26"/>
      <c r="AA254" s="38"/>
      <c r="AB254" s="297"/>
    </row>
    <row r="255" spans="1:28" ht="27" customHeight="1" x14ac:dyDescent="0.4">
      <c r="A255" s="5"/>
      <c r="B255" s="5"/>
      <c r="C255" s="5"/>
      <c r="D255" s="5"/>
      <c r="E255" s="109"/>
      <c r="F255" s="109"/>
      <c r="G255" s="253"/>
      <c r="H255" s="50" t="s">
        <v>29</v>
      </c>
      <c r="I255" s="50" t="str">
        <f t="shared" si="27"/>
        <v>生クリーム</v>
      </c>
      <c r="J255" s="80">
        <v>0</v>
      </c>
      <c r="K255" s="50"/>
      <c r="L255" s="50"/>
      <c r="M255" s="80">
        <v>5</v>
      </c>
      <c r="N255" s="50">
        <v>1</v>
      </c>
      <c r="O255" s="50"/>
      <c r="P255" s="50"/>
      <c r="Q255" s="50"/>
      <c r="R255" s="50"/>
      <c r="S255" s="50"/>
      <c r="T255" s="51">
        <f t="shared" si="28"/>
        <v>0</v>
      </c>
      <c r="U255" s="50"/>
      <c r="V255" s="50"/>
      <c r="W255" s="5"/>
      <c r="X255" s="5"/>
      <c r="Y255" s="5"/>
      <c r="Z255" s="26"/>
      <c r="AA255" s="38"/>
      <c r="AB255" s="297"/>
    </row>
    <row r="256" spans="1:28" ht="27" customHeight="1" x14ac:dyDescent="0.4">
      <c r="A256" s="5"/>
      <c r="B256" s="5"/>
      <c r="C256" s="5"/>
      <c r="D256" s="5"/>
      <c r="E256" s="109"/>
      <c r="F256" s="109"/>
      <c r="G256" s="253"/>
      <c r="H256" s="50" t="s">
        <v>29</v>
      </c>
      <c r="I256" s="50" t="str">
        <f t="shared" si="27"/>
        <v>生クリーム</v>
      </c>
      <c r="J256" s="80">
        <v>0</v>
      </c>
      <c r="K256" s="50"/>
      <c r="L256" s="50"/>
      <c r="M256" s="80">
        <v>5</v>
      </c>
      <c r="N256" s="50">
        <v>1</v>
      </c>
      <c r="O256" s="50"/>
      <c r="P256" s="50"/>
      <c r="Q256" s="50"/>
      <c r="R256" s="50"/>
      <c r="S256" s="50"/>
      <c r="T256" s="51">
        <f t="shared" si="28"/>
        <v>0</v>
      </c>
      <c r="U256" s="50"/>
      <c r="V256" s="50" t="s">
        <v>70</v>
      </c>
      <c r="W256" s="5"/>
      <c r="X256" s="5"/>
      <c r="Y256" s="5"/>
      <c r="Z256" s="26"/>
      <c r="AA256" s="38"/>
      <c r="AB256" s="297"/>
    </row>
    <row r="257" spans="1:28" ht="27" customHeight="1" x14ac:dyDescent="0.4">
      <c r="A257" s="5"/>
      <c r="B257" s="5"/>
      <c r="C257" s="5"/>
      <c r="D257" s="5"/>
      <c r="E257" s="109"/>
      <c r="F257" s="109"/>
      <c r="G257" s="253"/>
      <c r="H257" s="50" t="s">
        <v>29</v>
      </c>
      <c r="I257" s="50" t="str">
        <f t="shared" si="27"/>
        <v>生クリーム</v>
      </c>
      <c r="J257" s="80">
        <v>0</v>
      </c>
      <c r="K257" s="50"/>
      <c r="L257" s="50"/>
      <c r="M257" s="50">
        <v>5</v>
      </c>
      <c r="N257" s="50">
        <v>1</v>
      </c>
      <c r="O257" s="50"/>
      <c r="P257" s="50"/>
      <c r="Q257" s="50"/>
      <c r="R257" s="50"/>
      <c r="S257" s="50"/>
      <c r="T257" s="51">
        <f t="shared" si="28"/>
        <v>0</v>
      </c>
      <c r="U257" s="50"/>
      <c r="V257" s="50" t="s">
        <v>70</v>
      </c>
      <c r="W257" s="5"/>
      <c r="X257" s="5"/>
      <c r="Y257" s="5"/>
      <c r="Z257" s="26"/>
      <c r="AA257" s="38"/>
      <c r="AB257" s="297"/>
    </row>
    <row r="258" spans="1:28" ht="27" customHeight="1" x14ac:dyDescent="0.4">
      <c r="A258" s="5"/>
      <c r="B258" s="5"/>
      <c r="C258" s="5"/>
      <c r="D258" s="5"/>
      <c r="E258" s="109"/>
      <c r="F258" s="109"/>
      <c r="G258" s="253"/>
      <c r="H258" s="50" t="s">
        <v>29</v>
      </c>
      <c r="I258" s="50" t="str">
        <f t="shared" si="27"/>
        <v>生クリーム</v>
      </c>
      <c r="J258" s="80">
        <v>0</v>
      </c>
      <c r="K258" s="50"/>
      <c r="L258" s="50"/>
      <c r="M258" s="50">
        <v>5</v>
      </c>
      <c r="N258" s="50">
        <v>1</v>
      </c>
      <c r="O258" s="286"/>
      <c r="P258" s="50"/>
      <c r="Q258" s="50"/>
      <c r="R258" s="50"/>
      <c r="S258" s="50"/>
      <c r="T258" s="51">
        <f t="shared" si="28"/>
        <v>0</v>
      </c>
      <c r="U258" s="50"/>
      <c r="V258" s="286" t="s">
        <v>70</v>
      </c>
      <c r="W258" s="5"/>
      <c r="X258" s="5"/>
      <c r="Y258" s="5"/>
      <c r="Z258" s="26"/>
      <c r="AA258" s="38"/>
      <c r="AB258" s="297"/>
    </row>
    <row r="259" spans="1:28" ht="27" customHeight="1" x14ac:dyDescent="0.4">
      <c r="A259" s="5"/>
      <c r="B259" s="5"/>
      <c r="C259" s="5"/>
      <c r="D259" s="5"/>
      <c r="E259" s="109"/>
      <c r="F259" s="109"/>
      <c r="G259" s="253"/>
      <c r="H259" s="50" t="s">
        <v>30</v>
      </c>
      <c r="I259" s="50" t="str">
        <f t="shared" si="27"/>
        <v>チョコ生</v>
      </c>
      <c r="J259" s="80">
        <v>0</v>
      </c>
      <c r="K259" s="50"/>
      <c r="L259" s="50"/>
      <c r="M259" s="50">
        <v>5</v>
      </c>
      <c r="N259" s="50">
        <v>1</v>
      </c>
      <c r="O259" s="271"/>
      <c r="P259" s="50"/>
      <c r="Q259" s="50"/>
      <c r="R259" s="50"/>
      <c r="S259" s="50"/>
      <c r="T259" s="51">
        <f t="shared" si="28"/>
        <v>0</v>
      </c>
      <c r="U259" s="50"/>
      <c r="V259" s="271"/>
      <c r="W259" s="5"/>
      <c r="X259" s="5"/>
      <c r="Y259" s="5"/>
      <c r="Z259" s="26"/>
      <c r="AA259" s="38"/>
      <c r="AB259" s="297"/>
    </row>
    <row r="260" spans="1:28" ht="27" customHeight="1" x14ac:dyDescent="0.4">
      <c r="A260" s="5"/>
      <c r="B260" s="5"/>
      <c r="C260" s="5"/>
      <c r="D260" s="5"/>
      <c r="E260" s="109"/>
      <c r="F260" s="109"/>
      <c r="G260" s="253"/>
      <c r="H260" s="50">
        <v>4</v>
      </c>
      <c r="I260" s="50" t="str">
        <f t="shared" si="27"/>
        <v>鬼滅の刃</v>
      </c>
      <c r="J260" s="80">
        <v>0</v>
      </c>
      <c r="K260" s="50"/>
      <c r="L260" s="50"/>
      <c r="M260" s="50">
        <v>5</v>
      </c>
      <c r="N260" s="50">
        <v>1</v>
      </c>
      <c r="O260" s="287"/>
      <c r="P260" s="50"/>
      <c r="Q260" s="50"/>
      <c r="R260" s="50"/>
      <c r="S260" s="50"/>
      <c r="T260" s="51">
        <f t="shared" si="28"/>
        <v>0</v>
      </c>
      <c r="U260" s="50"/>
      <c r="V260" s="287"/>
      <c r="W260" s="5"/>
      <c r="X260" s="5"/>
      <c r="Y260" s="5"/>
      <c r="Z260" s="26"/>
      <c r="AA260" s="38"/>
      <c r="AB260" s="297"/>
    </row>
    <row r="261" spans="1:28" ht="27" customHeight="1" x14ac:dyDescent="0.4">
      <c r="A261" s="5"/>
      <c r="B261" s="5"/>
      <c r="C261" s="5"/>
      <c r="D261" s="5"/>
      <c r="E261" s="109"/>
      <c r="F261" s="109"/>
      <c r="G261" s="253"/>
      <c r="H261" s="50" t="s">
        <v>29</v>
      </c>
      <c r="I261" s="50" t="str">
        <f>VLOOKUP(H261,$AD$6:$AE$15,2,)</f>
        <v>生クリーム</v>
      </c>
      <c r="J261" s="80">
        <v>0</v>
      </c>
      <c r="K261" s="50"/>
      <c r="L261" s="50"/>
      <c r="M261" s="50">
        <v>5</v>
      </c>
      <c r="N261" s="50">
        <v>1</v>
      </c>
      <c r="O261" s="50"/>
      <c r="P261" s="50"/>
      <c r="Q261" s="50"/>
      <c r="R261" s="50"/>
      <c r="S261" s="50"/>
      <c r="T261" s="51">
        <f t="shared" si="28"/>
        <v>0</v>
      </c>
      <c r="U261" s="50"/>
      <c r="V261" s="50"/>
      <c r="W261" s="5"/>
      <c r="X261" s="5"/>
      <c r="Y261" s="5"/>
      <c r="Z261" s="26"/>
      <c r="AA261" s="38"/>
      <c r="AB261" s="297"/>
    </row>
    <row r="262" spans="1:28" ht="27" customHeight="1" x14ac:dyDescent="0.4">
      <c r="A262" s="5"/>
      <c r="B262" s="5"/>
      <c r="C262" s="5"/>
      <c r="D262" s="5"/>
      <c r="E262" s="109"/>
      <c r="F262" s="109"/>
      <c r="G262" s="253"/>
      <c r="H262" s="50" t="s">
        <v>29</v>
      </c>
      <c r="I262" s="50" t="str">
        <f t="shared" ref="I262:I279" si="29">VLOOKUP(H262,$AD$6:$AE$15,2,)</f>
        <v>生クリーム</v>
      </c>
      <c r="J262" s="80">
        <v>0</v>
      </c>
      <c r="K262" s="50"/>
      <c r="L262" s="50"/>
      <c r="M262" s="80">
        <v>5</v>
      </c>
      <c r="N262" s="50">
        <v>1</v>
      </c>
      <c r="O262" s="286"/>
      <c r="P262" s="50"/>
      <c r="Q262" s="50"/>
      <c r="R262" s="50"/>
      <c r="S262" s="50"/>
      <c r="T262" s="51">
        <f t="shared" si="28"/>
        <v>0</v>
      </c>
      <c r="U262" s="50"/>
      <c r="V262" s="50"/>
      <c r="W262" s="5"/>
      <c r="X262" s="5"/>
      <c r="Y262" s="5"/>
      <c r="Z262" s="26"/>
      <c r="AA262" s="38"/>
      <c r="AB262" s="297"/>
    </row>
    <row r="263" spans="1:28" ht="27" customHeight="1" x14ac:dyDescent="0.4">
      <c r="A263" s="5"/>
      <c r="B263" s="5"/>
      <c r="C263" s="5"/>
      <c r="D263" s="5"/>
      <c r="E263" s="109"/>
      <c r="F263" s="109"/>
      <c r="G263" s="253"/>
      <c r="H263" s="50" t="s">
        <v>30</v>
      </c>
      <c r="I263" s="50" t="str">
        <f t="shared" si="29"/>
        <v>チョコ生</v>
      </c>
      <c r="J263" s="80">
        <v>0</v>
      </c>
      <c r="K263" s="50"/>
      <c r="L263" s="50"/>
      <c r="M263" s="80">
        <v>5</v>
      </c>
      <c r="N263" s="50">
        <v>1</v>
      </c>
      <c r="O263" s="287"/>
      <c r="P263" s="50"/>
      <c r="Q263" s="50"/>
      <c r="R263" s="50"/>
      <c r="S263" s="50"/>
      <c r="T263" s="51">
        <f t="shared" si="28"/>
        <v>0</v>
      </c>
      <c r="U263" s="50"/>
      <c r="V263" s="50"/>
      <c r="W263" s="5"/>
      <c r="X263" s="5"/>
      <c r="Y263" s="5"/>
      <c r="Z263" s="26"/>
      <c r="AA263" s="38"/>
      <c r="AB263" s="297"/>
    </row>
    <row r="264" spans="1:28" ht="27" customHeight="1" x14ac:dyDescent="0.4">
      <c r="A264" s="5"/>
      <c r="B264" s="5"/>
      <c r="C264" s="5"/>
      <c r="D264" s="5"/>
      <c r="E264" s="109"/>
      <c r="F264" s="109"/>
      <c r="G264" s="253"/>
      <c r="H264" s="50" t="s">
        <v>29</v>
      </c>
      <c r="I264" s="50" t="str">
        <f t="shared" si="29"/>
        <v>生クリーム</v>
      </c>
      <c r="J264" s="80">
        <v>0</v>
      </c>
      <c r="K264" s="50"/>
      <c r="L264" s="50"/>
      <c r="M264" s="80">
        <v>5</v>
      </c>
      <c r="N264" s="50">
        <v>1</v>
      </c>
      <c r="O264" s="50"/>
      <c r="P264" s="50"/>
      <c r="Q264" s="50"/>
      <c r="R264" s="50"/>
      <c r="S264" s="50"/>
      <c r="T264" s="51">
        <f t="shared" si="28"/>
        <v>0</v>
      </c>
      <c r="U264" s="50"/>
      <c r="V264" s="50"/>
      <c r="W264" s="5"/>
      <c r="X264" s="5"/>
      <c r="Y264" s="5"/>
      <c r="Z264" s="26"/>
      <c r="AA264" s="38"/>
      <c r="AB264" s="297"/>
    </row>
    <row r="265" spans="1:28" ht="27" customHeight="1" x14ac:dyDescent="0.4">
      <c r="A265" s="5"/>
      <c r="B265" s="5"/>
      <c r="C265" s="5"/>
      <c r="D265" s="5"/>
      <c r="E265" s="109"/>
      <c r="F265" s="109"/>
      <c r="G265" s="253"/>
      <c r="H265" s="50" t="s">
        <v>29</v>
      </c>
      <c r="I265" s="50" t="str">
        <f t="shared" si="29"/>
        <v>生クリーム</v>
      </c>
      <c r="J265" s="80">
        <v>0</v>
      </c>
      <c r="K265" s="50"/>
      <c r="L265" s="50"/>
      <c r="M265" s="80">
        <v>5</v>
      </c>
      <c r="N265" s="50">
        <v>1</v>
      </c>
      <c r="O265" s="50"/>
      <c r="P265" s="50"/>
      <c r="Q265" s="50"/>
      <c r="R265" s="50"/>
      <c r="S265" s="50"/>
      <c r="T265" s="51">
        <f t="shared" si="28"/>
        <v>0</v>
      </c>
      <c r="U265" s="50"/>
      <c r="V265" s="50"/>
      <c r="W265" s="5"/>
      <c r="X265" s="5"/>
      <c r="Y265" s="5"/>
      <c r="Z265" s="26"/>
      <c r="AA265" s="38"/>
      <c r="AB265" s="297"/>
    </row>
    <row r="266" spans="1:28" ht="27" customHeight="1" x14ac:dyDescent="0.4">
      <c r="A266" s="5"/>
      <c r="B266" s="5"/>
      <c r="C266" s="5"/>
      <c r="D266" s="5"/>
      <c r="E266" s="109"/>
      <c r="F266" s="109"/>
      <c r="G266" s="253"/>
      <c r="H266" s="50" t="s">
        <v>29</v>
      </c>
      <c r="I266" s="50" t="str">
        <f t="shared" si="29"/>
        <v>生クリーム</v>
      </c>
      <c r="J266" s="80">
        <v>0</v>
      </c>
      <c r="K266" s="50"/>
      <c r="L266" s="50"/>
      <c r="M266" s="80">
        <v>5</v>
      </c>
      <c r="N266" s="50">
        <v>1</v>
      </c>
      <c r="O266" s="50"/>
      <c r="P266" s="50"/>
      <c r="Q266" s="50"/>
      <c r="R266" s="50"/>
      <c r="S266" s="50"/>
      <c r="T266" s="51">
        <f t="shared" si="28"/>
        <v>0</v>
      </c>
      <c r="U266" s="50"/>
      <c r="V266" s="50"/>
      <c r="W266" s="5"/>
      <c r="X266" s="5"/>
      <c r="Y266" s="5"/>
      <c r="Z266" s="26"/>
      <c r="AA266" s="38"/>
      <c r="AB266" s="297"/>
    </row>
    <row r="267" spans="1:28" ht="27" customHeight="1" x14ac:dyDescent="0.4">
      <c r="A267" s="5"/>
      <c r="B267" s="5"/>
      <c r="C267" s="5"/>
      <c r="D267" s="5"/>
      <c r="E267" s="109"/>
      <c r="F267" s="109"/>
      <c r="G267" s="253"/>
      <c r="H267" s="50" t="s">
        <v>29</v>
      </c>
      <c r="I267" s="50" t="str">
        <f t="shared" si="29"/>
        <v>生クリーム</v>
      </c>
      <c r="J267" s="80">
        <v>0</v>
      </c>
      <c r="K267" s="50"/>
      <c r="L267" s="50"/>
      <c r="M267" s="80">
        <v>5</v>
      </c>
      <c r="N267" s="50">
        <v>1</v>
      </c>
      <c r="O267" s="50"/>
      <c r="P267" s="50"/>
      <c r="Q267" s="50"/>
      <c r="R267" s="50"/>
      <c r="S267" s="50"/>
      <c r="T267" s="51">
        <f t="shared" si="28"/>
        <v>0</v>
      </c>
      <c r="U267" s="50"/>
      <c r="V267" s="50" t="s">
        <v>70</v>
      </c>
      <c r="W267" s="5"/>
      <c r="X267" s="5"/>
      <c r="Y267" s="5"/>
      <c r="Z267" s="26"/>
      <c r="AA267" s="38"/>
      <c r="AB267" s="297"/>
    </row>
    <row r="268" spans="1:28" ht="27" customHeight="1" x14ac:dyDescent="0.4">
      <c r="A268" s="5"/>
      <c r="B268" s="5"/>
      <c r="C268" s="5"/>
      <c r="D268" s="5"/>
      <c r="E268" s="109"/>
      <c r="F268" s="109"/>
      <c r="G268" s="253"/>
      <c r="H268" s="50" t="s">
        <v>29</v>
      </c>
      <c r="I268" s="50" t="str">
        <f t="shared" si="29"/>
        <v>生クリーム</v>
      </c>
      <c r="J268" s="80">
        <v>0</v>
      </c>
      <c r="K268" s="50"/>
      <c r="L268" s="50"/>
      <c r="M268" s="50">
        <v>5</v>
      </c>
      <c r="N268" s="50">
        <v>1</v>
      </c>
      <c r="O268" s="286"/>
      <c r="P268" s="50"/>
      <c r="Q268" s="50"/>
      <c r="R268" s="50"/>
      <c r="S268" s="50"/>
      <c r="T268" s="51">
        <f t="shared" si="28"/>
        <v>0</v>
      </c>
      <c r="U268" s="50"/>
      <c r="V268" s="50"/>
      <c r="W268" s="5"/>
      <c r="X268" s="5"/>
      <c r="Y268" s="5"/>
      <c r="Z268" s="26"/>
      <c r="AA268" s="38"/>
      <c r="AB268" s="297"/>
    </row>
    <row r="269" spans="1:28" ht="27" customHeight="1" x14ac:dyDescent="0.4">
      <c r="A269" s="5"/>
      <c r="B269" s="5"/>
      <c r="C269" s="5"/>
      <c r="D269" s="5"/>
      <c r="E269" s="109"/>
      <c r="F269" s="109"/>
      <c r="G269" s="253"/>
      <c r="H269" s="50" t="s">
        <v>30</v>
      </c>
      <c r="I269" s="50" t="str">
        <f t="shared" si="29"/>
        <v>チョコ生</v>
      </c>
      <c r="J269" s="80">
        <v>0</v>
      </c>
      <c r="K269" s="50"/>
      <c r="L269" s="50"/>
      <c r="M269" s="50">
        <v>5</v>
      </c>
      <c r="N269" s="50">
        <v>1</v>
      </c>
      <c r="O269" s="287"/>
      <c r="P269" s="50"/>
      <c r="Q269" s="50"/>
      <c r="R269" s="50"/>
      <c r="S269" s="50"/>
      <c r="T269" s="51">
        <f t="shared" si="28"/>
        <v>0</v>
      </c>
      <c r="U269" s="50"/>
      <c r="V269" s="50"/>
      <c r="W269" s="5"/>
      <c r="X269" s="5"/>
      <c r="Y269" s="5"/>
      <c r="Z269" s="26"/>
      <c r="AA269" s="38"/>
      <c r="AB269" s="297"/>
    </row>
    <row r="270" spans="1:28" ht="27" customHeight="1" x14ac:dyDescent="0.4">
      <c r="A270" s="5"/>
      <c r="B270" s="5"/>
      <c r="C270" s="5"/>
      <c r="D270" s="5"/>
      <c r="E270" s="109"/>
      <c r="F270" s="109"/>
      <c r="G270" s="253"/>
      <c r="H270" s="50" t="s">
        <v>29</v>
      </c>
      <c r="I270" s="50" t="str">
        <f t="shared" si="29"/>
        <v>生クリーム</v>
      </c>
      <c r="J270" s="80">
        <v>0</v>
      </c>
      <c r="K270" s="50"/>
      <c r="L270" s="50"/>
      <c r="M270" s="50">
        <v>5</v>
      </c>
      <c r="N270" s="50">
        <v>1</v>
      </c>
      <c r="O270" s="50"/>
      <c r="P270" s="50"/>
      <c r="Q270" s="50"/>
      <c r="R270" s="50"/>
      <c r="S270" s="50"/>
      <c r="T270" s="51">
        <f t="shared" si="28"/>
        <v>0</v>
      </c>
      <c r="U270" s="50"/>
      <c r="V270" s="50"/>
      <c r="W270" s="5"/>
      <c r="X270" s="5"/>
      <c r="Y270" s="5"/>
      <c r="Z270" s="26"/>
      <c r="AA270" s="38"/>
      <c r="AB270" s="297"/>
    </row>
    <row r="271" spans="1:28" ht="27" customHeight="1" x14ac:dyDescent="0.4">
      <c r="A271" s="5"/>
      <c r="B271" s="5"/>
      <c r="C271" s="5"/>
      <c r="D271" s="5"/>
      <c r="E271" s="109"/>
      <c r="F271" s="109"/>
      <c r="G271" s="253"/>
      <c r="H271" s="50" t="s">
        <v>29</v>
      </c>
      <c r="I271" s="50" t="str">
        <f t="shared" si="29"/>
        <v>生クリーム</v>
      </c>
      <c r="J271" s="80">
        <v>0</v>
      </c>
      <c r="K271" s="50"/>
      <c r="L271" s="50"/>
      <c r="M271" s="80">
        <v>5</v>
      </c>
      <c r="N271" s="50">
        <v>1</v>
      </c>
      <c r="O271" s="50"/>
      <c r="P271" s="50"/>
      <c r="Q271" s="50"/>
      <c r="R271" s="50"/>
      <c r="S271" s="50"/>
      <c r="T271" s="51">
        <f t="shared" si="28"/>
        <v>0</v>
      </c>
      <c r="U271" s="50"/>
      <c r="V271" s="50"/>
      <c r="W271" s="5"/>
      <c r="X271" s="5"/>
      <c r="Y271" s="5"/>
      <c r="Z271" s="26"/>
      <c r="AA271" s="38"/>
      <c r="AB271" s="297"/>
    </row>
    <row r="272" spans="1:28" ht="27" customHeight="1" x14ac:dyDescent="0.4">
      <c r="A272" s="5"/>
      <c r="B272" s="5"/>
      <c r="C272" s="5"/>
      <c r="D272" s="5"/>
      <c r="E272" s="109"/>
      <c r="F272" s="109"/>
      <c r="G272" s="253"/>
      <c r="H272" s="50" t="s">
        <v>29</v>
      </c>
      <c r="I272" s="50" t="str">
        <f t="shared" si="29"/>
        <v>生クリーム</v>
      </c>
      <c r="J272" s="80">
        <v>0</v>
      </c>
      <c r="K272" s="50"/>
      <c r="L272" s="50"/>
      <c r="M272" s="80">
        <v>5</v>
      </c>
      <c r="N272" s="50">
        <v>1</v>
      </c>
      <c r="O272" s="50"/>
      <c r="P272" s="50"/>
      <c r="Q272" s="50"/>
      <c r="R272" s="50"/>
      <c r="S272" s="50"/>
      <c r="T272" s="51">
        <f t="shared" si="28"/>
        <v>0</v>
      </c>
      <c r="U272" s="50"/>
      <c r="V272" s="50"/>
      <c r="W272" s="5"/>
      <c r="X272" s="5"/>
      <c r="Y272" s="5"/>
      <c r="Z272" s="26"/>
      <c r="AA272" s="38"/>
      <c r="AB272" s="297"/>
    </row>
    <row r="273" spans="1:28" ht="27" customHeight="1" x14ac:dyDescent="0.4">
      <c r="A273" s="5"/>
      <c r="B273" s="5"/>
      <c r="C273" s="5"/>
      <c r="D273" s="5"/>
      <c r="E273" s="109"/>
      <c r="F273" s="109"/>
      <c r="G273" s="253"/>
      <c r="H273" s="50" t="s">
        <v>29</v>
      </c>
      <c r="I273" s="50" t="str">
        <f t="shared" si="29"/>
        <v>生クリーム</v>
      </c>
      <c r="J273" s="80">
        <v>0</v>
      </c>
      <c r="K273" s="50"/>
      <c r="L273" s="50"/>
      <c r="M273" s="80">
        <v>5</v>
      </c>
      <c r="N273" s="50">
        <v>1</v>
      </c>
      <c r="O273" s="50"/>
      <c r="P273" s="50"/>
      <c r="Q273" s="50"/>
      <c r="R273" s="50"/>
      <c r="S273" s="50"/>
      <c r="T273" s="51">
        <f t="shared" si="28"/>
        <v>0</v>
      </c>
      <c r="U273" s="50"/>
      <c r="V273" s="50"/>
      <c r="W273" s="5"/>
      <c r="X273" s="5"/>
      <c r="Y273" s="5"/>
      <c r="Z273" s="26"/>
      <c r="AA273" s="38"/>
      <c r="AB273" s="297"/>
    </row>
    <row r="274" spans="1:28" ht="27" customHeight="1" x14ac:dyDescent="0.4">
      <c r="A274" s="5"/>
      <c r="B274" s="5"/>
      <c r="C274" s="5"/>
      <c r="D274" s="5"/>
      <c r="E274" s="109"/>
      <c r="F274" s="109"/>
      <c r="G274" s="253"/>
      <c r="H274" s="50" t="s">
        <v>29</v>
      </c>
      <c r="I274" s="50" t="str">
        <f t="shared" si="29"/>
        <v>生クリーム</v>
      </c>
      <c r="J274" s="80">
        <v>0</v>
      </c>
      <c r="K274" s="50"/>
      <c r="L274" s="50"/>
      <c r="M274" s="50">
        <v>5</v>
      </c>
      <c r="N274" s="50">
        <v>1</v>
      </c>
      <c r="O274" s="50"/>
      <c r="P274" s="50"/>
      <c r="Q274" s="50"/>
      <c r="R274" s="50"/>
      <c r="S274" s="50"/>
      <c r="T274" s="51">
        <f t="shared" si="28"/>
        <v>0</v>
      </c>
      <c r="U274" s="50"/>
      <c r="V274" s="50"/>
      <c r="W274" s="5"/>
      <c r="X274" s="5"/>
      <c r="Y274" s="5"/>
      <c r="Z274" s="26"/>
      <c r="AA274" s="38"/>
      <c r="AB274" s="297"/>
    </row>
    <row r="275" spans="1:28" ht="27" customHeight="1" x14ac:dyDescent="0.4">
      <c r="A275" s="5"/>
      <c r="B275" s="5"/>
      <c r="C275" s="5"/>
      <c r="D275" s="5"/>
      <c r="E275" s="109"/>
      <c r="F275" s="109"/>
      <c r="G275" s="253"/>
      <c r="H275" s="50" t="s">
        <v>29</v>
      </c>
      <c r="I275" s="50" t="str">
        <f t="shared" si="29"/>
        <v>生クリーム</v>
      </c>
      <c r="J275" s="80">
        <v>0</v>
      </c>
      <c r="K275" s="50"/>
      <c r="L275" s="50"/>
      <c r="M275" s="50">
        <v>5</v>
      </c>
      <c r="N275" s="50">
        <v>1</v>
      </c>
      <c r="O275" s="50"/>
      <c r="P275" s="50"/>
      <c r="Q275" s="50"/>
      <c r="R275" s="50"/>
      <c r="S275" s="50"/>
      <c r="T275" s="51">
        <f t="shared" si="28"/>
        <v>0</v>
      </c>
      <c r="U275" s="50"/>
      <c r="V275" s="50"/>
      <c r="W275" s="5"/>
      <c r="X275" s="5"/>
      <c r="Y275" s="5"/>
      <c r="Z275" s="26"/>
      <c r="AA275" s="38"/>
      <c r="AB275" s="297"/>
    </row>
    <row r="276" spans="1:28" ht="27" customHeight="1" x14ac:dyDescent="0.4">
      <c r="A276" s="5"/>
      <c r="B276" s="5"/>
      <c r="C276" s="5"/>
      <c r="D276" s="5"/>
      <c r="E276" s="109"/>
      <c r="F276" s="109"/>
      <c r="G276" s="253"/>
      <c r="H276" s="50" t="s">
        <v>29</v>
      </c>
      <c r="I276" s="50" t="str">
        <f t="shared" si="29"/>
        <v>生クリーム</v>
      </c>
      <c r="J276" s="80">
        <v>0</v>
      </c>
      <c r="K276" s="50"/>
      <c r="L276" s="50"/>
      <c r="M276" s="50">
        <v>5</v>
      </c>
      <c r="N276" s="50">
        <v>1</v>
      </c>
      <c r="O276" s="50"/>
      <c r="P276" s="50"/>
      <c r="Q276" s="50"/>
      <c r="R276" s="50"/>
      <c r="S276" s="50"/>
      <c r="T276" s="51">
        <f t="shared" si="28"/>
        <v>0</v>
      </c>
      <c r="U276" s="50"/>
      <c r="V276" s="50"/>
      <c r="W276" s="5"/>
      <c r="X276" s="5"/>
      <c r="Y276" s="5"/>
      <c r="Z276" s="26"/>
      <c r="AA276" s="38"/>
      <c r="AB276" s="297"/>
    </row>
    <row r="277" spans="1:28" ht="27" customHeight="1" x14ac:dyDescent="0.4">
      <c r="A277" s="5"/>
      <c r="B277" s="5"/>
      <c r="C277" s="5"/>
      <c r="D277" s="5"/>
      <c r="E277" s="109"/>
      <c r="F277" s="109"/>
      <c r="G277" s="253"/>
      <c r="H277" s="50" t="s">
        <v>29</v>
      </c>
      <c r="I277" s="50" t="str">
        <f t="shared" si="29"/>
        <v>生クリーム</v>
      </c>
      <c r="J277" s="80">
        <v>0</v>
      </c>
      <c r="K277" s="50"/>
      <c r="L277" s="50"/>
      <c r="M277" s="50">
        <v>5</v>
      </c>
      <c r="N277" s="50">
        <v>1</v>
      </c>
      <c r="O277" s="50"/>
      <c r="P277" s="50"/>
      <c r="Q277" s="50"/>
      <c r="R277" s="50"/>
      <c r="S277" s="50"/>
      <c r="T277" s="51">
        <f t="shared" si="28"/>
        <v>0</v>
      </c>
      <c r="U277" s="50"/>
      <c r="V277" s="50"/>
      <c r="W277" s="5"/>
      <c r="X277" s="5"/>
      <c r="Y277" s="5"/>
      <c r="Z277" s="26"/>
      <c r="AA277" s="38"/>
      <c r="AB277" s="297"/>
    </row>
    <row r="278" spans="1:28" ht="27" customHeight="1" x14ac:dyDescent="0.4">
      <c r="A278" s="5"/>
      <c r="B278" s="5"/>
      <c r="C278" s="5"/>
      <c r="D278" s="5"/>
      <c r="E278" s="109"/>
      <c r="F278" s="109"/>
      <c r="G278" s="253"/>
      <c r="H278" s="50" t="s">
        <v>29</v>
      </c>
      <c r="I278" s="50" t="str">
        <f t="shared" si="29"/>
        <v>生クリーム</v>
      </c>
      <c r="J278" s="80">
        <v>0</v>
      </c>
      <c r="K278" s="50"/>
      <c r="L278" s="50"/>
      <c r="M278" s="50">
        <v>5</v>
      </c>
      <c r="N278" s="50">
        <v>1</v>
      </c>
      <c r="O278" s="286"/>
      <c r="P278" s="50"/>
      <c r="Q278" s="50"/>
      <c r="R278" s="50"/>
      <c r="S278" s="50"/>
      <c r="T278" s="51">
        <f t="shared" si="28"/>
        <v>0</v>
      </c>
      <c r="U278" s="50"/>
      <c r="V278" s="50"/>
      <c r="W278" s="5"/>
      <c r="X278" s="5"/>
      <c r="Y278" s="5"/>
      <c r="Z278" s="26"/>
      <c r="AA278" s="38"/>
      <c r="AB278" s="297"/>
    </row>
    <row r="279" spans="1:28" ht="27" customHeight="1" x14ac:dyDescent="0.4">
      <c r="A279" s="5"/>
      <c r="B279" s="5"/>
      <c r="C279" s="5"/>
      <c r="D279" s="5"/>
      <c r="E279" s="109"/>
      <c r="F279" s="109"/>
      <c r="G279" s="253"/>
      <c r="H279" s="50" t="s">
        <v>30</v>
      </c>
      <c r="I279" s="50" t="str">
        <f t="shared" si="29"/>
        <v>チョコ生</v>
      </c>
      <c r="J279" s="80">
        <v>0</v>
      </c>
      <c r="K279" s="50"/>
      <c r="L279" s="50"/>
      <c r="M279" s="50">
        <v>5</v>
      </c>
      <c r="N279" s="50">
        <v>1</v>
      </c>
      <c r="O279" s="271"/>
      <c r="P279" s="50"/>
      <c r="Q279" s="50"/>
      <c r="R279" s="50"/>
      <c r="S279" s="50"/>
      <c r="T279" s="51">
        <f t="shared" si="28"/>
        <v>0</v>
      </c>
      <c r="U279" s="50"/>
      <c r="V279" s="50"/>
      <c r="W279" s="5"/>
      <c r="X279" s="5"/>
      <c r="Y279" s="5"/>
      <c r="Z279" s="26"/>
      <c r="AA279" s="38"/>
      <c r="AB279" s="297"/>
    </row>
    <row r="280" spans="1:28" ht="27" customHeight="1" x14ac:dyDescent="0.4">
      <c r="A280" s="5"/>
      <c r="B280" s="5"/>
      <c r="C280" s="5"/>
      <c r="D280" s="5"/>
      <c r="E280" s="109"/>
      <c r="F280" s="109"/>
      <c r="G280" s="253"/>
      <c r="H280" s="50">
        <v>4</v>
      </c>
      <c r="I280" s="50" t="str">
        <f>VLOOKUP(H280,$AD$6:$AE$15,2,)</f>
        <v>鬼滅の刃</v>
      </c>
      <c r="J280" s="80">
        <v>0</v>
      </c>
      <c r="K280" s="50"/>
      <c r="L280" s="50"/>
      <c r="M280" s="50">
        <v>5</v>
      </c>
      <c r="N280" s="50">
        <v>1</v>
      </c>
      <c r="O280" s="287"/>
      <c r="P280" s="50"/>
      <c r="Q280" s="50"/>
      <c r="R280" s="50"/>
      <c r="S280" s="50"/>
      <c r="T280" s="51">
        <f t="shared" si="28"/>
        <v>0</v>
      </c>
      <c r="U280" s="50"/>
      <c r="V280" s="50"/>
      <c r="W280" s="5"/>
      <c r="X280" s="5"/>
      <c r="Y280" s="5"/>
      <c r="Z280" s="26"/>
      <c r="AA280" s="38"/>
      <c r="AB280" s="297"/>
    </row>
    <row r="281" spans="1:28" ht="27" customHeight="1" x14ac:dyDescent="0.4">
      <c r="A281" s="5"/>
      <c r="B281" s="5"/>
      <c r="C281" s="5"/>
      <c r="D281" s="5"/>
      <c r="E281" s="109"/>
      <c r="F281" s="109"/>
      <c r="G281" s="253"/>
      <c r="H281" s="50" t="s">
        <v>29</v>
      </c>
      <c r="I281" s="50" t="str">
        <f t="shared" ref="I281:I284" si="30">VLOOKUP(H281,$AD$6:$AE$15,2,)</f>
        <v>生クリーム</v>
      </c>
      <c r="J281" s="80">
        <v>0</v>
      </c>
      <c r="K281" s="50"/>
      <c r="L281" s="50"/>
      <c r="M281" s="50">
        <v>5</v>
      </c>
      <c r="N281" s="50">
        <v>1</v>
      </c>
      <c r="O281" s="50"/>
      <c r="P281" s="50"/>
      <c r="Q281" s="50"/>
      <c r="R281" s="50"/>
      <c r="S281" s="50"/>
      <c r="T281" s="51">
        <f t="shared" si="28"/>
        <v>0</v>
      </c>
      <c r="U281" s="50"/>
      <c r="V281" s="50"/>
      <c r="W281" s="5"/>
      <c r="X281" s="5"/>
      <c r="Y281" s="5"/>
      <c r="Z281" s="26"/>
      <c r="AA281" s="38"/>
      <c r="AB281" s="297"/>
    </row>
    <row r="282" spans="1:28" ht="27" customHeight="1" x14ac:dyDescent="0.4">
      <c r="A282" s="5"/>
      <c r="B282" s="5"/>
      <c r="C282" s="5"/>
      <c r="D282" s="5"/>
      <c r="E282" s="109"/>
      <c r="F282" s="109"/>
      <c r="G282" s="253"/>
      <c r="H282" s="50" t="s">
        <v>29</v>
      </c>
      <c r="I282" s="50" t="str">
        <f t="shared" si="30"/>
        <v>生クリーム</v>
      </c>
      <c r="J282" s="80">
        <v>0</v>
      </c>
      <c r="K282" s="50"/>
      <c r="L282" s="50"/>
      <c r="M282" s="50">
        <v>5</v>
      </c>
      <c r="N282" s="50">
        <v>1</v>
      </c>
      <c r="O282" s="286"/>
      <c r="P282" s="50"/>
      <c r="Q282" s="50"/>
      <c r="R282" s="50"/>
      <c r="S282" s="50"/>
      <c r="T282" s="51">
        <f t="shared" si="28"/>
        <v>0</v>
      </c>
      <c r="U282" s="50"/>
      <c r="V282" s="50"/>
      <c r="W282" s="5"/>
      <c r="X282" s="5"/>
      <c r="Y282" s="5"/>
      <c r="Z282" s="26"/>
      <c r="AA282" s="38"/>
      <c r="AB282" s="297"/>
    </row>
    <row r="283" spans="1:28" ht="27" customHeight="1" x14ac:dyDescent="0.4">
      <c r="A283" s="5"/>
      <c r="B283" s="5"/>
      <c r="C283" s="5"/>
      <c r="D283" s="5"/>
      <c r="E283" s="109"/>
      <c r="F283" s="109"/>
      <c r="G283" s="253"/>
      <c r="H283" s="50" t="s">
        <v>30</v>
      </c>
      <c r="I283" s="50" t="str">
        <f t="shared" si="30"/>
        <v>チョコ生</v>
      </c>
      <c r="J283" s="80">
        <v>0</v>
      </c>
      <c r="K283" s="50"/>
      <c r="L283" s="50"/>
      <c r="M283" s="50">
        <v>5</v>
      </c>
      <c r="N283" s="50">
        <v>1</v>
      </c>
      <c r="O283" s="287"/>
      <c r="P283" s="50"/>
      <c r="Q283" s="50"/>
      <c r="R283" s="50"/>
      <c r="S283" s="50"/>
      <c r="T283" s="51">
        <f t="shared" si="28"/>
        <v>0</v>
      </c>
      <c r="U283" s="50"/>
      <c r="V283" s="50"/>
      <c r="W283" s="5"/>
      <c r="X283" s="5"/>
      <c r="Y283" s="5"/>
      <c r="Z283" s="26"/>
      <c r="AA283" s="38"/>
      <c r="AB283" s="297"/>
    </row>
    <row r="284" spans="1:28" ht="27" customHeight="1" x14ac:dyDescent="0.4">
      <c r="A284" s="5"/>
      <c r="B284" s="5"/>
      <c r="C284" s="5"/>
      <c r="D284" s="5"/>
      <c r="E284" s="109"/>
      <c r="F284" s="109"/>
      <c r="G284" s="253"/>
      <c r="H284" s="50" t="s">
        <v>30</v>
      </c>
      <c r="I284" s="50" t="str">
        <f t="shared" si="30"/>
        <v>チョコ生</v>
      </c>
      <c r="J284" s="80">
        <v>0</v>
      </c>
      <c r="K284" s="50"/>
      <c r="L284" s="50"/>
      <c r="M284" s="50">
        <v>5</v>
      </c>
      <c r="N284" s="50">
        <v>2</v>
      </c>
      <c r="O284" s="50"/>
      <c r="P284" s="50"/>
      <c r="Q284" s="50"/>
      <c r="R284" s="50"/>
      <c r="S284" s="50"/>
      <c r="T284" s="51">
        <f t="shared" si="28"/>
        <v>0</v>
      </c>
      <c r="U284" s="50"/>
      <c r="V284" s="50"/>
      <c r="W284" s="5"/>
      <c r="X284" s="5"/>
      <c r="Y284" s="5"/>
      <c r="Z284" s="26"/>
      <c r="AA284" s="38"/>
      <c r="AB284" s="297"/>
    </row>
    <row r="285" spans="1:28" ht="27" customHeight="1" thickBot="1" x14ac:dyDescent="0.45">
      <c r="A285" s="5"/>
      <c r="B285" s="5"/>
      <c r="C285" s="5"/>
      <c r="D285" s="5"/>
      <c r="E285" s="108"/>
      <c r="F285" s="108"/>
      <c r="G285" s="253"/>
      <c r="H285" s="79" t="s">
        <v>30</v>
      </c>
      <c r="I285" s="79" t="str">
        <f>VLOOKUP(H285,$AD$6:$AE$15,2,)</f>
        <v>チョコ生</v>
      </c>
      <c r="J285" s="79">
        <v>0</v>
      </c>
      <c r="K285" s="79"/>
      <c r="L285" s="79"/>
      <c r="M285" s="79">
        <v>5</v>
      </c>
      <c r="N285" s="79">
        <v>1</v>
      </c>
      <c r="O285" s="79"/>
      <c r="P285" s="79"/>
      <c r="Q285" s="79"/>
      <c r="R285" s="79"/>
      <c r="S285" s="79"/>
      <c r="T285" s="157">
        <f t="shared" si="28"/>
        <v>0</v>
      </c>
      <c r="U285" s="79"/>
      <c r="V285" s="79"/>
      <c r="W285" s="37"/>
      <c r="X285" s="37"/>
      <c r="Y285" s="37"/>
      <c r="Z285" s="38"/>
      <c r="AA285" s="38"/>
      <c r="AB285" s="299"/>
    </row>
    <row r="286" spans="1:28" ht="27" customHeight="1" x14ac:dyDescent="0.4">
      <c r="A286" s="5"/>
      <c r="B286" s="5"/>
      <c r="C286" s="5"/>
      <c r="D286" s="149"/>
      <c r="E286" s="273">
        <v>24</v>
      </c>
      <c r="F286" s="270" t="s">
        <v>43</v>
      </c>
      <c r="G286" s="270" t="s">
        <v>39</v>
      </c>
      <c r="H286" s="158" t="s">
        <v>32</v>
      </c>
      <c r="I286" s="158" t="str">
        <f t="shared" ref="I286:I287" si="31">VLOOKUP(H286,$AD$6:$AE$15,2,)</f>
        <v>スフレ</v>
      </c>
      <c r="J286" s="158">
        <v>0</v>
      </c>
      <c r="K286" s="158"/>
      <c r="L286" s="158"/>
      <c r="M286" s="158">
        <v>5</v>
      </c>
      <c r="N286" s="158">
        <v>1</v>
      </c>
      <c r="O286" s="270"/>
      <c r="P286" s="270"/>
      <c r="Q286" s="158"/>
      <c r="R286" s="270"/>
      <c r="S286" s="158"/>
      <c r="T286" s="159">
        <f t="shared" si="28"/>
        <v>0</v>
      </c>
      <c r="U286" s="158"/>
      <c r="V286" s="270" t="s">
        <v>70</v>
      </c>
      <c r="W286" s="158"/>
      <c r="X286" s="158"/>
      <c r="Y286" s="270"/>
      <c r="Z286" s="270" t="s">
        <v>41</v>
      </c>
      <c r="AA286" s="528"/>
      <c r="AB286" s="346" t="s">
        <v>431</v>
      </c>
    </row>
    <row r="287" spans="1:28" ht="27" customHeight="1" x14ac:dyDescent="0.4">
      <c r="A287" s="5"/>
      <c r="B287" s="5"/>
      <c r="C287" s="5"/>
      <c r="D287" s="149"/>
      <c r="E287" s="274"/>
      <c r="F287" s="271"/>
      <c r="G287" s="271"/>
      <c r="H287" s="50" t="s">
        <v>33</v>
      </c>
      <c r="I287" s="50" t="str">
        <f t="shared" si="31"/>
        <v>モンブラン</v>
      </c>
      <c r="J287" s="50">
        <v>0</v>
      </c>
      <c r="K287" s="50"/>
      <c r="L287" s="50"/>
      <c r="M287" s="50">
        <v>5</v>
      </c>
      <c r="N287" s="50">
        <v>1</v>
      </c>
      <c r="O287" s="287"/>
      <c r="P287" s="271"/>
      <c r="Q287" s="50"/>
      <c r="R287" s="271"/>
      <c r="S287" s="50"/>
      <c r="T287" s="51">
        <f t="shared" si="28"/>
        <v>0</v>
      </c>
      <c r="U287" s="50"/>
      <c r="V287" s="271"/>
      <c r="W287" s="50"/>
      <c r="X287" s="50"/>
      <c r="Y287" s="287"/>
      <c r="Z287" s="287"/>
      <c r="AA287" s="529"/>
      <c r="AB287" s="347"/>
    </row>
    <row r="288" spans="1:28" ht="27" customHeight="1" thickBot="1" x14ac:dyDescent="0.45">
      <c r="A288" s="5"/>
      <c r="B288" s="5"/>
      <c r="C288" s="5"/>
      <c r="D288" s="149"/>
      <c r="E288" s="275"/>
      <c r="F288" s="272"/>
      <c r="G288" s="272"/>
      <c r="H288" s="160" t="s">
        <v>433</v>
      </c>
      <c r="I288" s="160" t="str">
        <f t="shared" si="27"/>
        <v>スフレ</v>
      </c>
      <c r="J288" s="160">
        <v>0</v>
      </c>
      <c r="K288" s="160"/>
      <c r="L288" s="160"/>
      <c r="M288" s="160">
        <v>5</v>
      </c>
      <c r="N288" s="160">
        <v>1</v>
      </c>
      <c r="O288" s="160"/>
      <c r="P288" s="272"/>
      <c r="Q288" s="160"/>
      <c r="R288" s="272"/>
      <c r="S288" s="160"/>
      <c r="T288" s="161">
        <f t="shared" si="28"/>
        <v>0</v>
      </c>
      <c r="U288" s="160"/>
      <c r="V288" s="272"/>
      <c r="W288" s="160"/>
      <c r="X288" s="160"/>
      <c r="Y288" s="162"/>
      <c r="Z288" s="162"/>
      <c r="AA288" s="530"/>
      <c r="AB288" s="348"/>
    </row>
    <row r="289" spans="1:28" ht="27" customHeight="1" x14ac:dyDescent="0.4">
      <c r="A289" s="11"/>
      <c r="B289" s="11"/>
      <c r="C289" s="11"/>
      <c r="D289" s="11"/>
      <c r="E289" s="12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41">
        <f t="shared" ref="T289:T331" si="32">(J289*N289)+K289+L289</f>
        <v>0</v>
      </c>
      <c r="U289" s="40"/>
      <c r="V289" s="11"/>
      <c r="W289" s="11"/>
      <c r="X289" s="11"/>
      <c r="Y289" s="11"/>
      <c r="Z289" s="11"/>
      <c r="AA289" s="11"/>
      <c r="AB289" s="11"/>
    </row>
    <row r="290" spans="1:28" ht="27" customHeight="1" x14ac:dyDescent="0.4">
      <c r="A290" s="5">
        <v>92</v>
      </c>
      <c r="B290" s="5"/>
      <c r="C290" s="5"/>
      <c r="D290" s="5"/>
      <c r="E290" s="9">
        <v>25</v>
      </c>
      <c r="F290" s="5" t="s">
        <v>69</v>
      </c>
      <c r="G290" s="5" t="s">
        <v>70</v>
      </c>
      <c r="H290" s="5" t="s">
        <v>71</v>
      </c>
      <c r="I290" s="5" t="str">
        <f t="shared" ref="I290:I311" si="33">VLOOKUP(H290,$AD$6:$AE$15,2,)</f>
        <v>生クリーム</v>
      </c>
      <c r="J290" s="5">
        <v>4500</v>
      </c>
      <c r="K290" s="5"/>
      <c r="L290" s="5"/>
      <c r="M290" s="31">
        <v>6</v>
      </c>
      <c r="N290" s="5">
        <v>1</v>
      </c>
      <c r="O290" s="3"/>
      <c r="P290" s="5"/>
      <c r="Q290" s="5"/>
      <c r="R290" s="5"/>
      <c r="S290" s="5" t="s">
        <v>56</v>
      </c>
      <c r="T290" s="6">
        <f t="shared" si="32"/>
        <v>4500</v>
      </c>
      <c r="U290" s="7">
        <v>44555</v>
      </c>
      <c r="V290" s="5" t="s">
        <v>40</v>
      </c>
      <c r="W290" s="5"/>
      <c r="X290" s="5"/>
      <c r="Y290" s="5"/>
      <c r="Z290" s="5" t="s">
        <v>41</v>
      </c>
      <c r="AA290" s="5"/>
      <c r="AB290" s="5" t="s">
        <v>73</v>
      </c>
    </row>
    <row r="291" spans="1:28" ht="27" customHeight="1" x14ac:dyDescent="0.4">
      <c r="A291" s="248">
        <v>93</v>
      </c>
      <c r="B291" s="248"/>
      <c r="C291" s="248"/>
      <c r="D291" s="248"/>
      <c r="E291" s="249">
        <v>25</v>
      </c>
      <c r="F291" s="248" t="s">
        <v>74</v>
      </c>
      <c r="G291" s="248" t="s">
        <v>39</v>
      </c>
      <c r="H291" s="248" t="s">
        <v>75</v>
      </c>
      <c r="I291" s="248" t="str">
        <f t="shared" si="33"/>
        <v>生クリーム</v>
      </c>
      <c r="J291" s="248">
        <f>VLOOKUP(H291,AD$6:AF202,3)</f>
        <v>3500</v>
      </c>
      <c r="K291" s="248"/>
      <c r="L291" s="248"/>
      <c r="M291" s="248">
        <v>5</v>
      </c>
      <c r="N291" s="248">
        <v>1</v>
      </c>
      <c r="O291" s="248"/>
      <c r="P291" s="248"/>
      <c r="Q291" s="248"/>
      <c r="R291" s="248"/>
      <c r="S291" s="248"/>
      <c r="T291" s="250">
        <f t="shared" si="32"/>
        <v>3500</v>
      </c>
      <c r="U291" s="248"/>
      <c r="V291" s="248" t="s">
        <v>40</v>
      </c>
      <c r="W291" s="248"/>
      <c r="X291" s="248"/>
      <c r="Y291" s="248"/>
      <c r="Z291" s="248" t="s">
        <v>41</v>
      </c>
      <c r="AA291" s="248"/>
      <c r="AB291" s="250" t="s">
        <v>126</v>
      </c>
    </row>
    <row r="292" spans="1:28" ht="27" customHeight="1" x14ac:dyDescent="0.4">
      <c r="A292" s="5">
        <v>94</v>
      </c>
      <c r="B292" s="5"/>
      <c r="C292" s="5"/>
      <c r="D292" s="5"/>
      <c r="E292" s="9">
        <v>25</v>
      </c>
      <c r="F292" s="15">
        <v>0.75</v>
      </c>
      <c r="G292" s="5" t="s">
        <v>39</v>
      </c>
      <c r="H292" s="5" t="s">
        <v>80</v>
      </c>
      <c r="I292" s="5" t="str">
        <f t="shared" si="33"/>
        <v>モンブラン</v>
      </c>
      <c r="J292" s="5">
        <f>VLOOKUP(H292,AD$6:AF203,3)</f>
        <v>3800</v>
      </c>
      <c r="K292" s="5"/>
      <c r="L292" s="5"/>
      <c r="M292" s="5">
        <v>5</v>
      </c>
      <c r="N292" s="5">
        <v>1</v>
      </c>
      <c r="O292" s="3"/>
      <c r="P292" s="261"/>
      <c r="Q292" s="5"/>
      <c r="R292" s="5"/>
      <c r="S292" s="5"/>
      <c r="T292" s="6">
        <f t="shared" si="32"/>
        <v>3800</v>
      </c>
      <c r="U292" s="7">
        <v>44555</v>
      </c>
      <c r="V292" s="5" t="s">
        <v>40</v>
      </c>
      <c r="W292" s="5"/>
      <c r="X292" s="5"/>
      <c r="Y292" s="5"/>
      <c r="Z292" s="5" t="s">
        <v>41</v>
      </c>
      <c r="AA292" s="5"/>
      <c r="AB292" s="5"/>
    </row>
    <row r="293" spans="1:28" ht="27" customHeight="1" x14ac:dyDescent="0.4">
      <c r="A293" s="5">
        <v>95</v>
      </c>
      <c r="B293" s="5"/>
      <c r="C293" s="5"/>
      <c r="D293" s="5"/>
      <c r="E293" s="9">
        <v>25</v>
      </c>
      <c r="F293" s="15">
        <v>0.75</v>
      </c>
      <c r="G293" s="5" t="s">
        <v>39</v>
      </c>
      <c r="H293" s="5">
        <v>5</v>
      </c>
      <c r="I293" s="5" t="str">
        <f t="shared" si="33"/>
        <v>持込</v>
      </c>
      <c r="J293" s="5">
        <f>VLOOKUP(H293,AD$6:AF204,3)</f>
        <v>5000</v>
      </c>
      <c r="K293" s="5"/>
      <c r="L293" s="5"/>
      <c r="M293" s="5">
        <v>5</v>
      </c>
      <c r="N293" s="5">
        <v>1</v>
      </c>
      <c r="O293" s="3"/>
      <c r="P293" s="262"/>
      <c r="Q293" s="5"/>
      <c r="R293" s="5"/>
      <c r="S293" s="5"/>
      <c r="T293" s="6">
        <f t="shared" si="32"/>
        <v>5000</v>
      </c>
      <c r="U293" s="7">
        <v>44555</v>
      </c>
      <c r="V293" s="5" t="s">
        <v>40</v>
      </c>
      <c r="W293" s="5"/>
      <c r="X293" s="5"/>
      <c r="Y293" s="5"/>
      <c r="Z293" s="5" t="s">
        <v>41</v>
      </c>
      <c r="AA293" s="5"/>
      <c r="AB293" s="5" t="s">
        <v>81</v>
      </c>
    </row>
    <row r="294" spans="1:28" ht="27" customHeight="1" x14ac:dyDescent="0.4">
      <c r="A294" s="261">
        <v>96</v>
      </c>
      <c r="B294" s="5"/>
      <c r="C294" s="5"/>
      <c r="D294" s="5"/>
      <c r="E294" s="288">
        <v>25</v>
      </c>
      <c r="F294" s="261" t="s">
        <v>74</v>
      </c>
      <c r="G294" s="261" t="s">
        <v>39</v>
      </c>
      <c r="H294" s="5" t="s">
        <v>75</v>
      </c>
      <c r="I294" s="5" t="str">
        <f t="shared" si="33"/>
        <v>生クリーム</v>
      </c>
      <c r="J294" s="5">
        <f>VLOOKUP(H294,AD$6:AF205,3)</f>
        <v>3500</v>
      </c>
      <c r="K294" s="5"/>
      <c r="L294" s="5"/>
      <c r="M294" s="5">
        <v>5</v>
      </c>
      <c r="N294" s="5">
        <v>1</v>
      </c>
      <c r="O294" s="268"/>
      <c r="P294" s="262"/>
      <c r="Q294" s="5"/>
      <c r="R294" s="261"/>
      <c r="S294" s="5"/>
      <c r="T294" s="6">
        <f t="shared" si="32"/>
        <v>3500</v>
      </c>
      <c r="U294" s="279">
        <v>44555</v>
      </c>
      <c r="V294" s="261" t="s">
        <v>40</v>
      </c>
      <c r="W294" s="5"/>
      <c r="X294" s="5"/>
      <c r="Y294" s="261"/>
      <c r="Z294" s="261" t="s">
        <v>41</v>
      </c>
      <c r="AA294" s="37"/>
      <c r="AB294" s="261"/>
    </row>
    <row r="295" spans="1:28" ht="27" customHeight="1" x14ac:dyDescent="0.4">
      <c r="A295" s="263"/>
      <c r="B295" s="5"/>
      <c r="C295" s="5"/>
      <c r="D295" s="5"/>
      <c r="E295" s="290"/>
      <c r="F295" s="263"/>
      <c r="G295" s="263"/>
      <c r="H295" s="5" t="s">
        <v>79</v>
      </c>
      <c r="I295" s="5" t="str">
        <f t="shared" si="33"/>
        <v>チョコ生</v>
      </c>
      <c r="J295" s="5">
        <f>VLOOKUP(H295,AD$6:AF230,3)</f>
        <v>3600</v>
      </c>
      <c r="K295" s="5"/>
      <c r="L295" s="5"/>
      <c r="M295" s="5">
        <v>5</v>
      </c>
      <c r="N295" s="5">
        <v>1</v>
      </c>
      <c r="O295" s="269"/>
      <c r="P295" s="263"/>
      <c r="Q295" s="5"/>
      <c r="R295" s="263"/>
      <c r="S295" s="5"/>
      <c r="T295" s="6">
        <f t="shared" si="32"/>
        <v>3600</v>
      </c>
      <c r="U295" s="263"/>
      <c r="V295" s="263"/>
      <c r="W295" s="5"/>
      <c r="X295" s="5"/>
      <c r="Y295" s="263"/>
      <c r="Z295" s="263"/>
      <c r="AA295" s="26"/>
      <c r="AB295" s="263"/>
    </row>
    <row r="296" spans="1:28" ht="27" customHeight="1" x14ac:dyDescent="0.4">
      <c r="A296" s="5">
        <v>96</v>
      </c>
      <c r="B296" s="5"/>
      <c r="C296" s="5"/>
      <c r="D296" s="5"/>
      <c r="E296" s="9">
        <v>25</v>
      </c>
      <c r="F296" s="15">
        <v>0.66666666666666663</v>
      </c>
      <c r="G296" s="5" t="s">
        <v>39</v>
      </c>
      <c r="H296" s="5">
        <v>1</v>
      </c>
      <c r="I296" s="5" t="str">
        <f t="shared" si="33"/>
        <v>呪術廻戦</v>
      </c>
      <c r="J296" s="5">
        <f>VLOOKUP(H296,AD$6:AF231,3)</f>
        <v>4500</v>
      </c>
      <c r="K296" s="5"/>
      <c r="L296" s="5"/>
      <c r="M296" s="5">
        <v>5</v>
      </c>
      <c r="N296" s="5">
        <v>1</v>
      </c>
      <c r="O296" s="3"/>
      <c r="P296" s="5"/>
      <c r="Q296" s="5"/>
      <c r="R296" s="5"/>
      <c r="S296" s="5" t="s">
        <v>307</v>
      </c>
      <c r="T296" s="6">
        <f t="shared" si="32"/>
        <v>4500</v>
      </c>
      <c r="U296" s="5" t="s">
        <v>308</v>
      </c>
      <c r="V296" s="5" t="s">
        <v>40</v>
      </c>
      <c r="W296" s="5"/>
      <c r="X296" s="5"/>
      <c r="Y296" s="5"/>
      <c r="Z296" s="5" t="s">
        <v>41</v>
      </c>
      <c r="AA296" s="5"/>
      <c r="AB296" s="5" t="s">
        <v>101</v>
      </c>
    </row>
    <row r="297" spans="1:28" ht="27" customHeight="1" x14ac:dyDescent="0.4">
      <c r="A297" s="5">
        <v>97</v>
      </c>
      <c r="B297" s="5"/>
      <c r="C297" s="5"/>
      <c r="D297" s="5"/>
      <c r="E297" s="9">
        <v>25</v>
      </c>
      <c r="F297" s="5" t="s">
        <v>120</v>
      </c>
      <c r="G297" s="5" t="s">
        <v>39</v>
      </c>
      <c r="H297" s="5" t="s">
        <v>121</v>
      </c>
      <c r="I297" s="5" t="str">
        <f t="shared" si="33"/>
        <v>生クリーム</v>
      </c>
      <c r="J297" s="5">
        <f>VLOOKUP(H297,AD$6:AF232,3)</f>
        <v>3500</v>
      </c>
      <c r="K297" s="5"/>
      <c r="L297" s="5"/>
      <c r="M297" s="5">
        <v>5</v>
      </c>
      <c r="N297" s="5">
        <v>1</v>
      </c>
      <c r="O297" s="3"/>
      <c r="P297" s="5"/>
      <c r="Q297" s="5"/>
      <c r="R297" s="5"/>
      <c r="S297" s="5"/>
      <c r="T297" s="6">
        <f t="shared" si="32"/>
        <v>3500</v>
      </c>
      <c r="U297" s="7">
        <v>44555</v>
      </c>
      <c r="V297" s="5" t="s">
        <v>40</v>
      </c>
      <c r="W297" s="5"/>
      <c r="X297" s="5"/>
      <c r="Y297" s="5"/>
      <c r="Z297" s="5" t="s">
        <v>41</v>
      </c>
      <c r="AA297" s="5"/>
      <c r="AB297" s="5"/>
    </row>
    <row r="298" spans="1:28" ht="27" customHeight="1" x14ac:dyDescent="0.4">
      <c r="A298" s="5">
        <v>98</v>
      </c>
      <c r="B298" s="5"/>
      <c r="C298" s="5"/>
      <c r="D298" s="5"/>
      <c r="E298" s="9">
        <v>25</v>
      </c>
      <c r="F298" s="15">
        <v>0.75</v>
      </c>
      <c r="G298" s="5" t="s">
        <v>39</v>
      </c>
      <c r="H298" s="5">
        <v>3</v>
      </c>
      <c r="I298" s="5" t="str">
        <f t="shared" si="33"/>
        <v>東卍</v>
      </c>
      <c r="J298" s="5">
        <f>VLOOKUP(H298,AD$6:AF233,3)</f>
        <v>4500</v>
      </c>
      <c r="K298" s="5"/>
      <c r="L298" s="5"/>
      <c r="M298" s="5">
        <v>5</v>
      </c>
      <c r="N298" s="5">
        <v>1</v>
      </c>
      <c r="O298" s="3"/>
      <c r="P298" s="5"/>
      <c r="Q298" s="5"/>
      <c r="R298" s="5"/>
      <c r="S298" s="5"/>
      <c r="T298" s="6">
        <f t="shared" si="32"/>
        <v>4500</v>
      </c>
      <c r="U298" s="7">
        <v>44555</v>
      </c>
      <c r="V298" s="5" t="s">
        <v>40</v>
      </c>
      <c r="W298" s="5"/>
      <c r="X298" s="5"/>
      <c r="Y298" s="5"/>
      <c r="Z298" s="5" t="s">
        <v>41</v>
      </c>
      <c r="AA298" s="5"/>
      <c r="AB298" s="5"/>
    </row>
    <row r="299" spans="1:28" ht="27" customHeight="1" x14ac:dyDescent="0.4">
      <c r="A299" s="5">
        <v>99</v>
      </c>
      <c r="B299" s="5"/>
      <c r="C299" s="5"/>
      <c r="D299" s="5"/>
      <c r="E299" s="9">
        <v>25</v>
      </c>
      <c r="F299" s="5" t="s">
        <v>122</v>
      </c>
      <c r="G299" s="5" t="s">
        <v>83</v>
      </c>
      <c r="H299" s="5" t="s">
        <v>123</v>
      </c>
      <c r="I299" s="5" t="str">
        <f t="shared" si="33"/>
        <v>生クリーム</v>
      </c>
      <c r="J299" s="5">
        <f>VLOOKUP(H299,AD$6:AF244,3)</f>
        <v>3500</v>
      </c>
      <c r="K299" s="5"/>
      <c r="L299" s="5"/>
      <c r="M299" s="5">
        <v>5</v>
      </c>
      <c r="N299" s="5">
        <v>1</v>
      </c>
      <c r="O299" s="3"/>
      <c r="P299" s="5"/>
      <c r="Q299" s="5"/>
      <c r="R299" s="5"/>
      <c r="S299" s="5"/>
      <c r="T299" s="6">
        <f t="shared" si="32"/>
        <v>3500</v>
      </c>
      <c r="U299" s="7">
        <v>44555</v>
      </c>
      <c r="V299" s="5" t="s">
        <v>40</v>
      </c>
      <c r="W299" s="5"/>
      <c r="X299" s="5"/>
      <c r="Y299" s="5"/>
      <c r="Z299" s="5" t="s">
        <v>41</v>
      </c>
      <c r="AA299" s="5"/>
      <c r="AB299" s="5" t="s">
        <v>135</v>
      </c>
    </row>
    <row r="300" spans="1:28" ht="27" customHeight="1" x14ac:dyDescent="0.4">
      <c r="A300" s="5">
        <v>100</v>
      </c>
      <c r="B300" s="5"/>
      <c r="C300" s="5"/>
      <c r="D300" s="5"/>
      <c r="E300" s="9">
        <v>25</v>
      </c>
      <c r="F300" s="15">
        <v>0.45833333333333331</v>
      </c>
      <c r="G300" s="5" t="s">
        <v>78</v>
      </c>
      <c r="H300" s="5" t="s">
        <v>134</v>
      </c>
      <c r="I300" s="5" t="str">
        <f t="shared" si="33"/>
        <v>生クリーム</v>
      </c>
      <c r="J300" s="5">
        <f>VLOOKUP(H300,AD$6:AF245,3)</f>
        <v>3500</v>
      </c>
      <c r="K300" s="5"/>
      <c r="L300" s="5"/>
      <c r="M300" s="5">
        <v>5</v>
      </c>
      <c r="N300" s="5">
        <v>1</v>
      </c>
      <c r="O300" s="3"/>
      <c r="P300" s="5"/>
      <c r="Q300" s="5"/>
      <c r="R300" s="5"/>
      <c r="S300" s="5"/>
      <c r="T300" s="6">
        <f t="shared" si="32"/>
        <v>3500</v>
      </c>
      <c r="U300" s="7">
        <v>44555</v>
      </c>
      <c r="V300" s="5" t="s">
        <v>70</v>
      </c>
      <c r="W300" s="5"/>
      <c r="X300" s="5"/>
      <c r="Y300" s="5"/>
      <c r="Z300" s="5" t="s">
        <v>41</v>
      </c>
      <c r="AA300" s="5"/>
      <c r="AB300" s="5"/>
    </row>
    <row r="301" spans="1:28" ht="27" customHeight="1" x14ac:dyDescent="0.4">
      <c r="A301" s="5">
        <v>101</v>
      </c>
      <c r="B301" s="5"/>
      <c r="C301" s="5"/>
      <c r="D301" s="5"/>
      <c r="E301" s="9">
        <v>25</v>
      </c>
      <c r="F301" s="5"/>
      <c r="G301" s="5" t="s">
        <v>39</v>
      </c>
      <c r="H301" s="5" t="s">
        <v>163</v>
      </c>
      <c r="I301" s="5" t="str">
        <f t="shared" si="33"/>
        <v>チョコ生</v>
      </c>
      <c r="J301" s="5">
        <f>VLOOKUP(H301,AD$6:AF246,3)</f>
        <v>3600</v>
      </c>
      <c r="K301" s="5"/>
      <c r="L301" s="5"/>
      <c r="M301" s="5">
        <v>5</v>
      </c>
      <c r="N301" s="5">
        <v>1</v>
      </c>
      <c r="O301" s="3"/>
      <c r="P301" s="5"/>
      <c r="Q301" s="5"/>
      <c r="R301" s="5"/>
      <c r="S301" s="5"/>
      <c r="T301" s="6">
        <f t="shared" si="32"/>
        <v>3600</v>
      </c>
      <c r="U301" s="7">
        <v>44555</v>
      </c>
      <c r="V301" s="5" t="s">
        <v>40</v>
      </c>
      <c r="W301" s="5"/>
      <c r="X301" s="5"/>
      <c r="Y301" s="5"/>
      <c r="Z301" s="5" t="s">
        <v>41</v>
      </c>
      <c r="AA301" s="5"/>
      <c r="AB301" s="5"/>
    </row>
    <row r="302" spans="1:28" ht="27" customHeight="1" x14ac:dyDescent="0.4">
      <c r="A302" s="5">
        <v>102</v>
      </c>
      <c r="B302" s="5"/>
      <c r="C302" s="5"/>
      <c r="D302" s="5"/>
      <c r="E302" s="9">
        <v>25</v>
      </c>
      <c r="F302" s="15">
        <v>0.47916666666666669</v>
      </c>
      <c r="G302" s="5" t="s">
        <v>78</v>
      </c>
      <c r="H302" s="5" t="s">
        <v>185</v>
      </c>
      <c r="I302" s="5" t="str">
        <f t="shared" si="33"/>
        <v>生クリーム</v>
      </c>
      <c r="J302" s="5">
        <v>4500</v>
      </c>
      <c r="K302" s="5"/>
      <c r="L302" s="5"/>
      <c r="M302" s="31">
        <v>6</v>
      </c>
      <c r="N302" s="5">
        <v>1</v>
      </c>
      <c r="O302" s="3"/>
      <c r="P302" s="5"/>
      <c r="Q302" s="5"/>
      <c r="R302" s="5"/>
      <c r="S302" s="5"/>
      <c r="T302" s="6">
        <f t="shared" si="32"/>
        <v>4500</v>
      </c>
      <c r="U302" s="7">
        <v>44555</v>
      </c>
      <c r="V302" s="5" t="s">
        <v>70</v>
      </c>
      <c r="W302" s="5"/>
      <c r="X302" s="5"/>
      <c r="Y302" s="5"/>
      <c r="Z302" s="5" t="s">
        <v>41</v>
      </c>
      <c r="AA302" s="5"/>
      <c r="AB302" s="5"/>
    </row>
    <row r="303" spans="1:28" ht="27" customHeight="1" x14ac:dyDescent="0.4">
      <c r="A303" s="261">
        <v>103</v>
      </c>
      <c r="B303" s="5"/>
      <c r="C303" s="5"/>
      <c r="D303" s="5"/>
      <c r="E303" s="288">
        <v>25</v>
      </c>
      <c r="F303" s="261" t="s">
        <v>213</v>
      </c>
      <c r="G303" s="261" t="s">
        <v>70</v>
      </c>
      <c r="H303" s="5" t="s">
        <v>214</v>
      </c>
      <c r="I303" s="5" t="str">
        <f t="shared" si="33"/>
        <v>生クリーム</v>
      </c>
      <c r="J303" s="5">
        <f>VLOOKUP(H303,AD$6:AF302,3)</f>
        <v>3500</v>
      </c>
      <c r="K303" s="5"/>
      <c r="L303" s="5"/>
      <c r="M303" s="5">
        <v>5</v>
      </c>
      <c r="N303" s="5">
        <v>1</v>
      </c>
      <c r="O303" s="268"/>
      <c r="P303" s="261"/>
      <c r="Q303" s="5"/>
      <c r="R303" s="261"/>
      <c r="S303" s="5"/>
      <c r="T303" s="6">
        <f t="shared" si="32"/>
        <v>3500</v>
      </c>
      <c r="U303" s="279">
        <v>44555</v>
      </c>
      <c r="V303" s="261" t="s">
        <v>70</v>
      </c>
      <c r="W303" s="5"/>
      <c r="X303" s="5"/>
      <c r="Y303" s="261"/>
      <c r="Z303" s="261" t="s">
        <v>41</v>
      </c>
      <c r="AA303" s="37"/>
      <c r="AB303" s="261"/>
    </row>
    <row r="304" spans="1:28" ht="27" customHeight="1" x14ac:dyDescent="0.4">
      <c r="A304" s="263"/>
      <c r="B304" s="5"/>
      <c r="C304" s="5"/>
      <c r="D304" s="5"/>
      <c r="E304" s="290"/>
      <c r="F304" s="263"/>
      <c r="G304" s="263"/>
      <c r="H304" s="5" t="s">
        <v>215</v>
      </c>
      <c r="I304" s="5" t="str">
        <f t="shared" si="33"/>
        <v>チョコ生</v>
      </c>
      <c r="J304" s="5">
        <f>VLOOKUP(H304,AD$6:AF303,3)</f>
        <v>3600</v>
      </c>
      <c r="K304" s="5"/>
      <c r="L304" s="5"/>
      <c r="M304" s="5">
        <v>5</v>
      </c>
      <c r="N304" s="5">
        <v>1</v>
      </c>
      <c r="O304" s="269"/>
      <c r="P304" s="263"/>
      <c r="Q304" s="5"/>
      <c r="R304" s="263"/>
      <c r="S304" s="5"/>
      <c r="T304" s="6">
        <f t="shared" si="32"/>
        <v>3600</v>
      </c>
      <c r="U304" s="263"/>
      <c r="V304" s="263"/>
      <c r="W304" s="5"/>
      <c r="X304" s="5"/>
      <c r="Y304" s="263"/>
      <c r="Z304" s="263"/>
      <c r="AA304" s="26"/>
      <c r="AB304" s="263"/>
    </row>
    <row r="305" spans="1:28" ht="27" customHeight="1" x14ac:dyDescent="0.4">
      <c r="A305" s="261">
        <v>104</v>
      </c>
      <c r="B305" s="5"/>
      <c r="C305" s="5"/>
      <c r="D305" s="5"/>
      <c r="E305" s="288">
        <v>25</v>
      </c>
      <c r="F305" s="261"/>
      <c r="G305" s="261" t="s">
        <v>39</v>
      </c>
      <c r="H305" s="5" t="s">
        <v>223</v>
      </c>
      <c r="I305" s="5" t="str">
        <f t="shared" si="33"/>
        <v>ショコラノワール</v>
      </c>
      <c r="J305" s="5">
        <f>VLOOKUP(H305,AD$6:AF304,3)</f>
        <v>3800</v>
      </c>
      <c r="K305" s="261"/>
      <c r="L305" s="261"/>
      <c r="M305" s="5">
        <v>5</v>
      </c>
      <c r="N305" s="5">
        <v>1</v>
      </c>
      <c r="O305" s="268"/>
      <c r="P305" s="261"/>
      <c r="Q305" s="261"/>
      <c r="R305" s="339"/>
      <c r="S305" s="261"/>
      <c r="T305" s="6">
        <f t="shared" si="32"/>
        <v>3800</v>
      </c>
      <c r="U305" s="279">
        <v>44554</v>
      </c>
      <c r="V305" s="261" t="s">
        <v>40</v>
      </c>
      <c r="W305" s="5"/>
      <c r="X305" s="5"/>
      <c r="Y305" s="261"/>
      <c r="Z305" s="261" t="s">
        <v>41</v>
      </c>
      <c r="AA305" s="37"/>
      <c r="AB305" s="296" t="s">
        <v>230</v>
      </c>
    </row>
    <row r="306" spans="1:28" ht="27" customHeight="1" x14ac:dyDescent="0.4">
      <c r="A306" s="262"/>
      <c r="B306" s="5"/>
      <c r="C306" s="5"/>
      <c r="D306" s="5"/>
      <c r="E306" s="289"/>
      <c r="F306" s="262"/>
      <c r="G306" s="262"/>
      <c r="H306" s="5" t="s">
        <v>217</v>
      </c>
      <c r="I306" s="5" t="str">
        <f t="shared" si="33"/>
        <v>スフレ</v>
      </c>
      <c r="J306" s="5">
        <f>VLOOKUP(H306,AD$6:AF305,3)</f>
        <v>2900</v>
      </c>
      <c r="K306" s="263"/>
      <c r="L306" s="263"/>
      <c r="M306" s="5">
        <v>5</v>
      </c>
      <c r="N306" s="5">
        <v>1</v>
      </c>
      <c r="O306" s="277"/>
      <c r="P306" s="263"/>
      <c r="Q306" s="263"/>
      <c r="R306" s="340"/>
      <c r="S306" s="263"/>
      <c r="T306" s="6">
        <f t="shared" si="32"/>
        <v>2900</v>
      </c>
      <c r="U306" s="262"/>
      <c r="V306" s="262"/>
      <c r="W306" s="5"/>
      <c r="X306" s="5"/>
      <c r="Y306" s="263"/>
      <c r="Z306" s="262"/>
      <c r="AA306" s="38"/>
      <c r="AB306" s="297"/>
    </row>
    <row r="307" spans="1:28" ht="27" customHeight="1" x14ac:dyDescent="0.4">
      <c r="A307" s="262"/>
      <c r="B307" s="5"/>
      <c r="C307" s="5"/>
      <c r="D307" s="5" t="s">
        <v>336</v>
      </c>
      <c r="E307" s="289"/>
      <c r="F307" s="262"/>
      <c r="G307" s="262"/>
      <c r="H307" s="5" t="s">
        <v>223</v>
      </c>
      <c r="I307" s="5" t="str">
        <f t="shared" si="33"/>
        <v>ショコラノワール</v>
      </c>
      <c r="J307" s="5">
        <f>VLOOKUP(H307,AD$6:AF306,3)</f>
        <v>3800</v>
      </c>
      <c r="K307" s="5"/>
      <c r="L307" s="5"/>
      <c r="M307" s="5">
        <v>5</v>
      </c>
      <c r="N307" s="5">
        <v>1</v>
      </c>
      <c r="O307" s="277"/>
      <c r="P307" s="10"/>
      <c r="Q307" s="5"/>
      <c r="R307" s="36"/>
      <c r="S307" s="5"/>
      <c r="T307" s="6">
        <f t="shared" si="32"/>
        <v>3800</v>
      </c>
      <c r="U307" s="262"/>
      <c r="V307" s="77" t="s">
        <v>327</v>
      </c>
      <c r="W307" s="5"/>
      <c r="X307" s="5"/>
      <c r="Y307" s="5"/>
      <c r="Z307" s="262"/>
      <c r="AA307" s="38"/>
      <c r="AB307" s="297"/>
    </row>
    <row r="308" spans="1:28" ht="27" customHeight="1" x14ac:dyDescent="0.4">
      <c r="A308" s="263"/>
      <c r="B308" s="5"/>
      <c r="C308" s="5"/>
      <c r="D308" s="5"/>
      <c r="E308" s="290"/>
      <c r="F308" s="263"/>
      <c r="G308" s="263"/>
      <c r="H308" s="5" t="s">
        <v>215</v>
      </c>
      <c r="I308" s="5" t="str">
        <f t="shared" si="33"/>
        <v>チョコ生</v>
      </c>
      <c r="J308" s="5">
        <f>VLOOKUP(H308,AD$6:AF307,3)</f>
        <v>3600</v>
      </c>
      <c r="K308" s="5"/>
      <c r="L308" s="5"/>
      <c r="M308" s="5">
        <v>5</v>
      </c>
      <c r="N308" s="5">
        <v>1</v>
      </c>
      <c r="O308" s="269"/>
      <c r="P308" s="5"/>
      <c r="Q308" s="5"/>
      <c r="R308" s="36"/>
      <c r="S308" s="5"/>
      <c r="T308" s="6">
        <f t="shared" si="32"/>
        <v>3600</v>
      </c>
      <c r="U308" s="263"/>
      <c r="V308" s="26" t="s">
        <v>328</v>
      </c>
      <c r="W308" s="5"/>
      <c r="X308" s="5"/>
      <c r="Y308" s="5"/>
      <c r="Z308" s="263"/>
      <c r="AA308" s="26"/>
      <c r="AB308" s="298"/>
    </row>
    <row r="309" spans="1:28" ht="27" customHeight="1" x14ac:dyDescent="0.4">
      <c r="A309" s="261">
        <v>105</v>
      </c>
      <c r="B309" s="5"/>
      <c r="C309" s="5"/>
      <c r="D309" s="5"/>
      <c r="E309" s="286">
        <v>25</v>
      </c>
      <c r="F309" s="286"/>
      <c r="G309" s="286" t="s">
        <v>83</v>
      </c>
      <c r="H309" s="50" t="s">
        <v>214</v>
      </c>
      <c r="I309" s="50" t="str">
        <f t="shared" si="33"/>
        <v>生クリーム</v>
      </c>
      <c r="J309" s="50">
        <v>0</v>
      </c>
      <c r="K309" s="50"/>
      <c r="L309" s="50"/>
      <c r="M309" s="50">
        <v>5</v>
      </c>
      <c r="N309" s="50">
        <v>1</v>
      </c>
      <c r="O309" s="286"/>
      <c r="P309" s="286"/>
      <c r="Q309" s="50"/>
      <c r="R309" s="286"/>
      <c r="S309" s="50"/>
      <c r="T309" s="51">
        <f t="shared" si="32"/>
        <v>0</v>
      </c>
      <c r="U309" s="50"/>
      <c r="V309" s="286" t="s">
        <v>40</v>
      </c>
      <c r="W309" s="50"/>
      <c r="X309" s="50"/>
      <c r="Y309" s="286"/>
      <c r="Z309" s="286" t="s">
        <v>41</v>
      </c>
      <c r="AA309" s="79"/>
      <c r="AB309" s="342" t="s">
        <v>241</v>
      </c>
    </row>
    <row r="310" spans="1:28" ht="27" customHeight="1" x14ac:dyDescent="0.4">
      <c r="A310" s="262"/>
      <c r="B310" s="5"/>
      <c r="C310" s="5"/>
      <c r="D310" s="5"/>
      <c r="E310" s="271"/>
      <c r="F310" s="271"/>
      <c r="G310" s="271"/>
      <c r="H310" s="50" t="s">
        <v>215</v>
      </c>
      <c r="I310" s="50" t="str">
        <f t="shared" si="33"/>
        <v>チョコ生</v>
      </c>
      <c r="J310" s="50">
        <v>0</v>
      </c>
      <c r="K310" s="50"/>
      <c r="L310" s="50"/>
      <c r="M310" s="50">
        <v>5</v>
      </c>
      <c r="N310" s="50">
        <v>2</v>
      </c>
      <c r="O310" s="271"/>
      <c r="P310" s="271"/>
      <c r="Q310" s="50"/>
      <c r="R310" s="271"/>
      <c r="S310" s="50"/>
      <c r="T310" s="51">
        <f t="shared" si="32"/>
        <v>0</v>
      </c>
      <c r="U310" s="50"/>
      <c r="V310" s="271"/>
      <c r="W310" s="50"/>
      <c r="X310" s="50"/>
      <c r="Y310" s="271"/>
      <c r="Z310" s="271"/>
      <c r="AA310" s="256"/>
      <c r="AB310" s="343"/>
    </row>
    <row r="311" spans="1:28" ht="27" customHeight="1" x14ac:dyDescent="0.4">
      <c r="A311" s="262"/>
      <c r="B311" s="5"/>
      <c r="C311" s="5"/>
      <c r="D311" s="5"/>
      <c r="E311" s="271"/>
      <c r="F311" s="271"/>
      <c r="G311" s="271"/>
      <c r="H311" s="50" t="s">
        <v>223</v>
      </c>
      <c r="I311" s="50" t="str">
        <f t="shared" si="33"/>
        <v>ショコラノワール</v>
      </c>
      <c r="J311" s="50">
        <v>0</v>
      </c>
      <c r="K311" s="50"/>
      <c r="L311" s="50"/>
      <c r="M311" s="50">
        <v>5</v>
      </c>
      <c r="N311" s="50">
        <v>1</v>
      </c>
      <c r="O311" s="271"/>
      <c r="P311" s="271"/>
      <c r="Q311" s="50"/>
      <c r="R311" s="271"/>
      <c r="S311" s="50"/>
      <c r="T311" s="51">
        <f t="shared" si="32"/>
        <v>0</v>
      </c>
      <c r="U311" s="50"/>
      <c r="V311" s="271"/>
      <c r="W311" s="50"/>
      <c r="X311" s="50"/>
      <c r="Y311" s="271"/>
      <c r="Z311" s="271"/>
      <c r="AA311" s="256"/>
      <c r="AB311" s="343"/>
    </row>
    <row r="312" spans="1:28" ht="27" customHeight="1" x14ac:dyDescent="0.4">
      <c r="A312" s="262"/>
      <c r="B312" s="5"/>
      <c r="C312" s="5"/>
      <c r="D312" s="5"/>
      <c r="E312" s="271"/>
      <c r="F312" s="271"/>
      <c r="G312" s="271"/>
      <c r="H312" s="78"/>
      <c r="I312" s="78"/>
      <c r="J312" s="78"/>
      <c r="K312" s="78"/>
      <c r="L312" s="78"/>
      <c r="M312" s="78"/>
      <c r="N312" s="78"/>
      <c r="O312" s="271"/>
      <c r="P312" s="271"/>
      <c r="Q312" s="50"/>
      <c r="R312" s="271"/>
      <c r="S312" s="50"/>
      <c r="T312" s="51">
        <f t="shared" si="32"/>
        <v>0</v>
      </c>
      <c r="U312" s="50"/>
      <c r="V312" s="271"/>
      <c r="W312" s="50"/>
      <c r="X312" s="50"/>
      <c r="Y312" s="271"/>
      <c r="Z312" s="271"/>
      <c r="AA312" s="256"/>
      <c r="AB312" s="343"/>
    </row>
    <row r="313" spans="1:28" ht="27" customHeight="1" x14ac:dyDescent="0.4">
      <c r="A313" s="263"/>
      <c r="B313" s="5"/>
      <c r="C313" s="5"/>
      <c r="D313" s="5"/>
      <c r="E313" s="287"/>
      <c r="F313" s="287"/>
      <c r="G313" s="287"/>
      <c r="H313" s="50" t="s">
        <v>218</v>
      </c>
      <c r="I313" s="50" t="str">
        <f>VLOOKUP(H313,$AD$6:$AE$15,2,)</f>
        <v>モンブラン</v>
      </c>
      <c r="J313" s="50">
        <v>0</v>
      </c>
      <c r="K313" s="50"/>
      <c r="L313" s="50"/>
      <c r="M313" s="50">
        <v>5</v>
      </c>
      <c r="N313" s="50">
        <v>1</v>
      </c>
      <c r="O313" s="287"/>
      <c r="P313" s="287"/>
      <c r="Q313" s="50"/>
      <c r="R313" s="287"/>
      <c r="S313" s="50"/>
      <c r="T313" s="51">
        <f t="shared" si="32"/>
        <v>0</v>
      </c>
      <c r="U313" s="50"/>
      <c r="V313" s="287"/>
      <c r="W313" s="50"/>
      <c r="X313" s="50"/>
      <c r="Y313" s="287"/>
      <c r="Z313" s="287"/>
      <c r="AA313" s="80"/>
      <c r="AB313" s="344"/>
    </row>
    <row r="314" spans="1:28" ht="27" customHeight="1" x14ac:dyDescent="0.4">
      <c r="A314" s="5">
        <v>106</v>
      </c>
      <c r="B314" s="5"/>
      <c r="C314" s="5"/>
      <c r="D314" s="5"/>
      <c r="E314" s="5">
        <v>25</v>
      </c>
      <c r="F314" s="5" t="s">
        <v>245</v>
      </c>
      <c r="G314" s="5" t="s">
        <v>70</v>
      </c>
      <c r="H314" s="5" t="s">
        <v>247</v>
      </c>
      <c r="I314" s="5" t="str">
        <f>VLOOKUP(H314,$AD$6:$AE$15,2,)</f>
        <v>モンブラン</v>
      </c>
      <c r="J314" s="5">
        <f>VLOOKUP(H314,AD$6:AF313,3)</f>
        <v>3800</v>
      </c>
      <c r="K314" s="5"/>
      <c r="L314" s="5"/>
      <c r="M314" s="5">
        <v>5</v>
      </c>
      <c r="N314" s="5">
        <v>1</v>
      </c>
      <c r="O314" s="3"/>
      <c r="P314" s="5"/>
      <c r="Q314" s="5"/>
      <c r="R314" s="5"/>
      <c r="S314" s="5"/>
      <c r="T314" s="6">
        <f t="shared" si="32"/>
        <v>3800</v>
      </c>
      <c r="U314" s="7">
        <v>44554</v>
      </c>
      <c r="V314" s="5" t="s">
        <v>70</v>
      </c>
      <c r="W314" s="5"/>
      <c r="X314" s="5"/>
      <c r="Y314" s="5"/>
      <c r="Z314" s="5" t="s">
        <v>41</v>
      </c>
      <c r="AA314" s="5"/>
      <c r="AB314" s="5"/>
    </row>
    <row r="315" spans="1:28" ht="27" customHeight="1" x14ac:dyDescent="0.4">
      <c r="A315" s="261">
        <v>107</v>
      </c>
      <c r="B315" s="5"/>
      <c r="C315" s="5"/>
      <c r="D315" s="5"/>
      <c r="E315" s="261">
        <v>25</v>
      </c>
      <c r="F315" s="261" t="s">
        <v>43</v>
      </c>
      <c r="G315" s="261" t="s">
        <v>39</v>
      </c>
      <c r="H315" s="5" t="s">
        <v>248</v>
      </c>
      <c r="I315" s="5" t="str">
        <f>VLOOKUP(H315,$AD$6:$AE$15,2,)</f>
        <v>生クリーム</v>
      </c>
      <c r="J315" s="5">
        <f>VLOOKUP(H315,AD$6:AF314,3)</f>
        <v>3500</v>
      </c>
      <c r="K315" s="5"/>
      <c r="L315" s="5"/>
      <c r="M315" s="5">
        <v>5</v>
      </c>
      <c r="N315" s="5">
        <v>1</v>
      </c>
      <c r="O315" s="268"/>
      <c r="P315" s="261"/>
      <c r="Q315" s="5"/>
      <c r="R315" s="276"/>
      <c r="S315" s="5"/>
      <c r="T315" s="6">
        <f t="shared" si="32"/>
        <v>3500</v>
      </c>
      <c r="U315" s="279">
        <v>44555</v>
      </c>
      <c r="V315" s="261" t="s">
        <v>40</v>
      </c>
      <c r="W315" s="5"/>
      <c r="X315" s="5"/>
      <c r="Y315" s="261"/>
      <c r="Z315" s="261" t="s">
        <v>41</v>
      </c>
      <c r="AA315" s="37"/>
      <c r="AB315" s="261"/>
    </row>
    <row r="316" spans="1:28" ht="27" customHeight="1" x14ac:dyDescent="0.4">
      <c r="A316" s="262"/>
      <c r="B316" s="5"/>
      <c r="C316" s="5"/>
      <c r="D316" s="5"/>
      <c r="E316" s="262"/>
      <c r="F316" s="262"/>
      <c r="G316" s="262"/>
      <c r="H316" s="5" t="s">
        <v>33</v>
      </c>
      <c r="I316" s="5" t="str">
        <f t="shared" ref="I316" si="34">VLOOKUP(H316,$AD$6:$AE$15,2,)</f>
        <v>モンブラン</v>
      </c>
      <c r="J316" s="5">
        <f>VLOOKUP(H316,AD$6:AF315,3)</f>
        <v>3800</v>
      </c>
      <c r="K316" s="5"/>
      <c r="L316" s="5"/>
      <c r="M316" s="5">
        <v>5</v>
      </c>
      <c r="N316" s="5">
        <v>1</v>
      </c>
      <c r="O316" s="277"/>
      <c r="P316" s="262"/>
      <c r="Q316" s="5"/>
      <c r="R316" s="278"/>
      <c r="S316" s="5"/>
      <c r="T316" s="6">
        <f t="shared" si="32"/>
        <v>3800</v>
      </c>
      <c r="U316" s="262"/>
      <c r="V316" s="262"/>
      <c r="W316" s="5"/>
      <c r="X316" s="5"/>
      <c r="Y316" s="262"/>
      <c r="Z316" s="262"/>
      <c r="AA316" s="38"/>
      <c r="AB316" s="262"/>
    </row>
    <row r="317" spans="1:28" ht="27" customHeight="1" x14ac:dyDescent="0.4">
      <c r="A317" s="263"/>
      <c r="B317" s="5"/>
      <c r="C317" s="5"/>
      <c r="D317" s="5"/>
      <c r="E317" s="263"/>
      <c r="F317" s="263"/>
      <c r="G317" s="263"/>
      <c r="H317" s="5" t="s">
        <v>244</v>
      </c>
      <c r="I317" s="5" t="str">
        <f t="shared" ref="I317:I331" si="35">VLOOKUP(H317,$AD$6:$AE$15,2,)</f>
        <v>ショコラノワール</v>
      </c>
      <c r="J317" s="5">
        <f>VLOOKUP(H317,AD$6:AF315,3)</f>
        <v>3800</v>
      </c>
      <c r="K317" s="5"/>
      <c r="L317" s="5"/>
      <c r="M317" s="5">
        <v>5</v>
      </c>
      <c r="N317" s="5">
        <v>2</v>
      </c>
      <c r="O317" s="269"/>
      <c r="P317" s="263"/>
      <c r="Q317" s="5"/>
      <c r="R317" s="263"/>
      <c r="S317" s="5"/>
      <c r="T317" s="6">
        <f t="shared" si="32"/>
        <v>7600</v>
      </c>
      <c r="U317" s="263"/>
      <c r="V317" s="263"/>
      <c r="W317" s="5"/>
      <c r="X317" s="5"/>
      <c r="Y317" s="263"/>
      <c r="Z317" s="263"/>
      <c r="AA317" s="26"/>
      <c r="AB317" s="263"/>
    </row>
    <row r="318" spans="1:28" ht="27" customHeight="1" x14ac:dyDescent="0.4">
      <c r="A318" s="261">
        <v>108</v>
      </c>
      <c r="B318" s="5"/>
      <c r="C318" s="5"/>
      <c r="D318" s="5"/>
      <c r="E318" s="261">
        <v>25</v>
      </c>
      <c r="F318" s="5" t="s">
        <v>251</v>
      </c>
      <c r="G318" s="261" t="s">
        <v>39</v>
      </c>
      <c r="H318" s="5" t="s">
        <v>244</v>
      </c>
      <c r="I318" s="5" t="str">
        <f t="shared" si="35"/>
        <v>ショコラノワール</v>
      </c>
      <c r="J318" s="5">
        <f>VLOOKUP(H318,AD$6:AF316,3)</f>
        <v>3800</v>
      </c>
      <c r="K318" s="5"/>
      <c r="L318" s="5"/>
      <c r="M318" s="5">
        <v>5</v>
      </c>
      <c r="N318" s="5">
        <v>1</v>
      </c>
      <c r="O318" s="3"/>
      <c r="P318" s="261"/>
      <c r="Q318" s="5"/>
      <c r="R318" s="5"/>
      <c r="S318" s="261" t="s">
        <v>310</v>
      </c>
      <c r="T318" s="6">
        <f t="shared" si="32"/>
        <v>3800</v>
      </c>
      <c r="U318" s="261" t="s">
        <v>309</v>
      </c>
      <c r="V318" s="261" t="s">
        <v>40</v>
      </c>
      <c r="W318" s="5"/>
      <c r="X318" s="5"/>
      <c r="Y318" s="5"/>
      <c r="Z318" s="261" t="s">
        <v>41</v>
      </c>
      <c r="AA318" s="37"/>
      <c r="AB318" s="261"/>
    </row>
    <row r="319" spans="1:28" ht="27" customHeight="1" x14ac:dyDescent="0.4">
      <c r="A319" s="262"/>
      <c r="B319" s="5"/>
      <c r="C319" s="5"/>
      <c r="D319" s="5"/>
      <c r="E319" s="262"/>
      <c r="F319" s="5" t="s">
        <v>251</v>
      </c>
      <c r="G319" s="262"/>
      <c r="H319" s="5" t="s">
        <v>30</v>
      </c>
      <c r="I319" s="5" t="str">
        <f t="shared" si="35"/>
        <v>チョコ生</v>
      </c>
      <c r="J319" s="5">
        <f>VLOOKUP(H319,AD$6:AF317,3)</f>
        <v>3600</v>
      </c>
      <c r="K319" s="5"/>
      <c r="L319" s="5"/>
      <c r="M319" s="5">
        <v>5</v>
      </c>
      <c r="N319" s="5">
        <v>1</v>
      </c>
      <c r="O319" s="3"/>
      <c r="P319" s="262"/>
      <c r="Q319" s="5"/>
      <c r="R319" s="5"/>
      <c r="S319" s="262"/>
      <c r="T319" s="6">
        <f t="shared" si="32"/>
        <v>3600</v>
      </c>
      <c r="U319" s="262"/>
      <c r="V319" s="262"/>
      <c r="W319" s="5"/>
      <c r="X319" s="5"/>
      <c r="Y319" s="5"/>
      <c r="Z319" s="262"/>
      <c r="AA319" s="38"/>
      <c r="AB319" s="262"/>
    </row>
    <row r="320" spans="1:28" ht="27" customHeight="1" x14ac:dyDescent="0.4">
      <c r="A320" s="262"/>
      <c r="B320" s="5"/>
      <c r="C320" s="5"/>
      <c r="D320" s="5"/>
      <c r="E320" s="262"/>
      <c r="F320" s="5" t="s">
        <v>43</v>
      </c>
      <c r="G320" s="262"/>
      <c r="H320" s="5" t="s">
        <v>244</v>
      </c>
      <c r="I320" s="5" t="str">
        <f t="shared" si="35"/>
        <v>ショコラノワール</v>
      </c>
      <c r="J320" s="5">
        <f>VLOOKUP(H320,AD$6:AF318,3)</f>
        <v>3800</v>
      </c>
      <c r="K320" s="5"/>
      <c r="L320" s="5"/>
      <c r="M320" s="5">
        <v>5</v>
      </c>
      <c r="N320" s="5">
        <v>1</v>
      </c>
      <c r="O320" s="3"/>
      <c r="P320" s="262"/>
      <c r="Q320" s="5"/>
      <c r="R320" s="5"/>
      <c r="S320" s="262"/>
      <c r="T320" s="6">
        <f t="shared" si="32"/>
        <v>3800</v>
      </c>
      <c r="U320" s="262"/>
      <c r="V320" s="262"/>
      <c r="W320" s="5"/>
      <c r="X320" s="5"/>
      <c r="Y320" s="5"/>
      <c r="Z320" s="262"/>
      <c r="AA320" s="38"/>
      <c r="AB320" s="262"/>
    </row>
    <row r="321" spans="1:28" ht="27" customHeight="1" x14ac:dyDescent="0.4">
      <c r="A321" s="263"/>
      <c r="B321" s="5"/>
      <c r="C321" s="5"/>
      <c r="D321" s="5"/>
      <c r="E321" s="263"/>
      <c r="F321" s="5" t="s">
        <v>251</v>
      </c>
      <c r="G321" s="263"/>
      <c r="H321" s="5" t="s">
        <v>248</v>
      </c>
      <c r="I321" s="5" t="str">
        <f t="shared" si="35"/>
        <v>生クリーム</v>
      </c>
      <c r="J321" s="5">
        <f>VLOOKUP(H321,AD$6:AF319,3)</f>
        <v>3500</v>
      </c>
      <c r="K321" s="5"/>
      <c r="L321" s="5"/>
      <c r="M321" s="5">
        <v>5</v>
      </c>
      <c r="N321" s="5">
        <v>1</v>
      </c>
      <c r="O321" s="3"/>
      <c r="P321" s="263"/>
      <c r="Q321" s="5"/>
      <c r="R321" s="5"/>
      <c r="S321" s="263"/>
      <c r="T321" s="6">
        <f t="shared" si="32"/>
        <v>3500</v>
      </c>
      <c r="U321" s="263"/>
      <c r="V321" s="263"/>
      <c r="W321" s="5"/>
      <c r="X321" s="5"/>
      <c r="Y321" s="5"/>
      <c r="Z321" s="263"/>
      <c r="AA321" s="26"/>
      <c r="AB321" s="263"/>
    </row>
    <row r="322" spans="1:28" ht="27" customHeight="1" x14ac:dyDescent="0.4">
      <c r="A322" s="5">
        <v>109</v>
      </c>
      <c r="B322" s="5"/>
      <c r="C322" s="5"/>
      <c r="D322" s="5"/>
      <c r="E322" s="5">
        <v>25</v>
      </c>
      <c r="F322" s="5"/>
      <c r="G322" s="5" t="s">
        <v>70</v>
      </c>
      <c r="H322" s="5" t="s">
        <v>255</v>
      </c>
      <c r="I322" s="5" t="str">
        <f t="shared" si="35"/>
        <v>生クリーム</v>
      </c>
      <c r="J322" s="5">
        <f>VLOOKUP(H322,AD$6:AF320,3)</f>
        <v>3500</v>
      </c>
      <c r="K322" s="5"/>
      <c r="L322" s="5"/>
      <c r="M322" s="5">
        <v>5</v>
      </c>
      <c r="N322" s="5">
        <v>1</v>
      </c>
      <c r="O322" s="3"/>
      <c r="P322" s="5"/>
      <c r="Q322" s="5"/>
      <c r="R322" s="5"/>
      <c r="S322" s="5"/>
      <c r="T322" s="6">
        <f t="shared" si="32"/>
        <v>3500</v>
      </c>
      <c r="U322" s="5"/>
      <c r="V322" s="5" t="s">
        <v>70</v>
      </c>
      <c r="W322" s="5"/>
      <c r="X322" s="5"/>
      <c r="Y322" s="5"/>
      <c r="Z322" s="5" t="s">
        <v>41</v>
      </c>
      <c r="AA322" s="5"/>
      <c r="AB322" s="5" t="s">
        <v>258</v>
      </c>
    </row>
    <row r="323" spans="1:28" ht="27" customHeight="1" x14ac:dyDescent="0.4">
      <c r="A323" s="261">
        <v>110</v>
      </c>
      <c r="B323" s="5"/>
      <c r="C323" s="5"/>
      <c r="D323" s="5"/>
      <c r="E323" s="261">
        <v>25</v>
      </c>
      <c r="F323" s="261"/>
      <c r="G323" s="261" t="s">
        <v>39</v>
      </c>
      <c r="H323" s="5" t="s">
        <v>262</v>
      </c>
      <c r="I323" s="5" t="str">
        <f t="shared" si="35"/>
        <v>生クリーム</v>
      </c>
      <c r="J323" s="5">
        <f>VLOOKUP(H323,AD$6:AF321,3)</f>
        <v>3500</v>
      </c>
      <c r="K323" s="5"/>
      <c r="L323" s="5"/>
      <c r="M323" s="5">
        <v>5</v>
      </c>
      <c r="N323" s="5">
        <v>1</v>
      </c>
      <c r="O323" s="268"/>
      <c r="P323" s="261"/>
      <c r="Q323" s="5"/>
      <c r="R323" s="261"/>
      <c r="S323" s="5"/>
      <c r="T323" s="6">
        <f t="shared" si="32"/>
        <v>3500</v>
      </c>
      <c r="U323" s="261" t="s">
        <v>493</v>
      </c>
      <c r="V323" s="261" t="s">
        <v>40</v>
      </c>
      <c r="W323" s="5"/>
      <c r="X323" s="5"/>
      <c r="Y323" s="276"/>
      <c r="Z323" s="261" t="s">
        <v>41</v>
      </c>
      <c r="AA323" s="37"/>
      <c r="AB323" s="261"/>
    </row>
    <row r="324" spans="1:28" ht="28.5" customHeight="1" x14ac:dyDescent="0.4">
      <c r="A324" s="263"/>
      <c r="B324" s="5"/>
      <c r="C324" s="5"/>
      <c r="D324" s="5"/>
      <c r="E324" s="263"/>
      <c r="F324" s="263"/>
      <c r="G324" s="263"/>
      <c r="H324" s="5" t="s">
        <v>263</v>
      </c>
      <c r="I324" s="5" t="str">
        <f t="shared" si="35"/>
        <v>チョコ生</v>
      </c>
      <c r="J324" s="5">
        <f>VLOOKUP(H324,AD$6:AF322,3)</f>
        <v>3600</v>
      </c>
      <c r="K324" s="5"/>
      <c r="L324" s="5"/>
      <c r="M324" s="5">
        <v>5</v>
      </c>
      <c r="N324" s="5">
        <v>1</v>
      </c>
      <c r="O324" s="269"/>
      <c r="P324" s="263"/>
      <c r="Q324" s="5"/>
      <c r="R324" s="263"/>
      <c r="S324" s="5"/>
      <c r="T324" s="6">
        <f t="shared" si="32"/>
        <v>3600</v>
      </c>
      <c r="U324" s="263"/>
      <c r="V324" s="263"/>
      <c r="W324" s="5"/>
      <c r="X324" s="5"/>
      <c r="Y324" s="263"/>
      <c r="Z324" s="263"/>
      <c r="AA324" s="26"/>
      <c r="AB324" s="263"/>
    </row>
    <row r="325" spans="1:28" ht="28.5" customHeight="1" x14ac:dyDescent="0.4">
      <c r="A325" s="5">
        <v>111</v>
      </c>
      <c r="B325" s="5"/>
      <c r="C325" s="5"/>
      <c r="D325" s="5"/>
      <c r="E325" s="5">
        <v>25</v>
      </c>
      <c r="F325" s="5" t="s">
        <v>265</v>
      </c>
      <c r="G325" s="5" t="s">
        <v>39</v>
      </c>
      <c r="H325" s="5" t="s">
        <v>266</v>
      </c>
      <c r="I325" s="5" t="str">
        <f t="shared" si="35"/>
        <v>ショコラノワール</v>
      </c>
      <c r="J325" s="5">
        <f>VLOOKUP(H325,AD$6:AF323,3)</f>
        <v>3800</v>
      </c>
      <c r="K325" s="5"/>
      <c r="L325" s="5"/>
      <c r="M325" s="5">
        <v>5</v>
      </c>
      <c r="N325" s="5">
        <v>1</v>
      </c>
      <c r="O325" s="3"/>
      <c r="P325" s="5"/>
      <c r="Q325" s="5"/>
      <c r="R325" s="5"/>
      <c r="S325" s="5"/>
      <c r="T325" s="6">
        <f t="shared" si="32"/>
        <v>3800</v>
      </c>
      <c r="U325" s="5"/>
      <c r="V325" s="5" t="s">
        <v>70</v>
      </c>
      <c r="W325" s="5"/>
      <c r="X325" s="5"/>
      <c r="Y325" s="5"/>
      <c r="Z325" s="5" t="s">
        <v>41</v>
      </c>
      <c r="AA325" s="5"/>
      <c r="AB325" s="5"/>
    </row>
    <row r="326" spans="1:28" ht="27" customHeight="1" x14ac:dyDescent="0.4">
      <c r="A326" s="261">
        <v>112</v>
      </c>
      <c r="B326" s="5"/>
      <c r="C326" s="5"/>
      <c r="D326" s="5"/>
      <c r="E326" s="261">
        <v>25</v>
      </c>
      <c r="F326" s="261" t="s">
        <v>46</v>
      </c>
      <c r="G326" s="261" t="s">
        <v>70</v>
      </c>
      <c r="H326" s="5" t="s">
        <v>275</v>
      </c>
      <c r="I326" s="5" t="str">
        <f t="shared" si="35"/>
        <v>スフレ</v>
      </c>
      <c r="J326" s="5">
        <f>VLOOKUP(H326,AD$6:AF324,3)</f>
        <v>2900</v>
      </c>
      <c r="K326" s="5"/>
      <c r="L326" s="5"/>
      <c r="M326" s="5">
        <v>5</v>
      </c>
      <c r="N326" s="5">
        <v>1</v>
      </c>
      <c r="O326" s="3"/>
      <c r="P326" s="261"/>
      <c r="Q326" s="5"/>
      <c r="R326" s="5"/>
      <c r="S326" s="5"/>
      <c r="T326" s="6">
        <f t="shared" si="32"/>
        <v>2900</v>
      </c>
      <c r="U326" s="261" t="s">
        <v>493</v>
      </c>
      <c r="V326" s="261" t="s">
        <v>40</v>
      </c>
      <c r="W326" s="5"/>
      <c r="X326" s="5"/>
      <c r="Y326" s="5"/>
      <c r="Z326" s="261" t="s">
        <v>41</v>
      </c>
      <c r="AA326" s="37"/>
      <c r="AB326" s="5" t="s">
        <v>281</v>
      </c>
    </row>
    <row r="327" spans="1:28" ht="27" customHeight="1" x14ac:dyDescent="0.4">
      <c r="A327" s="263"/>
      <c r="B327" s="5"/>
      <c r="C327" s="5"/>
      <c r="D327" s="5"/>
      <c r="E327" s="263"/>
      <c r="F327" s="263"/>
      <c r="G327" s="263"/>
      <c r="H327" s="5" t="s">
        <v>277</v>
      </c>
      <c r="I327" s="5" t="str">
        <f t="shared" si="35"/>
        <v>モンブラン</v>
      </c>
      <c r="J327" s="5">
        <f>VLOOKUP(H327,AD$6:AF326,3)</f>
        <v>3800</v>
      </c>
      <c r="K327" s="5"/>
      <c r="L327" s="5"/>
      <c r="M327" s="5">
        <v>5</v>
      </c>
      <c r="N327" s="5">
        <v>1</v>
      </c>
      <c r="O327" s="3"/>
      <c r="P327" s="263"/>
      <c r="Q327" s="5"/>
      <c r="R327" s="5"/>
      <c r="S327" s="5"/>
      <c r="T327" s="6">
        <f t="shared" si="32"/>
        <v>3800</v>
      </c>
      <c r="U327" s="263"/>
      <c r="V327" s="263"/>
      <c r="W327" s="5"/>
      <c r="X327" s="5"/>
      <c r="Y327" s="5"/>
      <c r="Z327" s="263"/>
      <c r="AA327" s="26"/>
      <c r="AB327" s="5" t="s">
        <v>281</v>
      </c>
    </row>
    <row r="328" spans="1:28" ht="27" customHeight="1" x14ac:dyDescent="0.4">
      <c r="A328" s="5">
        <v>113</v>
      </c>
      <c r="B328" s="5"/>
      <c r="C328" s="5"/>
      <c r="D328" s="5"/>
      <c r="E328" s="5">
        <v>25</v>
      </c>
      <c r="F328" s="15">
        <v>0.70833333333333337</v>
      </c>
      <c r="G328" s="5" t="s">
        <v>39</v>
      </c>
      <c r="H328" s="5" t="s">
        <v>283</v>
      </c>
      <c r="I328" s="5" t="str">
        <f t="shared" si="35"/>
        <v>生クリーム</v>
      </c>
      <c r="J328" s="5">
        <f>VLOOKUP(H328,AD$6:AF330,3)</f>
        <v>3500</v>
      </c>
      <c r="K328" s="5"/>
      <c r="L328" s="5"/>
      <c r="M328" s="5">
        <v>5</v>
      </c>
      <c r="N328" s="5">
        <v>1</v>
      </c>
      <c r="O328" s="3"/>
      <c r="P328" s="5"/>
      <c r="Q328" s="5"/>
      <c r="R328" s="5"/>
      <c r="S328" s="5"/>
      <c r="T328" s="6">
        <f t="shared" si="32"/>
        <v>3500</v>
      </c>
      <c r="U328" s="44" t="s">
        <v>291</v>
      </c>
      <c r="V328" s="5" t="s">
        <v>70</v>
      </c>
      <c r="W328" s="5"/>
      <c r="X328" s="5"/>
      <c r="Y328" s="5"/>
      <c r="Z328" s="5" t="s">
        <v>41</v>
      </c>
      <c r="AA328" s="5"/>
      <c r="AB328" s="5"/>
    </row>
    <row r="329" spans="1:28" ht="27" customHeight="1" x14ac:dyDescent="0.4">
      <c r="A329" s="5">
        <v>114</v>
      </c>
      <c r="B329" s="5"/>
      <c r="C329" s="5"/>
      <c r="D329" s="5"/>
      <c r="E329" s="50">
        <v>25</v>
      </c>
      <c r="F329" s="50"/>
      <c r="G329" s="50" t="s">
        <v>39</v>
      </c>
      <c r="H329" s="50" t="s">
        <v>298</v>
      </c>
      <c r="I329" s="50" t="str">
        <f t="shared" si="35"/>
        <v>生クリーム</v>
      </c>
      <c r="J329" s="50">
        <v>0</v>
      </c>
      <c r="K329" s="50"/>
      <c r="L329" s="50"/>
      <c r="M329" s="155">
        <v>7</v>
      </c>
      <c r="N329" s="50">
        <v>1</v>
      </c>
      <c r="O329" s="3"/>
      <c r="P329" s="50"/>
      <c r="Q329" s="50"/>
      <c r="R329" s="50"/>
      <c r="S329" s="50"/>
      <c r="T329" s="51">
        <f t="shared" si="32"/>
        <v>0</v>
      </c>
      <c r="U329" s="50"/>
      <c r="V329" s="50" t="s">
        <v>40</v>
      </c>
      <c r="W329" s="50"/>
      <c r="X329" s="50"/>
      <c r="Y329" s="50"/>
      <c r="Z329" s="50" t="s">
        <v>41</v>
      </c>
      <c r="AA329" s="50"/>
      <c r="AB329" s="190" t="s">
        <v>350</v>
      </c>
    </row>
    <row r="330" spans="1:28" ht="27" customHeight="1" x14ac:dyDescent="0.4">
      <c r="A330" s="261">
        <v>115</v>
      </c>
      <c r="B330" s="5"/>
      <c r="C330" s="5"/>
      <c r="D330" s="5"/>
      <c r="E330" s="261">
        <v>25</v>
      </c>
      <c r="F330" s="5" t="s">
        <v>299</v>
      </c>
      <c r="G330" s="261" t="s">
        <v>39</v>
      </c>
      <c r="H330" s="5" t="s">
        <v>298</v>
      </c>
      <c r="I330" s="5" t="str">
        <f t="shared" si="35"/>
        <v>生クリーム</v>
      </c>
      <c r="J330" s="5">
        <f>VLOOKUP(H330,AD$6:AF332,3)</f>
        <v>3500</v>
      </c>
      <c r="K330" s="5"/>
      <c r="L330" s="5"/>
      <c r="M330" s="5">
        <v>5</v>
      </c>
      <c r="N330" s="5">
        <v>1</v>
      </c>
      <c r="O330" s="3"/>
      <c r="P330" s="261"/>
      <c r="Q330" s="5"/>
      <c r="R330" s="5"/>
      <c r="S330" s="261" t="s">
        <v>310</v>
      </c>
      <c r="T330" s="6">
        <f t="shared" si="32"/>
        <v>3500</v>
      </c>
      <c r="U330" s="261" t="s">
        <v>309</v>
      </c>
      <c r="V330" s="261" t="s">
        <v>40</v>
      </c>
      <c r="W330" s="5"/>
      <c r="X330" s="5"/>
      <c r="Y330" s="5"/>
      <c r="Z330" s="5" t="s">
        <v>41</v>
      </c>
      <c r="AA330" s="5"/>
      <c r="AB330" s="5"/>
    </row>
    <row r="331" spans="1:28" ht="27" customHeight="1" x14ac:dyDescent="0.4">
      <c r="A331" s="263"/>
      <c r="B331" s="5"/>
      <c r="C331" s="5"/>
      <c r="D331" s="5"/>
      <c r="E331" s="263"/>
      <c r="F331" s="5" t="s">
        <v>302</v>
      </c>
      <c r="G331" s="263"/>
      <c r="H331" s="5" t="s">
        <v>304</v>
      </c>
      <c r="I331" s="5" t="str">
        <f t="shared" si="35"/>
        <v>チョコ生</v>
      </c>
      <c r="J331" s="5">
        <f>VLOOKUP(H331,AD$6:AF333,3)</f>
        <v>3600</v>
      </c>
      <c r="K331" s="5"/>
      <c r="L331" s="5"/>
      <c r="M331" s="5">
        <v>5</v>
      </c>
      <c r="N331" s="5">
        <v>1</v>
      </c>
      <c r="O331" s="3"/>
      <c r="P331" s="263"/>
      <c r="Q331" s="5"/>
      <c r="R331" s="5"/>
      <c r="S331" s="263"/>
      <c r="T331" s="6">
        <f t="shared" si="32"/>
        <v>3600</v>
      </c>
      <c r="U331" s="263"/>
      <c r="V331" s="263"/>
      <c r="W331" s="5"/>
      <c r="X331" s="5"/>
      <c r="Y331" s="5"/>
      <c r="Z331" s="5" t="s">
        <v>41</v>
      </c>
      <c r="AA331" s="5"/>
      <c r="AB331" s="5"/>
    </row>
    <row r="332" spans="1:28" ht="27" customHeight="1" x14ac:dyDescent="0.4">
      <c r="A332" s="5">
        <v>116</v>
      </c>
      <c r="B332" s="5"/>
      <c r="C332" s="5"/>
      <c r="D332" s="5"/>
      <c r="E332" s="5">
        <v>25</v>
      </c>
      <c r="F332" s="5" t="s">
        <v>319</v>
      </c>
      <c r="G332" s="5" t="s">
        <v>39</v>
      </c>
      <c r="H332" s="5" t="s">
        <v>318</v>
      </c>
      <c r="I332" s="5" t="str">
        <f t="shared" ref="I332:I340" si="36">VLOOKUP(H332,$AD$6:$AE$15,2,)</f>
        <v>モンブラン</v>
      </c>
      <c r="J332" s="5">
        <f>VLOOKUP(H332,AD$6:AF336,3)</f>
        <v>3800</v>
      </c>
      <c r="K332" s="5"/>
      <c r="L332" s="5"/>
      <c r="M332" s="5">
        <v>5</v>
      </c>
      <c r="N332" s="5">
        <v>1</v>
      </c>
      <c r="O332" s="3"/>
      <c r="P332" s="5"/>
      <c r="Q332" s="5"/>
      <c r="R332" s="5"/>
      <c r="S332" s="5"/>
      <c r="T332" s="6">
        <f t="shared" ref="T332:T340" si="37">(J332*N332)+K332+L332</f>
        <v>3800</v>
      </c>
      <c r="U332" s="7">
        <v>44554</v>
      </c>
      <c r="V332" s="5" t="s">
        <v>40</v>
      </c>
      <c r="W332" s="5"/>
      <c r="X332" s="5"/>
      <c r="Y332" s="5"/>
      <c r="Z332" s="5" t="s">
        <v>41</v>
      </c>
      <c r="AA332" s="5"/>
      <c r="AB332" s="5" t="s">
        <v>492</v>
      </c>
    </row>
    <row r="333" spans="1:28" ht="27" customHeight="1" x14ac:dyDescent="0.4">
      <c r="A333" s="261">
        <v>117</v>
      </c>
      <c r="B333" s="5"/>
      <c r="C333" s="5"/>
      <c r="D333" s="5"/>
      <c r="E333" s="261">
        <v>25</v>
      </c>
      <c r="F333" s="267">
        <v>0.70833333333333337</v>
      </c>
      <c r="G333" s="261" t="s">
        <v>39</v>
      </c>
      <c r="H333" s="5" t="s">
        <v>323</v>
      </c>
      <c r="I333" s="5" t="str">
        <f t="shared" si="36"/>
        <v>チョコ生</v>
      </c>
      <c r="J333" s="5">
        <f>VLOOKUP(H333,AD$6:AF342,3)</f>
        <v>3600</v>
      </c>
      <c r="K333" s="5"/>
      <c r="L333" s="5"/>
      <c r="M333" s="5">
        <v>5</v>
      </c>
      <c r="N333" s="5">
        <v>1</v>
      </c>
      <c r="O333" s="268"/>
      <c r="P333" s="5"/>
      <c r="Q333" s="5"/>
      <c r="R333" s="261"/>
      <c r="S333" s="5"/>
      <c r="T333" s="6">
        <f t="shared" si="37"/>
        <v>3600</v>
      </c>
      <c r="U333" s="279">
        <v>44555</v>
      </c>
      <c r="V333" s="261" t="s">
        <v>70</v>
      </c>
      <c r="W333" s="5"/>
      <c r="X333" s="5"/>
      <c r="Y333" s="261"/>
      <c r="Z333" s="261" t="s">
        <v>41</v>
      </c>
      <c r="AA333" s="37"/>
      <c r="AB333" s="5"/>
    </row>
    <row r="334" spans="1:28" ht="27" customHeight="1" x14ac:dyDescent="0.4">
      <c r="A334" s="263"/>
      <c r="B334" s="5"/>
      <c r="C334" s="5"/>
      <c r="D334" s="5"/>
      <c r="E334" s="263"/>
      <c r="F334" s="263"/>
      <c r="G334" s="263"/>
      <c r="H334" s="5">
        <v>4</v>
      </c>
      <c r="I334" s="5" t="str">
        <f t="shared" si="36"/>
        <v>鬼滅の刃</v>
      </c>
      <c r="J334" s="5">
        <f>VLOOKUP(H334,AD$6:AF338,3)</f>
        <v>4500</v>
      </c>
      <c r="K334" s="5"/>
      <c r="L334" s="5"/>
      <c r="M334" s="5">
        <v>5</v>
      </c>
      <c r="N334" s="5">
        <v>1</v>
      </c>
      <c r="O334" s="269"/>
      <c r="P334" s="5"/>
      <c r="Q334" s="5"/>
      <c r="R334" s="263"/>
      <c r="S334" s="5"/>
      <c r="T334" s="6">
        <f t="shared" si="37"/>
        <v>4500</v>
      </c>
      <c r="U334" s="263"/>
      <c r="V334" s="263"/>
      <c r="W334" s="5"/>
      <c r="X334" s="5"/>
      <c r="Y334" s="263"/>
      <c r="Z334" s="263"/>
      <c r="AA334" s="26"/>
      <c r="AB334" s="5"/>
    </row>
    <row r="335" spans="1:28" ht="27" customHeight="1" x14ac:dyDescent="0.4">
      <c r="A335" s="261">
        <v>118</v>
      </c>
      <c r="B335" s="5"/>
      <c r="C335" s="5"/>
      <c r="D335" s="5"/>
      <c r="E335" s="261">
        <v>25</v>
      </c>
      <c r="F335" s="261"/>
      <c r="G335" s="261" t="s">
        <v>70</v>
      </c>
      <c r="H335" s="5" t="s">
        <v>331</v>
      </c>
      <c r="I335" s="5" t="str">
        <f t="shared" ref="I335:I339" si="38">VLOOKUP(H335,$AD$6:$AE$15,2,)</f>
        <v>生クリーム</v>
      </c>
      <c r="J335" s="5">
        <f>VLOOKUP(H335,AD$6:AF340,3)</f>
        <v>3500</v>
      </c>
      <c r="K335" s="5"/>
      <c r="L335" s="5"/>
      <c r="M335" s="5">
        <v>5</v>
      </c>
      <c r="N335" s="5">
        <v>6</v>
      </c>
      <c r="O335" s="268"/>
      <c r="P335" s="261"/>
      <c r="Q335" s="5"/>
      <c r="R335" s="261"/>
      <c r="S335" s="5"/>
      <c r="T335" s="6">
        <f t="shared" ref="T335:T339" si="39">(J335*N335)+K335+L335</f>
        <v>21000</v>
      </c>
      <c r="U335" s="279">
        <v>44555</v>
      </c>
      <c r="V335" s="261" t="s">
        <v>70</v>
      </c>
      <c r="W335" s="5"/>
      <c r="X335" s="5"/>
      <c r="Y335" s="261"/>
      <c r="Z335" s="261" t="s">
        <v>41</v>
      </c>
      <c r="AA335" s="37"/>
      <c r="AB335" s="261"/>
    </row>
    <row r="336" spans="1:28" ht="27" customHeight="1" x14ac:dyDescent="0.4">
      <c r="A336" s="262"/>
      <c r="B336" s="5"/>
      <c r="C336" s="5"/>
      <c r="D336" s="5"/>
      <c r="E336" s="262"/>
      <c r="F336" s="262"/>
      <c r="G336" s="262"/>
      <c r="H336" s="5" t="s">
        <v>323</v>
      </c>
      <c r="I336" s="5" t="str">
        <f t="shared" si="38"/>
        <v>チョコ生</v>
      </c>
      <c r="J336" s="5">
        <f>VLOOKUP(H336,AD$6:AF341,3)</f>
        <v>3600</v>
      </c>
      <c r="K336" s="5"/>
      <c r="L336" s="5"/>
      <c r="M336" s="5">
        <v>5</v>
      </c>
      <c r="N336" s="5">
        <v>1</v>
      </c>
      <c r="O336" s="277"/>
      <c r="P336" s="262"/>
      <c r="Q336" s="5"/>
      <c r="R336" s="262"/>
      <c r="S336" s="5"/>
      <c r="T336" s="6">
        <f t="shared" si="39"/>
        <v>3600</v>
      </c>
      <c r="U336" s="262"/>
      <c r="V336" s="262"/>
      <c r="W336" s="5"/>
      <c r="X336" s="5"/>
      <c r="Y336" s="262"/>
      <c r="Z336" s="262"/>
      <c r="AA336" s="38"/>
      <c r="AB336" s="262"/>
    </row>
    <row r="337" spans="1:28" ht="27" customHeight="1" x14ac:dyDescent="0.4">
      <c r="A337" s="262"/>
      <c r="B337" s="5"/>
      <c r="C337" s="5"/>
      <c r="D337" s="5"/>
      <c r="E337" s="262"/>
      <c r="F337" s="262"/>
      <c r="G337" s="262"/>
      <c r="H337" s="5" t="s">
        <v>330</v>
      </c>
      <c r="I337" s="5" t="str">
        <f t="shared" si="38"/>
        <v>ショコラノワール</v>
      </c>
      <c r="J337" s="5">
        <f>VLOOKUP(H337,AD$6:AF342,3)</f>
        <v>3800</v>
      </c>
      <c r="K337" s="5"/>
      <c r="L337" s="5"/>
      <c r="M337" s="5">
        <v>5</v>
      </c>
      <c r="N337" s="5">
        <v>1</v>
      </c>
      <c r="O337" s="277"/>
      <c r="P337" s="262"/>
      <c r="Q337" s="5"/>
      <c r="R337" s="262"/>
      <c r="S337" s="5"/>
      <c r="T337" s="6">
        <f t="shared" si="39"/>
        <v>3800</v>
      </c>
      <c r="U337" s="262"/>
      <c r="V337" s="262"/>
      <c r="W337" s="5"/>
      <c r="X337" s="5"/>
      <c r="Y337" s="262"/>
      <c r="Z337" s="262"/>
      <c r="AA337" s="38"/>
      <c r="AB337" s="262"/>
    </row>
    <row r="338" spans="1:28" ht="27" customHeight="1" x14ac:dyDescent="0.4">
      <c r="A338" s="263"/>
      <c r="B338" s="5"/>
      <c r="C338" s="5"/>
      <c r="D338" s="5"/>
      <c r="E338" s="263"/>
      <c r="F338" s="263"/>
      <c r="G338" s="263"/>
      <c r="H338" s="5" t="s">
        <v>322</v>
      </c>
      <c r="I338" s="5" t="str">
        <f t="shared" si="38"/>
        <v>スフレ</v>
      </c>
      <c r="J338" s="5">
        <f>VLOOKUP(H338,AD$6:AF346,3)</f>
        <v>2900</v>
      </c>
      <c r="K338" s="5"/>
      <c r="L338" s="5"/>
      <c r="M338" s="5">
        <v>5</v>
      </c>
      <c r="N338" s="5">
        <v>5</v>
      </c>
      <c r="O338" s="269"/>
      <c r="P338" s="263"/>
      <c r="Q338" s="5"/>
      <c r="R338" s="263"/>
      <c r="S338" s="5"/>
      <c r="T338" s="6">
        <f t="shared" si="39"/>
        <v>14500</v>
      </c>
      <c r="U338" s="263"/>
      <c r="V338" s="263"/>
      <c r="W338" s="5"/>
      <c r="X338" s="5"/>
      <c r="Y338" s="263"/>
      <c r="Z338" s="263"/>
      <c r="AA338" s="26"/>
      <c r="AB338" s="263"/>
    </row>
    <row r="339" spans="1:28" ht="27" customHeight="1" x14ac:dyDescent="0.4">
      <c r="A339" s="26"/>
      <c r="B339" s="5"/>
      <c r="C339" s="5"/>
      <c r="D339" s="5"/>
      <c r="E339" s="261">
        <v>25</v>
      </c>
      <c r="F339" s="276" t="s">
        <v>457</v>
      </c>
      <c r="G339" s="261" t="s">
        <v>39</v>
      </c>
      <c r="H339" s="5" t="s">
        <v>454</v>
      </c>
      <c r="I339" s="5" t="str">
        <f t="shared" si="38"/>
        <v>生クリーム</v>
      </c>
      <c r="J339" s="5">
        <f>VLOOKUP(H339,AD$6:AF346,3)</f>
        <v>3500</v>
      </c>
      <c r="K339" s="5"/>
      <c r="L339" s="5"/>
      <c r="M339" s="5">
        <v>5</v>
      </c>
      <c r="N339" s="5">
        <v>1</v>
      </c>
      <c r="O339" s="268"/>
      <c r="P339" s="261"/>
      <c r="Q339" s="5"/>
      <c r="R339" s="261"/>
      <c r="S339" s="261"/>
      <c r="T339" s="6">
        <f t="shared" si="39"/>
        <v>3500</v>
      </c>
      <c r="U339" s="279">
        <v>44555</v>
      </c>
      <c r="V339" s="261" t="s">
        <v>40</v>
      </c>
      <c r="W339" s="5"/>
      <c r="X339" s="5"/>
      <c r="Y339" s="261"/>
      <c r="Z339" s="261" t="s">
        <v>41</v>
      </c>
      <c r="AA339" s="38"/>
      <c r="AB339" s="26"/>
    </row>
    <row r="340" spans="1:28" ht="27" customHeight="1" x14ac:dyDescent="0.4">
      <c r="A340" s="5"/>
      <c r="B340" s="5"/>
      <c r="C340" s="5"/>
      <c r="D340" s="5"/>
      <c r="E340" s="262"/>
      <c r="F340" s="262"/>
      <c r="G340" s="262"/>
      <c r="H340" s="5" t="s">
        <v>455</v>
      </c>
      <c r="I340" s="5" t="str">
        <f t="shared" si="36"/>
        <v>チョコ生</v>
      </c>
      <c r="J340" s="5">
        <f>VLOOKUP(H340,AD$6:AF347,3)</f>
        <v>3600</v>
      </c>
      <c r="K340" s="5"/>
      <c r="L340" s="5"/>
      <c r="M340" s="5">
        <v>5</v>
      </c>
      <c r="N340" s="5">
        <v>1</v>
      </c>
      <c r="O340" s="277"/>
      <c r="P340" s="262"/>
      <c r="Q340" s="5"/>
      <c r="R340" s="262"/>
      <c r="S340" s="262"/>
      <c r="T340" s="6">
        <f t="shared" si="37"/>
        <v>3600</v>
      </c>
      <c r="U340" s="262"/>
      <c r="V340" s="262"/>
      <c r="W340" s="5"/>
      <c r="X340" s="5"/>
      <c r="Y340" s="262"/>
      <c r="Z340" s="262"/>
      <c r="AA340" s="38"/>
      <c r="AB340" s="5"/>
    </row>
    <row r="341" spans="1:28" ht="27" customHeight="1" x14ac:dyDescent="0.4">
      <c r="A341" s="5"/>
      <c r="B341" s="5"/>
      <c r="C341" s="5"/>
      <c r="D341" s="5"/>
      <c r="E341" s="262"/>
      <c r="F341" s="262"/>
      <c r="G341" s="262"/>
      <c r="H341" s="5" t="s">
        <v>434</v>
      </c>
      <c r="I341" s="5" t="str">
        <f>VLOOKUP(H341,$AD$6:$AE$15,2,)</f>
        <v>ショコラノワール</v>
      </c>
      <c r="J341" s="5">
        <f>VLOOKUP(H341,AD$6:AF341,3)</f>
        <v>3800</v>
      </c>
      <c r="K341" s="5"/>
      <c r="L341" s="5"/>
      <c r="M341" s="5">
        <v>5</v>
      </c>
      <c r="N341" s="5">
        <v>1</v>
      </c>
      <c r="O341" s="277"/>
      <c r="P341" s="262"/>
      <c r="Q341" s="5"/>
      <c r="R341" s="262"/>
      <c r="S341" s="262"/>
      <c r="T341" s="6">
        <f t="shared" ref="T341:T351" si="40">(J341*N341)+K341+L341</f>
        <v>3800</v>
      </c>
      <c r="U341" s="262"/>
      <c r="V341" s="262"/>
      <c r="W341" s="5"/>
      <c r="X341" s="5"/>
      <c r="Y341" s="262"/>
      <c r="Z341" s="262"/>
      <c r="AA341" s="38"/>
      <c r="AB341" s="5"/>
    </row>
    <row r="342" spans="1:28" ht="27" customHeight="1" x14ac:dyDescent="0.4">
      <c r="A342" s="5"/>
      <c r="B342" s="5"/>
      <c r="C342" s="5"/>
      <c r="D342" s="5"/>
      <c r="E342" s="263"/>
      <c r="F342" s="263"/>
      <c r="G342" s="263"/>
      <c r="H342" s="5" t="s">
        <v>456</v>
      </c>
      <c r="I342" s="5" t="str">
        <f>VLOOKUP(H342,$AD$6:$AE$15,2,)</f>
        <v>モンブラン</v>
      </c>
      <c r="J342" s="5">
        <f>VLOOKUP(H342,AD$6:AF353,3)</f>
        <v>3800</v>
      </c>
      <c r="K342" s="5"/>
      <c r="L342" s="5"/>
      <c r="M342" s="5">
        <v>5</v>
      </c>
      <c r="N342" s="5">
        <v>1</v>
      </c>
      <c r="O342" s="269"/>
      <c r="P342" s="263"/>
      <c r="Q342" s="5"/>
      <c r="R342" s="263"/>
      <c r="S342" s="280"/>
      <c r="T342" s="6">
        <f t="shared" si="40"/>
        <v>3800</v>
      </c>
      <c r="U342" s="280"/>
      <c r="V342" s="263"/>
      <c r="W342" s="5"/>
      <c r="X342" s="5"/>
      <c r="Y342" s="263"/>
      <c r="Z342" s="263"/>
      <c r="AA342" s="26"/>
      <c r="AB342" s="5"/>
    </row>
    <row r="343" spans="1:28" ht="27" customHeight="1" x14ac:dyDescent="0.4">
      <c r="A343" s="5"/>
      <c r="B343" s="5"/>
      <c r="C343" s="5"/>
      <c r="D343" s="146"/>
      <c r="E343" s="147">
        <v>25</v>
      </c>
      <c r="F343" s="146"/>
      <c r="G343" s="146" t="s">
        <v>78</v>
      </c>
      <c r="H343" s="146" t="s">
        <v>454</v>
      </c>
      <c r="I343" s="146" t="str">
        <f t="shared" ref="I343" si="41">VLOOKUP(H343,$AD$6:$AE$15,2,)</f>
        <v>生クリーム</v>
      </c>
      <c r="J343" s="146">
        <f>VLOOKUP(H343,AD$6:AF327,3)</f>
        <v>3500</v>
      </c>
      <c r="K343" s="146"/>
      <c r="L343" s="146"/>
      <c r="M343" s="146">
        <v>5</v>
      </c>
      <c r="N343" s="146">
        <v>1</v>
      </c>
      <c r="O343" s="246"/>
      <c r="P343" s="146"/>
      <c r="Q343" s="146"/>
      <c r="R343" s="146"/>
      <c r="S343" s="246" t="s">
        <v>487</v>
      </c>
      <c r="T343" s="148">
        <f t="shared" ref="T343" si="42">(J343*N343)+K343+L343</f>
        <v>3500</v>
      </c>
      <c r="U343" s="146"/>
      <c r="V343" s="146" t="s">
        <v>40</v>
      </c>
      <c r="W343" s="146"/>
      <c r="X343" s="146"/>
      <c r="Y343" s="146"/>
      <c r="Z343" s="146"/>
      <c r="AA343" s="146"/>
      <c r="AB343" s="245" t="s">
        <v>486</v>
      </c>
    </row>
    <row r="344" spans="1:28" ht="27" customHeight="1" x14ac:dyDescent="0.4">
      <c r="A344" s="5"/>
      <c r="B344" s="5"/>
      <c r="C344" s="5"/>
      <c r="D344" s="146"/>
      <c r="E344" s="147">
        <v>25</v>
      </c>
      <c r="F344" s="146"/>
      <c r="G344" s="146"/>
      <c r="H344" s="146" t="s">
        <v>455</v>
      </c>
      <c r="I344" s="146" t="str">
        <f t="shared" ref="I344:I345" si="43">VLOOKUP(H344,$AD$6:$AE$15,2,)</f>
        <v>チョコ生</v>
      </c>
      <c r="J344" s="146">
        <f>VLOOKUP(H344,AD$6:AF328,3)</f>
        <v>3600</v>
      </c>
      <c r="K344" s="146"/>
      <c r="L344" s="146"/>
      <c r="M344" s="146">
        <v>6</v>
      </c>
      <c r="N344" s="146">
        <v>1</v>
      </c>
      <c r="O344" s="246"/>
      <c r="P344" s="146"/>
      <c r="Q344" s="146"/>
      <c r="R344" s="146"/>
      <c r="S344" s="146"/>
      <c r="T344" s="148">
        <f t="shared" ref="T344:T345" si="44">(J344*N344)+K344+L344</f>
        <v>3600</v>
      </c>
      <c r="U344" s="247">
        <v>44555</v>
      </c>
      <c r="V344" s="146" t="s">
        <v>40</v>
      </c>
      <c r="W344" s="146"/>
      <c r="X344" s="146"/>
      <c r="Y344" s="146"/>
      <c r="Z344" s="146"/>
      <c r="AA344" s="146"/>
      <c r="AB344" s="146" t="s">
        <v>488</v>
      </c>
    </row>
    <row r="345" spans="1:28" ht="27" customHeight="1" x14ac:dyDescent="0.4">
      <c r="A345" s="5"/>
      <c r="B345" s="5"/>
      <c r="C345" s="5"/>
      <c r="D345" s="146"/>
      <c r="E345" s="147">
        <v>25</v>
      </c>
      <c r="F345" s="146"/>
      <c r="G345" s="146"/>
      <c r="H345" s="146" t="s">
        <v>455</v>
      </c>
      <c r="I345" s="146" t="str">
        <f t="shared" si="43"/>
        <v>チョコ生</v>
      </c>
      <c r="J345" s="146">
        <f>VLOOKUP(H345,AD$6:AF329,3)</f>
        <v>3600</v>
      </c>
      <c r="K345" s="146"/>
      <c r="L345" s="146"/>
      <c r="M345" s="146">
        <v>7</v>
      </c>
      <c r="N345" s="146">
        <v>1</v>
      </c>
      <c r="O345" s="246"/>
      <c r="P345" s="146"/>
      <c r="Q345" s="146"/>
      <c r="R345" s="146"/>
      <c r="S345" s="146"/>
      <c r="T345" s="148">
        <f t="shared" si="44"/>
        <v>3600</v>
      </c>
      <c r="U345" s="247">
        <v>44555</v>
      </c>
      <c r="V345" s="146" t="s">
        <v>40</v>
      </c>
      <c r="W345" s="146"/>
      <c r="X345" s="146"/>
      <c r="Y345" s="146"/>
      <c r="Z345" s="146"/>
      <c r="AA345" s="146"/>
      <c r="AB345" s="146" t="s">
        <v>488</v>
      </c>
    </row>
    <row r="346" spans="1:28" ht="27" customHeight="1" x14ac:dyDescent="0.4">
      <c r="A346" s="13"/>
      <c r="B346" s="13"/>
      <c r="C346" s="13"/>
      <c r="D346" s="13"/>
      <c r="E346" s="21"/>
      <c r="F346" s="14"/>
      <c r="G346" s="14"/>
      <c r="H346" s="13"/>
      <c r="I346" s="13"/>
      <c r="J346" s="13"/>
      <c r="K346" s="13"/>
      <c r="L346" s="13"/>
      <c r="M346" s="13"/>
      <c r="N346" s="13"/>
      <c r="O346" s="14"/>
      <c r="P346" s="14"/>
      <c r="Q346" s="13"/>
      <c r="R346" s="14"/>
      <c r="S346" s="13"/>
      <c r="T346" s="41">
        <f t="shared" si="40"/>
        <v>0</v>
      </c>
      <c r="U346" s="13"/>
      <c r="V346" s="14"/>
      <c r="W346" s="13"/>
      <c r="X346" s="13"/>
      <c r="Y346" s="14"/>
      <c r="Z346" s="13"/>
      <c r="AA346" s="14"/>
      <c r="AB346" s="14"/>
    </row>
    <row r="347" spans="1:28" ht="27" customHeight="1" x14ac:dyDescent="0.4">
      <c r="A347" s="261">
        <v>119</v>
      </c>
      <c r="B347" s="5"/>
      <c r="C347" s="5"/>
      <c r="D347" s="5"/>
      <c r="E347" s="288">
        <v>26</v>
      </c>
      <c r="F347" s="261" t="s">
        <v>74</v>
      </c>
      <c r="G347" s="261" t="s">
        <v>78</v>
      </c>
      <c r="H347" s="5" t="s">
        <v>75</v>
      </c>
      <c r="I347" s="5" t="str">
        <f>VLOOKUP(H347,$AD$6:$AE$15,2,)</f>
        <v>生クリーム</v>
      </c>
      <c r="J347" s="5">
        <f>VLOOKUP(H347,AD$6:AF331,3)</f>
        <v>3500</v>
      </c>
      <c r="K347" s="5"/>
      <c r="L347" s="5"/>
      <c r="M347" s="5">
        <v>5</v>
      </c>
      <c r="N347" s="5">
        <v>1</v>
      </c>
      <c r="O347" s="261"/>
      <c r="P347" s="276"/>
      <c r="Q347" s="5"/>
      <c r="R347" s="261"/>
      <c r="S347" s="261" t="s">
        <v>56</v>
      </c>
      <c r="T347" s="6">
        <f t="shared" si="40"/>
        <v>3500</v>
      </c>
      <c r="U347" s="279">
        <v>44556</v>
      </c>
      <c r="V347" s="261" t="s">
        <v>40</v>
      </c>
      <c r="W347" s="5"/>
      <c r="X347" s="5"/>
      <c r="Y347" s="261"/>
      <c r="Z347" s="5"/>
      <c r="AA347" s="37"/>
      <c r="AB347" s="330" t="s">
        <v>491</v>
      </c>
    </row>
    <row r="348" spans="1:28" ht="27" customHeight="1" x14ac:dyDescent="0.4">
      <c r="A348" s="262"/>
      <c r="B348" s="5"/>
      <c r="C348" s="5"/>
      <c r="D348" s="5"/>
      <c r="E348" s="289"/>
      <c r="F348" s="262"/>
      <c r="G348" s="262"/>
      <c r="H348" s="5" t="s">
        <v>33</v>
      </c>
      <c r="I348" s="5" t="str">
        <f>VLOOKUP(H348,$AD$6:$AE$15,2,)</f>
        <v>モンブラン</v>
      </c>
      <c r="J348" s="5">
        <f>VLOOKUP(H348,AD$6:AF332,3)</f>
        <v>3800</v>
      </c>
      <c r="K348" s="5"/>
      <c r="L348" s="5"/>
      <c r="M348" s="5">
        <v>5</v>
      </c>
      <c r="N348" s="5">
        <v>1</v>
      </c>
      <c r="O348" s="262"/>
      <c r="P348" s="262"/>
      <c r="Q348" s="5"/>
      <c r="R348" s="262"/>
      <c r="S348" s="262"/>
      <c r="T348" s="6">
        <f t="shared" si="40"/>
        <v>3800</v>
      </c>
      <c r="U348" s="262"/>
      <c r="V348" s="262"/>
      <c r="W348" s="5"/>
      <c r="X348" s="5"/>
      <c r="Y348" s="262"/>
      <c r="Z348" s="5"/>
      <c r="AA348" s="38"/>
      <c r="AB348" s="262"/>
    </row>
    <row r="349" spans="1:28" ht="27" customHeight="1" x14ac:dyDescent="0.4">
      <c r="A349" s="263"/>
      <c r="B349" s="5"/>
      <c r="C349" s="5"/>
      <c r="D349" s="5"/>
      <c r="E349" s="290"/>
      <c r="F349" s="263"/>
      <c r="G349" s="263"/>
      <c r="H349" s="5">
        <v>2</v>
      </c>
      <c r="I349" s="5" t="str">
        <f>VLOOKUP(H349,$AD$6:$AE$15,2,)</f>
        <v>マイクラ</v>
      </c>
      <c r="J349" s="5">
        <f>VLOOKUP(H349,AD$6:AF333,3)</f>
        <v>4500</v>
      </c>
      <c r="K349" s="5"/>
      <c r="L349" s="5"/>
      <c r="M349" s="5">
        <v>5</v>
      </c>
      <c r="N349" s="5">
        <v>1</v>
      </c>
      <c r="O349" s="263"/>
      <c r="P349" s="263"/>
      <c r="Q349" s="5"/>
      <c r="R349" s="263"/>
      <c r="S349" s="263"/>
      <c r="T349" s="6">
        <f t="shared" si="40"/>
        <v>4500</v>
      </c>
      <c r="U349" s="263"/>
      <c r="V349" s="263"/>
      <c r="W349" s="5"/>
      <c r="X349" s="5"/>
      <c r="Y349" s="263"/>
      <c r="Z349" s="5"/>
      <c r="AA349" s="26"/>
      <c r="AB349" s="263"/>
    </row>
    <row r="350" spans="1:28" ht="27" customHeight="1" x14ac:dyDescent="0.4">
      <c r="A350" s="37">
        <v>120</v>
      </c>
      <c r="B350" s="37"/>
      <c r="C350" s="37"/>
      <c r="D350" s="37"/>
      <c r="E350" s="81">
        <v>26</v>
      </c>
      <c r="F350" s="82">
        <v>0.625</v>
      </c>
      <c r="G350" s="37" t="s">
        <v>70</v>
      </c>
      <c r="H350" s="37" t="s">
        <v>163</v>
      </c>
      <c r="I350" s="37" t="str">
        <f>VLOOKUP(H350,$AD$6:$AE$15,2,)</f>
        <v>チョコ生</v>
      </c>
      <c r="J350" s="37">
        <f>VLOOKUP(H350,AD$6:AF341,3)</f>
        <v>3600</v>
      </c>
      <c r="K350" s="37"/>
      <c r="L350" s="37"/>
      <c r="M350" s="37">
        <v>5</v>
      </c>
      <c r="N350" s="37">
        <v>1</v>
      </c>
      <c r="O350" s="37"/>
      <c r="P350" s="37"/>
      <c r="Q350" s="37"/>
      <c r="R350" s="37"/>
      <c r="S350" s="37" t="s">
        <v>56</v>
      </c>
      <c r="T350" s="47">
        <f t="shared" si="40"/>
        <v>3600</v>
      </c>
      <c r="U350" s="37" t="s">
        <v>165</v>
      </c>
      <c r="V350" s="37" t="s">
        <v>70</v>
      </c>
      <c r="W350" s="37"/>
      <c r="X350" s="37"/>
      <c r="Y350" s="37"/>
      <c r="Z350" s="37" t="s">
        <v>41</v>
      </c>
      <c r="AA350" s="37"/>
      <c r="AB350" s="37" t="s">
        <v>168</v>
      </c>
    </row>
    <row r="351" spans="1:28" ht="27" customHeight="1" x14ac:dyDescent="0.4">
      <c r="A351" s="152"/>
      <c r="B351" s="152"/>
      <c r="C351" s="152"/>
      <c r="D351" s="152"/>
      <c r="E351" s="251">
        <v>25</v>
      </c>
      <c r="F351" s="152"/>
      <c r="G351" s="152"/>
      <c r="H351" s="152">
        <v>1</v>
      </c>
      <c r="I351" s="152" t="str">
        <f t="shared" ref="I351" si="45">VLOOKUP(H351,$AD$6:$AE$15,2,)</f>
        <v>呪術廻戦</v>
      </c>
      <c r="J351" s="152">
        <v>0</v>
      </c>
      <c r="K351" s="152"/>
      <c r="L351" s="152"/>
      <c r="M351" s="152">
        <v>5</v>
      </c>
      <c r="N351" s="152">
        <v>1</v>
      </c>
      <c r="O351" s="152"/>
      <c r="P351" s="152"/>
      <c r="Q351" s="152"/>
      <c r="R351" s="152"/>
      <c r="S351" s="152"/>
      <c r="T351" s="252">
        <f t="shared" si="40"/>
        <v>0</v>
      </c>
      <c r="U351" s="152"/>
      <c r="V351" s="152"/>
      <c r="W351" s="152"/>
      <c r="X351" s="152"/>
      <c r="Y351" s="152"/>
      <c r="Z351" s="152"/>
      <c r="AA351" s="152"/>
      <c r="AB351" s="152"/>
    </row>
    <row r="352" spans="1:28" ht="27" customHeight="1" x14ac:dyDescent="0.4">
      <c r="R352" s="1" t="s">
        <v>324</v>
      </c>
    </row>
    <row r="353" spans="12:18" ht="27" customHeight="1" x14ac:dyDescent="0.4">
      <c r="L353" s="326" t="s">
        <v>231</v>
      </c>
      <c r="M353" s="326"/>
      <c r="N353" s="1">
        <f>SUM(N7:N351)</f>
        <v>609</v>
      </c>
    </row>
    <row r="354" spans="12:18" ht="27" customHeight="1" x14ac:dyDescent="0.4">
      <c r="L354" s="326" t="s">
        <v>292</v>
      </c>
      <c r="M354" s="326"/>
      <c r="N354" s="1">
        <v>77</v>
      </c>
    </row>
    <row r="355" spans="12:18" ht="27" customHeight="1" x14ac:dyDescent="0.4">
      <c r="L355" s="326" t="s">
        <v>494</v>
      </c>
      <c r="M355" s="326"/>
      <c r="N355" s="1">
        <f>N353-N354</f>
        <v>532</v>
      </c>
    </row>
    <row r="356" spans="12:18" ht="27" customHeight="1" x14ac:dyDescent="0.4">
      <c r="R356" s="254">
        <f>SUM(T7:T351)</f>
        <v>1914200</v>
      </c>
    </row>
    <row r="357" spans="12:18" ht="27" customHeight="1" x14ac:dyDescent="0.4"/>
    <row r="358" spans="12:18" ht="27" customHeight="1" x14ac:dyDescent="0.4">
      <c r="N358" s="1">
        <f>SUM(N34:N351)</f>
        <v>571</v>
      </c>
    </row>
    <row r="359" spans="12:18" ht="27" customHeight="1" x14ac:dyDescent="0.4"/>
    <row r="360" spans="12:18" ht="27" customHeight="1" x14ac:dyDescent="0.4"/>
    <row r="361" spans="12:18" ht="27" customHeight="1" x14ac:dyDescent="0.4"/>
    <row r="362" spans="12:18" ht="27" customHeight="1" x14ac:dyDescent="0.4"/>
    <row r="363" spans="12:18" ht="27" customHeight="1" x14ac:dyDescent="0.4"/>
    <row r="364" spans="12:18" ht="27" customHeight="1" x14ac:dyDescent="0.4"/>
    <row r="365" spans="12:18" ht="27" customHeight="1" x14ac:dyDescent="0.4"/>
    <row r="366" spans="12:18" ht="27" customHeight="1" x14ac:dyDescent="0.4"/>
    <row r="367" spans="12:18" ht="27" customHeight="1" x14ac:dyDescent="0.4"/>
    <row r="368" spans="12:18" ht="27" customHeight="1" x14ac:dyDescent="0.4"/>
    <row r="369" spans="5:5" ht="27" customHeight="1" x14ac:dyDescent="0.4"/>
    <row r="370" spans="5:5" ht="27" customHeight="1" x14ac:dyDescent="0.4"/>
    <row r="371" spans="5:5" ht="27" customHeight="1" x14ac:dyDescent="0.4"/>
    <row r="372" spans="5:5" ht="27" customHeight="1" x14ac:dyDescent="0.4"/>
    <row r="373" spans="5:5" ht="27" customHeight="1" x14ac:dyDescent="0.4"/>
    <row r="374" spans="5:5" ht="27" customHeight="1" x14ac:dyDescent="0.4"/>
    <row r="375" spans="5:5" ht="27" customHeight="1" x14ac:dyDescent="0.4"/>
    <row r="376" spans="5:5" ht="27" customHeight="1" x14ac:dyDescent="0.4"/>
    <row r="377" spans="5:5" ht="27" customHeight="1" x14ac:dyDescent="0.4"/>
    <row r="378" spans="5:5" ht="27" customHeight="1" x14ac:dyDescent="0.4"/>
    <row r="379" spans="5:5" ht="27" customHeight="1" x14ac:dyDescent="0.4"/>
    <row r="380" spans="5:5" ht="27" customHeight="1" x14ac:dyDescent="0.4"/>
    <row r="381" spans="5:5" ht="27" customHeight="1" x14ac:dyDescent="0.4"/>
    <row r="382" spans="5:5" ht="27" customHeight="1" x14ac:dyDescent="0.4"/>
    <row r="383" spans="5:5" ht="27" customHeight="1" x14ac:dyDescent="0.4"/>
    <row r="384" spans="5:5" ht="27" customHeight="1" x14ac:dyDescent="0.4">
      <c r="E384" s="45"/>
    </row>
    <row r="385" spans="4:13" ht="27" customHeight="1" x14ac:dyDescent="0.4">
      <c r="D385" s="326"/>
      <c r="E385" s="325"/>
      <c r="F385" s="326"/>
      <c r="G385" s="326"/>
    </row>
    <row r="386" spans="4:13" ht="27" customHeight="1" x14ac:dyDescent="0.4">
      <c r="D386" s="326"/>
      <c r="E386" s="325"/>
      <c r="F386" s="326"/>
      <c r="G386" s="326"/>
    </row>
    <row r="387" spans="4:13" ht="27" customHeight="1" x14ac:dyDescent="0.4">
      <c r="D387" s="326"/>
      <c r="E387" s="325"/>
      <c r="F387" s="326"/>
      <c r="G387" s="326"/>
    </row>
    <row r="388" spans="4:13" ht="27" customHeight="1" x14ac:dyDescent="0.4">
      <c r="E388" s="325"/>
      <c r="F388" s="326"/>
      <c r="G388" s="326"/>
    </row>
    <row r="389" spans="4:13" ht="27" customHeight="1" x14ac:dyDescent="0.4">
      <c r="E389" s="325"/>
      <c r="F389" s="326"/>
      <c r="G389" s="326"/>
    </row>
    <row r="390" spans="4:13" ht="27" customHeight="1" x14ac:dyDescent="0.4">
      <c r="E390" s="325"/>
      <c r="F390" s="326"/>
      <c r="G390" s="326"/>
    </row>
    <row r="391" spans="4:13" ht="27" customHeight="1" x14ac:dyDescent="0.4">
      <c r="E391" s="325"/>
      <c r="F391" s="326"/>
      <c r="G391" s="326"/>
    </row>
    <row r="392" spans="4:13" ht="27" customHeight="1" x14ac:dyDescent="0.4">
      <c r="E392" s="325"/>
      <c r="F392" s="326"/>
      <c r="G392" s="326"/>
    </row>
    <row r="393" spans="4:13" ht="27" customHeight="1" x14ac:dyDescent="0.4">
      <c r="E393" s="45"/>
      <c r="M393" s="46"/>
    </row>
    <row r="394" spans="4:13" ht="27" customHeight="1" x14ac:dyDescent="0.4">
      <c r="E394" s="325"/>
      <c r="F394" s="326"/>
      <c r="G394" s="326"/>
    </row>
    <row r="395" spans="4:13" ht="27" customHeight="1" x14ac:dyDescent="0.4">
      <c r="E395" s="325"/>
      <c r="F395" s="326"/>
      <c r="G395" s="326"/>
    </row>
    <row r="396" spans="4:13" ht="27" customHeight="1" x14ac:dyDescent="0.4">
      <c r="E396" s="325"/>
      <c r="F396" s="326"/>
      <c r="G396" s="326"/>
    </row>
    <row r="397" spans="4:13" ht="27" customHeight="1" x14ac:dyDescent="0.4">
      <c r="E397" s="325"/>
      <c r="F397" s="326"/>
      <c r="G397" s="326"/>
    </row>
    <row r="398" spans="4:13" ht="27" customHeight="1" x14ac:dyDescent="0.4">
      <c r="E398" s="45"/>
    </row>
    <row r="399" spans="4:13" ht="27" customHeight="1" x14ac:dyDescent="0.4">
      <c r="E399" s="45"/>
    </row>
    <row r="400" spans="4:13" ht="27" customHeight="1" x14ac:dyDescent="0.4">
      <c r="E400" s="45"/>
    </row>
    <row r="401" ht="27" customHeight="1" x14ac:dyDescent="0.4"/>
    <row r="402" ht="27" customHeight="1" x14ac:dyDescent="0.4"/>
    <row r="403" ht="27" customHeight="1" x14ac:dyDescent="0.4"/>
    <row r="404" ht="27" customHeight="1" x14ac:dyDescent="0.4"/>
    <row r="405" ht="27" customHeight="1" x14ac:dyDescent="0.4"/>
    <row r="406" ht="27" customHeight="1" x14ac:dyDescent="0.4"/>
    <row r="407" ht="27" customHeight="1" x14ac:dyDescent="0.4"/>
    <row r="408" ht="27" customHeight="1" x14ac:dyDescent="0.4"/>
    <row r="409" ht="27" customHeight="1" x14ac:dyDescent="0.4"/>
    <row r="410" ht="27" customHeight="1" x14ac:dyDescent="0.4"/>
    <row r="411" ht="27" customHeight="1" x14ac:dyDescent="0.4"/>
    <row r="412" ht="27" customHeight="1" x14ac:dyDescent="0.4"/>
    <row r="413" ht="27" customHeight="1" x14ac:dyDescent="0.4"/>
    <row r="414" ht="27" customHeight="1" x14ac:dyDescent="0.4"/>
    <row r="415" ht="27" customHeight="1" x14ac:dyDescent="0.4"/>
    <row r="416" ht="27" customHeight="1" x14ac:dyDescent="0.4"/>
    <row r="417" ht="27" customHeight="1" x14ac:dyDescent="0.4"/>
    <row r="418" ht="27" customHeight="1" x14ac:dyDescent="0.4"/>
    <row r="419" ht="27" customHeight="1" x14ac:dyDescent="0.4"/>
    <row r="420" ht="27" customHeight="1" x14ac:dyDescent="0.4"/>
    <row r="421" ht="27" customHeight="1" x14ac:dyDescent="0.4"/>
    <row r="422" ht="27" customHeight="1" x14ac:dyDescent="0.4"/>
    <row r="423" ht="27" customHeight="1" x14ac:dyDescent="0.4"/>
    <row r="424" ht="27" customHeight="1" x14ac:dyDescent="0.4"/>
    <row r="425" ht="27" customHeight="1" x14ac:dyDescent="0.4"/>
    <row r="426" ht="27" customHeight="1" x14ac:dyDescent="0.4"/>
    <row r="427" ht="27" customHeight="1" x14ac:dyDescent="0.4"/>
    <row r="428" ht="27" customHeight="1" x14ac:dyDescent="0.4"/>
    <row r="429" ht="27" customHeight="1" x14ac:dyDescent="0.4"/>
    <row r="430" ht="27" customHeight="1" x14ac:dyDescent="0.4"/>
    <row r="431" ht="27" customHeight="1" x14ac:dyDescent="0.4"/>
    <row r="432" ht="27" customHeight="1" x14ac:dyDescent="0.4"/>
    <row r="433" ht="27" customHeight="1" x14ac:dyDescent="0.4"/>
    <row r="434" ht="27" customHeight="1" x14ac:dyDescent="0.4"/>
    <row r="435" ht="27" customHeight="1" x14ac:dyDescent="0.4"/>
    <row r="436" ht="27" customHeight="1" x14ac:dyDescent="0.4"/>
    <row r="437" ht="27" customHeight="1" x14ac:dyDescent="0.4"/>
    <row r="438" ht="27" customHeight="1" x14ac:dyDescent="0.4"/>
    <row r="439" ht="27" customHeight="1" x14ac:dyDescent="0.4"/>
    <row r="440" ht="27" customHeight="1" x14ac:dyDescent="0.4"/>
    <row r="441" ht="27" customHeight="1" x14ac:dyDescent="0.4"/>
    <row r="442" ht="27" customHeight="1" x14ac:dyDescent="0.4"/>
    <row r="443" ht="27" customHeight="1" x14ac:dyDescent="0.4"/>
    <row r="444" ht="27" customHeight="1" x14ac:dyDescent="0.4"/>
    <row r="445" ht="27" customHeight="1" x14ac:dyDescent="0.4"/>
    <row r="446" ht="27" customHeight="1" x14ac:dyDescent="0.4"/>
    <row r="447" ht="27" customHeight="1" x14ac:dyDescent="0.4"/>
    <row r="448" ht="27" customHeight="1" x14ac:dyDescent="0.4"/>
    <row r="449" ht="27" customHeight="1" x14ac:dyDescent="0.4"/>
    <row r="450" ht="27" customHeight="1" x14ac:dyDescent="0.4"/>
    <row r="451" ht="27" customHeight="1" x14ac:dyDescent="0.4"/>
    <row r="452" ht="27" customHeight="1" x14ac:dyDescent="0.4"/>
    <row r="453" ht="27" customHeight="1" x14ac:dyDescent="0.4"/>
    <row r="454" ht="27" customHeight="1" x14ac:dyDescent="0.4"/>
    <row r="455" ht="27" customHeight="1" x14ac:dyDescent="0.4"/>
    <row r="456" ht="27" customHeight="1" x14ac:dyDescent="0.4"/>
    <row r="457" ht="27" customHeight="1" x14ac:dyDescent="0.4"/>
    <row r="458" ht="27" customHeight="1" x14ac:dyDescent="0.4"/>
    <row r="459" ht="27" customHeight="1" x14ac:dyDescent="0.4"/>
    <row r="460" ht="27" customHeight="1" x14ac:dyDescent="0.4"/>
    <row r="461" ht="27" customHeight="1" x14ac:dyDescent="0.4"/>
    <row r="462" ht="27" customHeight="1" x14ac:dyDescent="0.4"/>
    <row r="463" ht="27" customHeight="1" x14ac:dyDescent="0.4"/>
    <row r="464" ht="27" customHeight="1" x14ac:dyDescent="0.4"/>
    <row r="465" ht="27" customHeight="1" x14ac:dyDescent="0.4"/>
    <row r="466" ht="27" customHeight="1" x14ac:dyDescent="0.4"/>
    <row r="467" ht="27" customHeight="1" x14ac:dyDescent="0.4"/>
    <row r="468" ht="27" customHeight="1" x14ac:dyDescent="0.4"/>
    <row r="469" ht="27" customHeight="1" x14ac:dyDescent="0.4"/>
    <row r="470" ht="27" customHeight="1" x14ac:dyDescent="0.4"/>
    <row r="471" ht="27" customHeight="1" x14ac:dyDescent="0.4"/>
    <row r="472" ht="27" customHeight="1" x14ac:dyDescent="0.4"/>
    <row r="473" ht="27" customHeight="1" x14ac:dyDescent="0.4"/>
    <row r="474" ht="27" customHeight="1" x14ac:dyDescent="0.4"/>
    <row r="475" ht="27" customHeight="1" x14ac:dyDescent="0.4"/>
    <row r="476" ht="27" customHeight="1" x14ac:dyDescent="0.4"/>
    <row r="477" ht="27" customHeight="1" x14ac:dyDescent="0.4"/>
    <row r="478" ht="27" customHeight="1" x14ac:dyDescent="0.4"/>
    <row r="479" ht="27" customHeight="1" x14ac:dyDescent="0.4"/>
    <row r="480" ht="27" customHeight="1" x14ac:dyDescent="0.4"/>
    <row r="481" ht="27" customHeight="1" x14ac:dyDescent="0.4"/>
    <row r="482" ht="27" customHeight="1" x14ac:dyDescent="0.4"/>
    <row r="483" ht="27" customHeight="1" x14ac:dyDescent="0.4"/>
    <row r="484" ht="27" customHeight="1" x14ac:dyDescent="0.4"/>
    <row r="485" ht="27" customHeight="1" x14ac:dyDescent="0.4"/>
    <row r="486" ht="27" customHeight="1" x14ac:dyDescent="0.4"/>
    <row r="487" ht="27" customHeight="1" x14ac:dyDescent="0.4"/>
    <row r="488" ht="27" customHeight="1" x14ac:dyDescent="0.4"/>
    <row r="489" ht="27" customHeight="1" x14ac:dyDescent="0.4"/>
    <row r="490" ht="27" customHeight="1" x14ac:dyDescent="0.4"/>
    <row r="491" ht="27" customHeight="1" x14ac:dyDescent="0.4"/>
    <row r="492" ht="27" customHeight="1" x14ac:dyDescent="0.4"/>
    <row r="493" ht="27" customHeight="1" x14ac:dyDescent="0.4"/>
    <row r="494" ht="27" customHeight="1" x14ac:dyDescent="0.4"/>
    <row r="495" ht="27" customHeight="1" x14ac:dyDescent="0.4"/>
    <row r="496" ht="27" customHeight="1" x14ac:dyDescent="0.4"/>
    <row r="497" ht="27" customHeight="1" x14ac:dyDescent="0.4"/>
    <row r="498" ht="27" customHeight="1" x14ac:dyDescent="0.4"/>
    <row r="499" ht="27" customHeight="1" x14ac:dyDescent="0.4"/>
    <row r="500" ht="27" customHeight="1" x14ac:dyDescent="0.4"/>
    <row r="501" ht="27" customHeight="1" x14ac:dyDescent="0.4"/>
    <row r="502" ht="27" customHeight="1" x14ac:dyDescent="0.4"/>
    <row r="503" ht="27" customHeight="1" x14ac:dyDescent="0.4"/>
    <row r="504" ht="27" customHeight="1" x14ac:dyDescent="0.4"/>
    <row r="505" ht="27" customHeight="1" x14ac:dyDescent="0.4"/>
    <row r="506" ht="27" customHeight="1" x14ac:dyDescent="0.4"/>
    <row r="507" ht="27" customHeight="1" x14ac:dyDescent="0.4"/>
    <row r="508" ht="27" customHeight="1" x14ac:dyDescent="0.4"/>
    <row r="509" ht="27" customHeight="1" x14ac:dyDescent="0.4"/>
    <row r="510" ht="27" customHeight="1" x14ac:dyDescent="0.4"/>
    <row r="511" ht="27" customHeight="1" x14ac:dyDescent="0.4"/>
    <row r="512" ht="27" customHeight="1" x14ac:dyDescent="0.4"/>
    <row r="513" ht="27" customHeight="1" x14ac:dyDescent="0.4"/>
    <row r="514" ht="27" customHeight="1" x14ac:dyDescent="0.4"/>
    <row r="515" ht="27" customHeight="1" x14ac:dyDescent="0.4"/>
    <row r="516" ht="27" customHeight="1" x14ac:dyDescent="0.4"/>
    <row r="517" ht="27" customHeight="1" x14ac:dyDescent="0.4"/>
    <row r="518" ht="27" customHeight="1" x14ac:dyDescent="0.4"/>
    <row r="519" ht="27" customHeight="1" x14ac:dyDescent="0.4"/>
    <row r="520" ht="27" customHeight="1" x14ac:dyDescent="0.4"/>
    <row r="521" ht="27" customHeight="1" x14ac:dyDescent="0.4"/>
    <row r="522" ht="27" customHeight="1" x14ac:dyDescent="0.4"/>
    <row r="523" ht="27" customHeight="1" x14ac:dyDescent="0.4"/>
    <row r="524" ht="27" customHeight="1" x14ac:dyDescent="0.4"/>
    <row r="525" ht="27" customHeight="1" x14ac:dyDescent="0.4"/>
    <row r="526" ht="27" customHeight="1" x14ac:dyDescent="0.4"/>
    <row r="527" ht="27" customHeight="1" x14ac:dyDescent="0.4"/>
    <row r="528" ht="27" customHeight="1" x14ac:dyDescent="0.4"/>
    <row r="529" ht="27" customHeight="1" x14ac:dyDescent="0.4"/>
    <row r="530" ht="27" customHeight="1" x14ac:dyDescent="0.4"/>
    <row r="531" ht="27" customHeight="1" x14ac:dyDescent="0.4"/>
    <row r="532" ht="27" customHeight="1" x14ac:dyDescent="0.4"/>
    <row r="533" ht="27" customHeight="1" x14ac:dyDescent="0.4"/>
    <row r="534" ht="27" customHeight="1" x14ac:dyDescent="0.4"/>
    <row r="535" ht="27" customHeight="1" x14ac:dyDescent="0.4"/>
    <row r="536" ht="27" customHeight="1" x14ac:dyDescent="0.4"/>
    <row r="537" ht="27" customHeight="1" x14ac:dyDescent="0.4"/>
    <row r="538" ht="27" customHeight="1" x14ac:dyDescent="0.4"/>
    <row r="539" ht="27" customHeight="1" x14ac:dyDescent="0.4"/>
    <row r="540" ht="27" customHeight="1" x14ac:dyDescent="0.4"/>
    <row r="541" ht="27" customHeight="1" x14ac:dyDescent="0.4"/>
    <row r="542" ht="27" customHeight="1" x14ac:dyDescent="0.4"/>
    <row r="543" ht="27" customHeight="1" x14ac:dyDescent="0.4"/>
    <row r="544" ht="27" customHeight="1" x14ac:dyDescent="0.4"/>
    <row r="545" ht="27" customHeight="1" x14ac:dyDescent="0.4"/>
    <row r="546" ht="27" customHeight="1" x14ac:dyDescent="0.4"/>
    <row r="547" ht="27" customHeight="1" x14ac:dyDescent="0.4"/>
    <row r="548" ht="27" customHeight="1" x14ac:dyDescent="0.4"/>
    <row r="549" ht="27" customHeight="1" x14ac:dyDescent="0.4"/>
    <row r="550" ht="27" customHeight="1" x14ac:dyDescent="0.4"/>
    <row r="551" ht="27" customHeight="1" x14ac:dyDescent="0.4"/>
    <row r="552" ht="27" customHeight="1" x14ac:dyDescent="0.4"/>
    <row r="553" ht="27" customHeight="1" x14ac:dyDescent="0.4"/>
    <row r="554" ht="27" customHeight="1" x14ac:dyDescent="0.4"/>
    <row r="555" ht="27" customHeight="1" x14ac:dyDescent="0.4"/>
    <row r="556" ht="27" customHeight="1" x14ac:dyDescent="0.4"/>
    <row r="557" ht="27" customHeight="1" x14ac:dyDescent="0.4"/>
    <row r="558" ht="27" customHeight="1" x14ac:dyDescent="0.4"/>
    <row r="559" ht="27" customHeight="1" x14ac:dyDescent="0.4"/>
    <row r="560" ht="27" customHeight="1" x14ac:dyDescent="0.4"/>
    <row r="561" ht="27" customHeight="1" x14ac:dyDescent="0.4"/>
    <row r="562" ht="27" customHeight="1" x14ac:dyDescent="0.4"/>
    <row r="563" ht="27" customHeight="1" x14ac:dyDescent="0.4"/>
    <row r="564" ht="27" customHeight="1" x14ac:dyDescent="0.4"/>
    <row r="565" ht="27" customHeight="1" x14ac:dyDescent="0.4"/>
    <row r="566" ht="27" customHeight="1" x14ac:dyDescent="0.4"/>
    <row r="567" ht="27" customHeight="1" x14ac:dyDescent="0.4"/>
    <row r="568" ht="27" customHeight="1" x14ac:dyDescent="0.4"/>
    <row r="569" ht="27" customHeight="1" x14ac:dyDescent="0.4"/>
    <row r="570" ht="27" customHeight="1" x14ac:dyDescent="0.4"/>
    <row r="571" ht="27" customHeight="1" x14ac:dyDescent="0.4"/>
    <row r="572" ht="27" customHeight="1" x14ac:dyDescent="0.4"/>
    <row r="573" ht="27" customHeight="1" x14ac:dyDescent="0.4"/>
  </sheetData>
  <autoFilter ref="A5:AB351" xr:uid="{6B6C5CDB-5AA0-47A4-8700-76DAC87A93F0}"/>
  <mergeCells count="788">
    <mergeCell ref="L355:M355"/>
    <mergeCell ref="U238:U242"/>
    <mergeCell ref="U225:U232"/>
    <mergeCell ref="U221:U222"/>
    <mergeCell ref="U215:U220"/>
    <mergeCell ref="S215:S220"/>
    <mergeCell ref="U202:U203"/>
    <mergeCell ref="U195:U201"/>
    <mergeCell ref="U184:U188"/>
    <mergeCell ref="L354:M354"/>
    <mergeCell ref="L353:M353"/>
    <mergeCell ref="R204:R205"/>
    <mergeCell ref="R195:R197"/>
    <mergeCell ref="R200:R201"/>
    <mergeCell ref="U339:U342"/>
    <mergeCell ref="U335:U338"/>
    <mergeCell ref="U333:U334"/>
    <mergeCell ref="U326:U327"/>
    <mergeCell ref="R286:R288"/>
    <mergeCell ref="O258:O260"/>
    <mergeCell ref="P236:P237"/>
    <mergeCell ref="O262:O263"/>
    <mergeCell ref="O268:O269"/>
    <mergeCell ref="L305:L306"/>
    <mergeCell ref="Y238:Y242"/>
    <mergeCell ref="Z238:Z242"/>
    <mergeCell ref="Y189:Y190"/>
    <mergeCell ref="Z189:Z190"/>
    <mergeCell ref="Y323:Y324"/>
    <mergeCell ref="Z204:Z205"/>
    <mergeCell ref="Y333:Y334"/>
    <mergeCell ref="Z333:Z334"/>
    <mergeCell ref="Z303:Z304"/>
    <mergeCell ref="Y303:Y304"/>
    <mergeCell ref="Y286:Y287"/>
    <mergeCell ref="Z286:Z287"/>
    <mergeCell ref="Z244:Z246"/>
    <mergeCell ref="Y195:Y197"/>
    <mergeCell ref="Y200:Y201"/>
    <mergeCell ref="Y202:Y203"/>
    <mergeCell ref="Z207:Z210"/>
    <mergeCell ref="Z326:Z327"/>
    <mergeCell ref="AB335:AB338"/>
    <mergeCell ref="A53:A55"/>
    <mergeCell ref="A192:A194"/>
    <mergeCell ref="A195:A203"/>
    <mergeCell ref="A204:A205"/>
    <mergeCell ref="A207:A210"/>
    <mergeCell ref="A211:A214"/>
    <mergeCell ref="A215:A220"/>
    <mergeCell ref="A221:A222"/>
    <mergeCell ref="A233:A235"/>
    <mergeCell ref="A238:A242"/>
    <mergeCell ref="A303:A304"/>
    <mergeCell ref="A305:A308"/>
    <mergeCell ref="A309:A313"/>
    <mergeCell ref="A315:A317"/>
    <mergeCell ref="A318:A321"/>
    <mergeCell ref="A323:A324"/>
    <mergeCell ref="A326:A327"/>
    <mergeCell ref="Y233:Y235"/>
    <mergeCell ref="O248:O250"/>
    <mergeCell ref="U53:U55"/>
    <mergeCell ref="P53:P55"/>
    <mergeCell ref="R53:R55"/>
    <mergeCell ref="V53:V55"/>
    <mergeCell ref="E238:E242"/>
    <mergeCell ref="F238:F242"/>
    <mergeCell ref="O238:O242"/>
    <mergeCell ref="P238:P242"/>
    <mergeCell ref="R238:R242"/>
    <mergeCell ref="V238:V242"/>
    <mergeCell ref="V149:V152"/>
    <mergeCell ref="S119:S120"/>
    <mergeCell ref="V119:V120"/>
    <mergeCell ref="U119:U120"/>
    <mergeCell ref="S125:S131"/>
    <mergeCell ref="F215:F220"/>
    <mergeCell ref="G215:G220"/>
    <mergeCell ref="O215:O220"/>
    <mergeCell ref="S207:S210"/>
    <mergeCell ref="G184:G188"/>
    <mergeCell ref="O184:O188"/>
    <mergeCell ref="G149:G152"/>
    <mergeCell ref="E149:E152"/>
    <mergeCell ref="F149:F152"/>
    <mergeCell ref="F145:F148"/>
    <mergeCell ref="R184:R188"/>
    <mergeCell ref="P149:P152"/>
    <mergeCell ref="S233:S235"/>
    <mergeCell ref="G74:G79"/>
    <mergeCell ref="O74:O79"/>
    <mergeCell ref="E72:E73"/>
    <mergeCell ref="E192:E194"/>
    <mergeCell ref="O204:O205"/>
    <mergeCell ref="P204:P205"/>
    <mergeCell ref="G211:G214"/>
    <mergeCell ref="E211:E214"/>
    <mergeCell ref="O211:O214"/>
    <mergeCell ref="F211:F214"/>
    <mergeCell ref="P85:P86"/>
    <mergeCell ref="P101:P103"/>
    <mergeCell ref="P116:P118"/>
    <mergeCell ref="G145:G148"/>
    <mergeCell ref="E145:E148"/>
    <mergeCell ref="E125:E131"/>
    <mergeCell ref="F125:F131"/>
    <mergeCell ref="G125:G131"/>
    <mergeCell ref="P125:P131"/>
    <mergeCell ref="E119:E120"/>
    <mergeCell ref="F119:F120"/>
    <mergeCell ref="G119:G120"/>
    <mergeCell ref="E184:E188"/>
    <mergeCell ref="F184:F188"/>
    <mergeCell ref="AB244:AB245"/>
    <mergeCell ref="O294:O295"/>
    <mergeCell ref="R294:R295"/>
    <mergeCell ref="V294:V295"/>
    <mergeCell ref="Y294:Y295"/>
    <mergeCell ref="Z294:Z295"/>
    <mergeCell ref="AB294:AB295"/>
    <mergeCell ref="P292:P295"/>
    <mergeCell ref="AB286:AB288"/>
    <mergeCell ref="V286:V288"/>
    <mergeCell ref="U294:U295"/>
    <mergeCell ref="O278:O280"/>
    <mergeCell ref="O282:O283"/>
    <mergeCell ref="O286:O287"/>
    <mergeCell ref="D153:D160"/>
    <mergeCell ref="D161:D164"/>
    <mergeCell ref="A165:A169"/>
    <mergeCell ref="D165:D169"/>
    <mergeCell ref="A173:A176"/>
    <mergeCell ref="D173:D176"/>
    <mergeCell ref="P303:P304"/>
    <mergeCell ref="AB303:AB304"/>
    <mergeCell ref="D177:D183"/>
    <mergeCell ref="A184:A188"/>
    <mergeCell ref="D184:D188"/>
    <mergeCell ref="A225:A232"/>
    <mergeCell ref="E225:E232"/>
    <mergeCell ref="F225:F232"/>
    <mergeCell ref="G225:G232"/>
    <mergeCell ref="O225:O232"/>
    <mergeCell ref="V225:V232"/>
    <mergeCell ref="V177:V183"/>
    <mergeCell ref="G192:G194"/>
    <mergeCell ref="O178:O179"/>
    <mergeCell ref="E189:E190"/>
    <mergeCell ref="G189:G190"/>
    <mergeCell ref="O189:O190"/>
    <mergeCell ref="U189:U190"/>
    <mergeCell ref="AB34:AB38"/>
    <mergeCell ref="Z34:Z38"/>
    <mergeCell ref="Y167:Y169"/>
    <mergeCell ref="E165:E169"/>
    <mergeCell ref="D110:D114"/>
    <mergeCell ref="D44:D45"/>
    <mergeCell ref="D116:D118"/>
    <mergeCell ref="D125:D131"/>
    <mergeCell ref="A65:A69"/>
    <mergeCell ref="D132:D134"/>
    <mergeCell ref="A138:A139"/>
    <mergeCell ref="D138:D139"/>
    <mergeCell ref="D141:D142"/>
    <mergeCell ref="A46:A47"/>
    <mergeCell ref="A48:A50"/>
    <mergeCell ref="D82:D84"/>
    <mergeCell ref="D85:D86"/>
    <mergeCell ref="D87:D93"/>
    <mergeCell ref="D94:D99"/>
    <mergeCell ref="D101:D103"/>
    <mergeCell ref="D104:D107"/>
    <mergeCell ref="D143:D144"/>
    <mergeCell ref="D145:D148"/>
    <mergeCell ref="D149:D152"/>
    <mergeCell ref="Z17:Z18"/>
    <mergeCell ref="V17:V18"/>
    <mergeCell ref="E309:E313"/>
    <mergeCell ref="F309:F313"/>
    <mergeCell ref="G309:G313"/>
    <mergeCell ref="O309:O313"/>
    <mergeCell ref="P309:P313"/>
    <mergeCell ref="R309:R313"/>
    <mergeCell ref="V309:V313"/>
    <mergeCell ref="Y309:Y313"/>
    <mergeCell ref="Z309:Z313"/>
    <mergeCell ref="E20:E22"/>
    <mergeCell ref="F20:F22"/>
    <mergeCell ref="G20:G22"/>
    <mergeCell ref="O20:O22"/>
    <mergeCell ref="P20:P22"/>
    <mergeCell ref="R20:R22"/>
    <mergeCell ref="V20:V22"/>
    <mergeCell ref="F189:F190"/>
    <mergeCell ref="G195:G203"/>
    <mergeCell ref="O195:O197"/>
    <mergeCell ref="O200:O201"/>
    <mergeCell ref="O202:O203"/>
    <mergeCell ref="E195:E203"/>
    <mergeCell ref="E294:E295"/>
    <mergeCell ref="F294:F295"/>
    <mergeCell ref="G294:G295"/>
    <mergeCell ref="E347:E349"/>
    <mergeCell ref="G347:G349"/>
    <mergeCell ref="AB165:AB169"/>
    <mergeCell ref="G305:G308"/>
    <mergeCell ref="E305:E308"/>
    <mergeCell ref="F305:F308"/>
    <mergeCell ref="O305:O308"/>
    <mergeCell ref="P305:P306"/>
    <mergeCell ref="R305:R306"/>
    <mergeCell ref="Y305:Y306"/>
    <mergeCell ref="Z305:Z308"/>
    <mergeCell ref="P167:P169"/>
    <mergeCell ref="R167:R169"/>
    <mergeCell ref="F165:F169"/>
    <mergeCell ref="G165:G169"/>
    <mergeCell ref="O165:O169"/>
    <mergeCell ref="Z165:Z169"/>
    <mergeCell ref="V165:V169"/>
    <mergeCell ref="V303:V304"/>
    <mergeCell ref="AB309:AB313"/>
    <mergeCell ref="Z177:Z183"/>
    <mergeCell ref="AB347:AB349"/>
    <mergeCell ref="Z225:Z232"/>
    <mergeCell ref="AB39:AB43"/>
    <mergeCell ref="E161:E164"/>
    <mergeCell ref="F161:F164"/>
    <mergeCell ref="G161:G164"/>
    <mergeCell ref="O161:O164"/>
    <mergeCell ref="P161:P164"/>
    <mergeCell ref="R161:R164"/>
    <mergeCell ref="V161:V164"/>
    <mergeCell ref="Y161:Y164"/>
    <mergeCell ref="Z161:Z164"/>
    <mergeCell ref="AB161:AB164"/>
    <mergeCell ref="AB154:AB158"/>
    <mergeCell ref="E153:E160"/>
    <mergeCell ref="F153:F160"/>
    <mergeCell ref="G153:G160"/>
    <mergeCell ref="O153:O160"/>
    <mergeCell ref="P153:P160"/>
    <mergeCell ref="AB159:AB160"/>
    <mergeCell ref="AB145:AB148"/>
    <mergeCell ref="K305:K306"/>
    <mergeCell ref="AB116:AB118"/>
    <mergeCell ref="Y125:Y131"/>
    <mergeCell ref="A44:A45"/>
    <mergeCell ref="G34:G38"/>
    <mergeCell ref="A18:A19"/>
    <mergeCell ref="D20:D22"/>
    <mergeCell ref="A20:A22"/>
    <mergeCell ref="O7:O8"/>
    <mergeCell ref="E7:E8"/>
    <mergeCell ref="F7:F8"/>
    <mergeCell ref="G7:G8"/>
    <mergeCell ref="A11:A13"/>
    <mergeCell ref="A14:A16"/>
    <mergeCell ref="E18:E19"/>
    <mergeCell ref="E11:E13"/>
    <mergeCell ref="F11:F13"/>
    <mergeCell ref="E14:E16"/>
    <mergeCell ref="A7:A8"/>
    <mergeCell ref="D11:D13"/>
    <mergeCell ref="D18:D19"/>
    <mergeCell ref="D14:D16"/>
    <mergeCell ref="AB20:AB22"/>
    <mergeCell ref="AB125:AB131"/>
    <mergeCell ref="A34:A38"/>
    <mergeCell ref="D24:D26"/>
    <mergeCell ref="D65:D69"/>
    <mergeCell ref="D72:D73"/>
    <mergeCell ref="D74:D79"/>
    <mergeCell ref="E53:E55"/>
    <mergeCell ref="F53:F55"/>
    <mergeCell ref="G53:G55"/>
    <mergeCell ref="G39:G43"/>
    <mergeCell ref="F65:F69"/>
    <mergeCell ref="E24:E26"/>
    <mergeCell ref="E44:E45"/>
    <mergeCell ref="F44:F45"/>
    <mergeCell ref="E39:E43"/>
    <mergeCell ref="F39:F43"/>
    <mergeCell ref="E34:E38"/>
    <mergeCell ref="F34:F38"/>
    <mergeCell ref="E74:E79"/>
    <mergeCell ref="F74:F79"/>
    <mergeCell ref="D34:D38"/>
    <mergeCell ref="D39:D43"/>
    <mergeCell ref="A39:A43"/>
    <mergeCell ref="F116:F118"/>
    <mergeCell ref="V110:V114"/>
    <mergeCell ref="P7:P8"/>
    <mergeCell ref="R7:R8"/>
    <mergeCell ref="V7:V8"/>
    <mergeCell ref="Y7:Y8"/>
    <mergeCell ref="AB7:AB8"/>
    <mergeCell ref="Z7:Z8"/>
    <mergeCell ref="Y149:Y152"/>
    <mergeCell ref="Z149:Z152"/>
    <mergeCell ref="AB149:AB152"/>
    <mergeCell ref="P44:P45"/>
    <mergeCell ref="AB44:AB45"/>
    <mergeCell ref="Y53:Y55"/>
    <mergeCell ref="Z53:Z55"/>
    <mergeCell ref="R101:R103"/>
    <mergeCell ref="R44:R45"/>
    <mergeCell ref="Z145:Z148"/>
    <mergeCell ref="Z110:Z114"/>
    <mergeCell ref="V104:V107"/>
    <mergeCell ref="Y104:Y107"/>
    <mergeCell ref="Y65:Y69"/>
    <mergeCell ref="Z65:Z69"/>
    <mergeCell ref="Y82:Y84"/>
    <mergeCell ref="F315:F317"/>
    <mergeCell ref="R85:R86"/>
    <mergeCell ref="V85:V86"/>
    <mergeCell ref="V87:V93"/>
    <mergeCell ref="G104:G107"/>
    <mergeCell ref="O104:O107"/>
    <mergeCell ref="P104:P107"/>
    <mergeCell ref="R104:R107"/>
    <mergeCell ref="S104:S107"/>
    <mergeCell ref="G85:G86"/>
    <mergeCell ref="R149:R152"/>
    <mergeCell ref="F178:F179"/>
    <mergeCell ref="P177:P183"/>
    <mergeCell ref="G177:G183"/>
    <mergeCell ref="O149:O152"/>
    <mergeCell ref="R153:R160"/>
    <mergeCell ref="G238:G242"/>
    <mergeCell ref="P192:P194"/>
    <mergeCell ref="R192:R193"/>
    <mergeCell ref="S192:S194"/>
    <mergeCell ref="S101:S103"/>
    <mergeCell ref="V101:V103"/>
    <mergeCell ref="F132:F134"/>
    <mergeCell ref="G132:G134"/>
    <mergeCell ref="E396:E397"/>
    <mergeCell ref="F396:F397"/>
    <mergeCell ref="G396:G397"/>
    <mergeCell ref="D385:D387"/>
    <mergeCell ref="E385:E387"/>
    <mergeCell ref="F385:F387"/>
    <mergeCell ref="G385:G387"/>
    <mergeCell ref="E388:E390"/>
    <mergeCell ref="F388:F390"/>
    <mergeCell ref="G388:G390"/>
    <mergeCell ref="E391:E392"/>
    <mergeCell ref="F391:F392"/>
    <mergeCell ref="G391:G392"/>
    <mergeCell ref="E394:E395"/>
    <mergeCell ref="F394:F395"/>
    <mergeCell ref="G394:G395"/>
    <mergeCell ref="E303:E304"/>
    <mergeCell ref="F303:F304"/>
    <mergeCell ref="G303:G304"/>
    <mergeCell ref="O303:O304"/>
    <mergeCell ref="R303:R304"/>
    <mergeCell ref="E315:E317"/>
    <mergeCell ref="E318:E321"/>
    <mergeCell ref="Y116:Y118"/>
    <mergeCell ref="O145:O148"/>
    <mergeCell ref="P145:P148"/>
    <mergeCell ref="R145:R148"/>
    <mergeCell ref="V145:V148"/>
    <mergeCell ref="Y145:Y148"/>
    <mergeCell ref="R132:R134"/>
    <mergeCell ref="S132:S134"/>
    <mergeCell ref="V132:V134"/>
    <mergeCell ref="Y132:Y134"/>
    <mergeCell ref="V125:V131"/>
    <mergeCell ref="E141:E142"/>
    <mergeCell ref="F141:F142"/>
    <mergeCell ref="G141:G142"/>
    <mergeCell ref="O141:O142"/>
    <mergeCell ref="R141:R142"/>
    <mergeCell ref="W119:W120"/>
    <mergeCell ref="AB46:AB47"/>
    <mergeCell ref="Y74:Y79"/>
    <mergeCell ref="AB91:AB93"/>
    <mergeCell ref="Z74:Z79"/>
    <mergeCell ref="Z82:Z84"/>
    <mergeCell ref="AB82:AB84"/>
    <mergeCell ref="AB85:AB86"/>
    <mergeCell ref="Z85:Z86"/>
    <mergeCell ref="AB104:AB107"/>
    <mergeCell ref="Z104:Z107"/>
    <mergeCell ref="Z87:Z93"/>
    <mergeCell ref="AB72:AB73"/>
    <mergeCell ref="AB74:AB79"/>
    <mergeCell ref="AB48:AB50"/>
    <mergeCell ref="AB101:AB103"/>
    <mergeCell ref="Y87:Y93"/>
    <mergeCell ref="Y101:Y103"/>
    <mergeCell ref="Z101:Z103"/>
    <mergeCell ref="Y85:Y86"/>
    <mergeCell ref="V74:V79"/>
    <mergeCell ref="R72:R73"/>
    <mergeCell ref="R65:R69"/>
    <mergeCell ref="V65:V69"/>
    <mergeCell ref="R87:R93"/>
    <mergeCell ref="V82:V84"/>
    <mergeCell ref="R48:R50"/>
    <mergeCell ref="V48:V50"/>
    <mergeCell ref="Y48:Y50"/>
    <mergeCell ref="R74:R79"/>
    <mergeCell ref="R82:R84"/>
    <mergeCell ref="Y72:Y73"/>
    <mergeCell ref="AB11:AB13"/>
    <mergeCell ref="P98:P99"/>
    <mergeCell ref="R94:R99"/>
    <mergeCell ref="V94:V99"/>
    <mergeCell ref="Y94:Y99"/>
    <mergeCell ref="Z14:Z16"/>
    <mergeCell ref="Y14:Y16"/>
    <mergeCell ref="AB14:AB16"/>
    <mergeCell ref="Z94:Z99"/>
    <mergeCell ref="AB94:AB99"/>
    <mergeCell ref="AB65:AB69"/>
    <mergeCell ref="U65:U69"/>
    <mergeCell ref="S65:S69"/>
    <mergeCell ref="W65:W69"/>
    <mergeCell ref="X65:X69"/>
    <mergeCell ref="P74:P79"/>
    <mergeCell ref="P72:P73"/>
    <mergeCell ref="Z72:Z73"/>
    <mergeCell ref="P48:P50"/>
    <mergeCell ref="S72:S73"/>
    <mergeCell ref="V72:V73"/>
    <mergeCell ref="P39:P43"/>
    <mergeCell ref="R39:R43"/>
    <mergeCell ref="Z11:Z13"/>
    <mergeCell ref="Y11:Y13"/>
    <mergeCell ref="P11:P13"/>
    <mergeCell ref="G11:G13"/>
    <mergeCell ref="R11:R13"/>
    <mergeCell ref="G17:G19"/>
    <mergeCell ref="P17:P19"/>
    <mergeCell ref="G24:G26"/>
    <mergeCell ref="O24:O26"/>
    <mergeCell ref="G44:G45"/>
    <mergeCell ref="O44:O45"/>
    <mergeCell ref="S14:S16"/>
    <mergeCell ref="U14:U16"/>
    <mergeCell ref="U24:U26"/>
    <mergeCell ref="U39:U43"/>
    <mergeCell ref="R14:R16"/>
    <mergeCell ref="V14:V16"/>
    <mergeCell ref="S11:S13"/>
    <mergeCell ref="U44:U45"/>
    <mergeCell ref="V11:V13"/>
    <mergeCell ref="O11:O13"/>
    <mergeCell ref="P14:P16"/>
    <mergeCell ref="V34:V38"/>
    <mergeCell ref="Y34:Y38"/>
    <mergeCell ref="Y20:Y22"/>
    <mergeCell ref="Z24:Z26"/>
    <mergeCell ref="V24:V26"/>
    <mergeCell ref="Y24:Y26"/>
    <mergeCell ref="Z20:Z22"/>
    <mergeCell ref="Z48:Z50"/>
    <mergeCell ref="Z44:Z45"/>
    <mergeCell ref="V44:V45"/>
    <mergeCell ref="Y44:Y45"/>
    <mergeCell ref="G72:G73"/>
    <mergeCell ref="P57:P62"/>
    <mergeCell ref="G65:G69"/>
    <mergeCell ref="O65:O69"/>
    <mergeCell ref="P65:P69"/>
    <mergeCell ref="O34:O38"/>
    <mergeCell ref="P34:P38"/>
    <mergeCell ref="R34:R38"/>
    <mergeCell ref="R46:R47"/>
    <mergeCell ref="S46:S47"/>
    <mergeCell ref="P46:P47"/>
    <mergeCell ref="U46:U47"/>
    <mergeCell ref="O72:O73"/>
    <mergeCell ref="G48:G50"/>
    <mergeCell ref="P24:P26"/>
    <mergeCell ref="R24:R26"/>
    <mergeCell ref="F24:F26"/>
    <mergeCell ref="F14:F16"/>
    <mergeCell ref="E65:E69"/>
    <mergeCell ref="O48:O50"/>
    <mergeCell ref="E177:E183"/>
    <mergeCell ref="E110:E114"/>
    <mergeCell ref="F110:F114"/>
    <mergeCell ref="G110:G114"/>
    <mergeCell ref="O110:O114"/>
    <mergeCell ref="O125:O131"/>
    <mergeCell ref="G101:G103"/>
    <mergeCell ref="O101:O103"/>
    <mergeCell ref="O85:O86"/>
    <mergeCell ref="G82:G84"/>
    <mergeCell ref="O82:O84"/>
    <mergeCell ref="G116:G118"/>
    <mergeCell ref="O39:O43"/>
    <mergeCell ref="O119:O120"/>
    <mergeCell ref="O53:O55"/>
    <mergeCell ref="F72:F73"/>
    <mergeCell ref="F82:F84"/>
    <mergeCell ref="O116:O118"/>
    <mergeCell ref="E104:E107"/>
    <mergeCell ref="F104:F107"/>
    <mergeCell ref="A347:A349"/>
    <mergeCell ref="A72:A73"/>
    <mergeCell ref="A74:A79"/>
    <mergeCell ref="A82:A84"/>
    <mergeCell ref="A85:A86"/>
    <mergeCell ref="A87:A93"/>
    <mergeCell ref="A94:A99"/>
    <mergeCell ref="A101:A103"/>
    <mergeCell ref="A104:A107"/>
    <mergeCell ref="A110:A114"/>
    <mergeCell ref="A116:A118"/>
    <mergeCell ref="A119:A120"/>
    <mergeCell ref="A125:A131"/>
    <mergeCell ref="A132:A134"/>
    <mergeCell ref="A161:A164"/>
    <mergeCell ref="A330:A331"/>
    <mergeCell ref="A333:A334"/>
    <mergeCell ref="A141:A142"/>
    <mergeCell ref="A143:A144"/>
    <mergeCell ref="A145:A148"/>
    <mergeCell ref="A149:A152"/>
    <mergeCell ref="A153:A160"/>
    <mergeCell ref="A335:A338"/>
    <mergeCell ref="A294:A295"/>
    <mergeCell ref="A177:A183"/>
    <mergeCell ref="A1:I4"/>
    <mergeCell ref="A24:A26"/>
    <mergeCell ref="G14:G16"/>
    <mergeCell ref="O14:O16"/>
    <mergeCell ref="F101:F103"/>
    <mergeCell ref="E48:E50"/>
    <mergeCell ref="F48:F50"/>
    <mergeCell ref="E46:E47"/>
    <mergeCell ref="F46:F47"/>
    <mergeCell ref="G46:G47"/>
    <mergeCell ref="O46:O47"/>
    <mergeCell ref="G94:G99"/>
    <mergeCell ref="O94:O99"/>
    <mergeCell ref="E87:E93"/>
    <mergeCell ref="F87:F90"/>
    <mergeCell ref="F91:F93"/>
    <mergeCell ref="G87:G93"/>
    <mergeCell ref="O87:O93"/>
    <mergeCell ref="E85:E86"/>
    <mergeCell ref="F85:F86"/>
    <mergeCell ref="F94:F99"/>
    <mergeCell ref="E94:E99"/>
    <mergeCell ref="E82:E84"/>
    <mergeCell ref="AB138:AB139"/>
    <mergeCell ref="E138:E139"/>
    <mergeCell ref="G138:G139"/>
    <mergeCell ref="F138:F139"/>
    <mergeCell ref="O138:O139"/>
    <mergeCell ref="P138:P139"/>
    <mergeCell ref="R138:R139"/>
    <mergeCell ref="S138:S139"/>
    <mergeCell ref="V138:V139"/>
    <mergeCell ref="Y138:Y139"/>
    <mergeCell ref="AB110:AB114"/>
    <mergeCell ref="AB119:AB120"/>
    <mergeCell ref="Z119:Z120"/>
    <mergeCell ref="Y119:Y120"/>
    <mergeCell ref="P110:P114"/>
    <mergeCell ref="R110:R114"/>
    <mergeCell ref="R116:R118"/>
    <mergeCell ref="AB132:AB134"/>
    <mergeCell ref="Z125:Z131"/>
    <mergeCell ref="X119:X120"/>
    <mergeCell ref="P132:P134"/>
    <mergeCell ref="P119:P120"/>
    <mergeCell ref="R119:R120"/>
    <mergeCell ref="V116:V118"/>
    <mergeCell ref="AB141:AB142"/>
    <mergeCell ref="P141:P142"/>
    <mergeCell ref="E173:E176"/>
    <mergeCell ref="F173:F176"/>
    <mergeCell ref="G173:G176"/>
    <mergeCell ref="O173:O176"/>
    <mergeCell ref="P173:P176"/>
    <mergeCell ref="R173:R176"/>
    <mergeCell ref="V173:V176"/>
    <mergeCell ref="Y173:Y176"/>
    <mergeCell ref="Z173:Z176"/>
    <mergeCell ref="AB173:AB176"/>
    <mergeCell ref="E143:E144"/>
    <mergeCell ref="F143:F144"/>
    <mergeCell ref="G143:G144"/>
    <mergeCell ref="O143:O144"/>
    <mergeCell ref="P143:P144"/>
    <mergeCell ref="R143:R144"/>
    <mergeCell ref="V143:V144"/>
    <mergeCell ref="Y143:Y144"/>
    <mergeCell ref="Z143:Z144"/>
    <mergeCell ref="AB143:AB144"/>
    <mergeCell ref="Z153:Z160"/>
    <mergeCell ref="AB318:AB321"/>
    <mergeCell ref="AB315:AB317"/>
    <mergeCell ref="P318:P321"/>
    <mergeCell ref="AB323:AB324"/>
    <mergeCell ref="Z315:Z317"/>
    <mergeCell ref="AB226:AB232"/>
    <mergeCell ref="Q305:Q306"/>
    <mergeCell ref="S305:S306"/>
    <mergeCell ref="Z233:Z235"/>
    <mergeCell ref="AB233:AB235"/>
    <mergeCell ref="V305:V306"/>
    <mergeCell ref="U233:U235"/>
    <mergeCell ref="V233:V235"/>
    <mergeCell ref="AB238:AB242"/>
    <mergeCell ref="AB305:AB308"/>
    <mergeCell ref="V258:V260"/>
    <mergeCell ref="AB247:AB285"/>
    <mergeCell ref="U305:U308"/>
    <mergeCell ref="U303:U304"/>
    <mergeCell ref="V318:V321"/>
    <mergeCell ref="Y315:Y317"/>
    <mergeCell ref="U323:U324"/>
    <mergeCell ref="U315:U317"/>
    <mergeCell ref="P323:P324"/>
    <mergeCell ref="E233:E235"/>
    <mergeCell ref="F233:F235"/>
    <mergeCell ref="G233:G235"/>
    <mergeCell ref="O233:O235"/>
    <mergeCell ref="P233:P235"/>
    <mergeCell ref="R233:R235"/>
    <mergeCell ref="P82:P84"/>
    <mergeCell ref="P91:P93"/>
    <mergeCell ref="V204:V205"/>
    <mergeCell ref="S177:S183"/>
    <mergeCell ref="U177:U183"/>
    <mergeCell ref="R125:R131"/>
    <mergeCell ref="U192:U194"/>
    <mergeCell ref="V192:V194"/>
    <mergeCell ref="P195:P203"/>
    <mergeCell ref="S189:S190"/>
    <mergeCell ref="P184:P188"/>
    <mergeCell ref="U211:U214"/>
    <mergeCell ref="V211:V214"/>
    <mergeCell ref="V184:V188"/>
    <mergeCell ref="E101:E103"/>
    <mergeCell ref="E132:E134"/>
    <mergeCell ref="O132:O134"/>
    <mergeCell ref="E116:E118"/>
    <mergeCell ref="Y178:Y179"/>
    <mergeCell ref="S184:S188"/>
    <mergeCell ref="Y184:Y188"/>
    <mergeCell ref="R202:R203"/>
    <mergeCell ref="V195:V203"/>
    <mergeCell ref="P189:P190"/>
    <mergeCell ref="AB215:AB220"/>
    <mergeCell ref="P211:P214"/>
    <mergeCell ref="R211:R214"/>
    <mergeCell ref="Z192:Z194"/>
    <mergeCell ref="AB184:AB188"/>
    <mergeCell ref="Y211:Y214"/>
    <mergeCell ref="Z211:Z214"/>
    <mergeCell ref="AB211:AB214"/>
    <mergeCell ref="Z195:Z203"/>
    <mergeCell ref="AB195:AB197"/>
    <mergeCell ref="AB200:AB201"/>
    <mergeCell ref="AB202:AB203"/>
    <mergeCell ref="AB189:AB190"/>
    <mergeCell ref="AB207:AB210"/>
    <mergeCell ref="AB24:AB26"/>
    <mergeCell ref="Z221:Z222"/>
    <mergeCell ref="AB204:AB205"/>
    <mergeCell ref="V215:V220"/>
    <mergeCell ref="Y215:Y220"/>
    <mergeCell ref="Z215:Z220"/>
    <mergeCell ref="V141:V142"/>
    <mergeCell ref="Y141:Y142"/>
    <mergeCell ref="Z141:Z142"/>
    <mergeCell ref="Z138:Z139"/>
    <mergeCell ref="V39:V43"/>
    <mergeCell ref="Y39:Y43"/>
    <mergeCell ref="Z39:Z43"/>
    <mergeCell ref="Z116:Z118"/>
    <mergeCell ref="Y110:Y114"/>
    <mergeCell ref="V207:V210"/>
    <mergeCell ref="Y207:Y210"/>
    <mergeCell ref="Z184:Z188"/>
    <mergeCell ref="Z132:Z134"/>
    <mergeCell ref="V46:V47"/>
    <mergeCell ref="Y46:Y47"/>
    <mergeCell ref="Z46:Z47"/>
    <mergeCell ref="V153:V160"/>
    <mergeCell ref="Y153:Y160"/>
    <mergeCell ref="U7:U8"/>
    <mergeCell ref="E221:E222"/>
    <mergeCell ref="F221:F222"/>
    <mergeCell ref="G221:G222"/>
    <mergeCell ref="O221:O222"/>
    <mergeCell ref="P221:P222"/>
    <mergeCell ref="R221:R222"/>
    <mergeCell ref="V221:V222"/>
    <mergeCell ref="Y221:Y222"/>
    <mergeCell ref="F195:F197"/>
    <mergeCell ref="F200:F201"/>
    <mergeCell ref="F202:F203"/>
    <mergeCell ref="E204:E205"/>
    <mergeCell ref="F204:F205"/>
    <mergeCell ref="G204:G205"/>
    <mergeCell ref="E207:E210"/>
    <mergeCell ref="F207:F210"/>
    <mergeCell ref="O207:O210"/>
    <mergeCell ref="P207:P210"/>
    <mergeCell ref="R207:R210"/>
    <mergeCell ref="E215:E220"/>
    <mergeCell ref="P215:P220"/>
    <mergeCell ref="R215:R220"/>
    <mergeCell ref="U207:U210"/>
    <mergeCell ref="G315:G317"/>
    <mergeCell ref="O315:O317"/>
    <mergeCell ref="P315:P317"/>
    <mergeCell ref="R315:R317"/>
    <mergeCell ref="V315:V317"/>
    <mergeCell ref="Z323:Z324"/>
    <mergeCell ref="Z318:Z321"/>
    <mergeCell ref="V330:V331"/>
    <mergeCell ref="U347:U349"/>
    <mergeCell ref="S347:S349"/>
    <mergeCell ref="S339:S342"/>
    <mergeCell ref="G318:G321"/>
    <mergeCell ref="Y347:Y349"/>
    <mergeCell ref="Z339:Z342"/>
    <mergeCell ref="Y339:Y342"/>
    <mergeCell ref="Y335:Y338"/>
    <mergeCell ref="Z335:Z338"/>
    <mergeCell ref="O323:O324"/>
    <mergeCell ref="R323:R324"/>
    <mergeCell ref="V323:V324"/>
    <mergeCell ref="F323:F324"/>
    <mergeCell ref="G323:G324"/>
    <mergeCell ref="G326:G327"/>
    <mergeCell ref="P326:P327"/>
    <mergeCell ref="V326:V327"/>
    <mergeCell ref="F347:F349"/>
    <mergeCell ref="R347:R349"/>
    <mergeCell ref="O347:O349"/>
    <mergeCell ref="P347:P349"/>
    <mergeCell ref="V347:V349"/>
    <mergeCell ref="O335:O338"/>
    <mergeCell ref="P335:P338"/>
    <mergeCell ref="F326:F327"/>
    <mergeCell ref="E330:E331"/>
    <mergeCell ref="P330:P331"/>
    <mergeCell ref="E335:E338"/>
    <mergeCell ref="F335:F338"/>
    <mergeCell ref="G335:G338"/>
    <mergeCell ref="R335:R338"/>
    <mergeCell ref="V335:V338"/>
    <mergeCell ref="E339:E342"/>
    <mergeCell ref="F339:F342"/>
    <mergeCell ref="G339:G342"/>
    <mergeCell ref="O339:O342"/>
    <mergeCell ref="P339:P342"/>
    <mergeCell ref="R339:R342"/>
    <mergeCell ref="V339:V342"/>
    <mergeCell ref="U11:U13"/>
    <mergeCell ref="U20:U22"/>
    <mergeCell ref="E244:E246"/>
    <mergeCell ref="F244:F246"/>
    <mergeCell ref="G244:G246"/>
    <mergeCell ref="P244:P246"/>
    <mergeCell ref="V244:V246"/>
    <mergeCell ref="G333:G334"/>
    <mergeCell ref="F333:F334"/>
    <mergeCell ref="E333:E334"/>
    <mergeCell ref="O333:O334"/>
    <mergeCell ref="R333:R334"/>
    <mergeCell ref="V333:V334"/>
    <mergeCell ref="P286:P288"/>
    <mergeCell ref="E323:E324"/>
    <mergeCell ref="G286:G288"/>
    <mergeCell ref="E286:E288"/>
    <mergeCell ref="F286:F288"/>
    <mergeCell ref="G330:G331"/>
    <mergeCell ref="S318:S321"/>
    <mergeCell ref="U318:U321"/>
    <mergeCell ref="S330:S331"/>
    <mergeCell ref="U330:U331"/>
    <mergeCell ref="E326:E327"/>
  </mergeCells>
  <phoneticPr fontId="2"/>
  <dataValidations count="15">
    <dataValidation type="list" allowBlank="1" showInputMessage="1" showErrorMessage="1" sqref="S70:S72 S104 S11 S121:S125 S132 S135:S138 S6:S9 S74:S101 S189 S191:S192 S307:S317 S195:S207 S322:S329 S184 S140:S176 S236:S305 S332:S339 S28:S46 S108:S119 S48:S65 S350:S351 S344:S347 S211:S215 S221:S233 S14 S17:S26" xr:uid="{873EAC33-3346-4DEA-B96B-8EE0B3CF9700}">
      <formula1>"現金,銀行振込,請求書"</formula1>
    </dataValidation>
    <dataValidation type="list" allowBlank="1" showInputMessage="1" showErrorMessage="1" sqref="V70:V72 V74 V46 V48:V49 V80:V82 V85 V94 V100:V101 V104 V108:V110 V44 V115:V116 V119 V14 V121:V125 V132 V135:V138 V140:V141 V296:V303 V143 V145 V149 V6:V7 V87 V153 V161 V39 V165 V305 V17 V309 V19:V20 V170:V173 V314:V316 V177 V318 V184 V322:V323 V189:V192 V325:V326 V195 V204 V206:V207 V211 V328:V330 V215 V221 V23:V25 V27:V34 V332:V333 V223:V225 V233 V350:V351 V51:V53 V236:V238 V335 V243:V244 V56:V65 V247:V258 V9:V11 V339 V343:V347 V261:V286 V289:V294" xr:uid="{C872A00F-B899-4C00-982F-0315A0ADFD8B}">
      <formula1>"来店,自配,発送"</formula1>
    </dataValidation>
    <dataValidation type="list" allowBlank="1" showInputMessage="1" showErrorMessage="1" sqref="G57:G64" xr:uid="{187696C2-DF20-4F96-9046-EE173FE129EA}">
      <formula1>"来店,電話,insta,社長LINE"</formula1>
    </dataValidation>
    <dataValidation type="list" allowBlank="1" showInputMessage="1" showErrorMessage="1" sqref="Z74:AA74 Z70:AA72 Z48:AA49 Z80:AA82 Z85:AA85 Z94:AA94 Z100:AA101 Z104:AA104 Z108:AA110 Z46:AA46 Z115:AA116 Z119:AA119 Z14:AA14 Z121:AA125 Z132:AA132 Z135:AA138 Z140:AA141 Z296:AA303 Z143:AA143 Z145:AA145 Z149:AA149 Z6:AA7 Z87:AA87 Z153:AA153 Z161:AA161 Z39:AA39 Z165:AA165 Z305:AA305 Z17:AA17 Z309:AA309 Z19:AA20 Z170:AA173 Z314:AA316 Z177:AA177 Z318:AA318 Z184:AA184 Z322:AA323 Z189:AA189 Z191:AA192 Z325:AA326 Z195:AA195 Z204:AA204 Z206:AA207 Z211:AA211 Z215:AA215 Z221:AA221 Z23:AA25 Z27:AA34 Z328:AA333 Z223:AA225 Z233:AA233 Z51:AA53 Z236:AA238 Z286:AA286 Z335:AA335 Z243:AA244 Z56:AA65 Z9:AA11 Z339:AA339 Z343:AA351 Z289:AA294" xr:uid="{3DF99BFF-8FBB-405B-8119-EE4D28D500F9}">
      <formula1>"〇,△,×"</formula1>
    </dataValidation>
    <dataValidation type="list" allowBlank="1" showInputMessage="1" showErrorMessage="1" sqref="G24:G25 G65:G72 G74 G80:G81 G48:G49 G289:G294 G94 G296:G298 G100:G101 G104 G108:G110 G119 G14 G10:G11 G121:G124 G132 G27 G300:G302 G51:G52 G46 G388 G384:G385 G391 G393:G394 G396 G398:G399 G153 G87 G225 G233 G350:G351 G244 G286 G343:G347" xr:uid="{A89454A1-B924-48D3-B092-192DB1A8512B}">
      <formula1>"来店,メール,電話,insta,社長LINE"</formula1>
    </dataValidation>
    <dataValidation type="list" allowBlank="1" showInputMessage="1" showErrorMessage="1" sqref="G82 G400 G30 G56" xr:uid="{9C5F6190-B45C-4E9C-9CDD-947CB412B957}">
      <formula1>"来店,メール,電話,insta,社長LINE,FAX"</formula1>
    </dataValidation>
    <dataValidation type="list" allowBlank="1" showInputMessage="1" showErrorMessage="1" sqref="G85 G299 G115:G116 G135:G138 G140:G141 G303 G9 G6:G7 G161 G39 G165 G305 G309 G20 G170:G173 G314:G316 G177 G318 G184 G322:G323 G189 G191:G192 G325:G326 G195 G204 G206:G211 G328:G330 G215 G221 G29:G34 G23 G332:G333 G223:G224 G53 G236:G238 G335 G243 G247 G339" xr:uid="{00FEDCE9-A2C2-4A2C-84F4-3F5AA57B6288}">
      <formula1>"来店,メール,電話,insta,社長LINE,社長"</formula1>
    </dataValidation>
    <dataValidation type="list" allowBlank="1" showInputMessage="1" showErrorMessage="1" sqref="S10" xr:uid="{F474A38C-09C8-46F4-AFDB-CF034116B0EE}">
      <formula1>"現金,銀行振込,請求書,クレジット"</formula1>
    </dataValidation>
    <dataValidation type="list" allowBlank="1" showInputMessage="1" showErrorMessage="1" sqref="G44 G125" xr:uid="{75A8E414-7C36-41DB-B805-D96782790119}">
      <formula1>"来店,メール,電話,insta,社長LINE,郵送"</formula1>
    </dataValidation>
    <dataValidation type="list" allowBlank="1" showInputMessage="1" showErrorMessage="1" sqref="G143 G145 G149" xr:uid="{0A41D460-32F0-4B59-94A8-17A8B49A33B7}">
      <formula1>"来店,メール,電話,insta,社長LINE,社長,FAX"</formula1>
    </dataValidation>
    <dataValidation type="list" allowBlank="1" showInputMessage="1" showErrorMessage="1" sqref="S27" xr:uid="{0DD6D51B-DD82-44A1-B654-069F24241929}">
      <formula1>"現金,銀行振込,請求書,代金引換"</formula1>
    </dataValidation>
    <dataValidation type="list" allowBlank="1" showInputMessage="1" showErrorMessage="1" sqref="Q307:Q351 Q6:Q305" xr:uid="{23C83117-DAFC-4770-88C2-0BDF41306ADF}">
      <formula1>"社長,店長,焼谷,藤澤,荒木,真紀,花田"</formula1>
    </dataValidation>
    <dataValidation type="list" allowBlank="1" showInputMessage="1" showErrorMessage="1" sqref="G17 G28" xr:uid="{63AAF7DB-FAFA-4165-8A50-20B9135CFD5F}">
      <formula1>"来店,メール,電話,insta,社長LINE,社長,LINE"</formula1>
    </dataValidation>
    <dataValidation type="list" allowBlank="1" showInputMessage="1" showErrorMessage="1" sqref="S318:S321 S177:S183 S330:S331" xr:uid="{1A7F17F1-41F8-40E8-B44A-8973C05E8D93}">
      <formula1>"現金,銀行振込,請求書,カード"</formula1>
    </dataValidation>
    <dataValidation type="list" allowBlank="1" showInputMessage="1" showErrorMessage="1" sqref="S343" xr:uid="{7F9C3617-52A1-4ABA-8047-2664D3734375}">
      <formula1>"現金,銀行振込,請求書,後日"</formula1>
    </dataValidation>
  </dataValidations>
  <pageMargins left="0.23622047244094491" right="0.23622047244094491" top="0.35433070866141736" bottom="0.35433070866141736" header="0.11811023622047245" footer="0.11811023622047245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81828-F414-47D0-92FA-297F7A4C0DD5}">
  <dimension ref="A1:AL239"/>
  <sheetViews>
    <sheetView zoomScale="80" zoomScaleNormal="80" workbookViewId="0">
      <selection activeCell="I26" sqref="I26"/>
    </sheetView>
  </sheetViews>
  <sheetFormatPr defaultRowHeight="15.75" x14ac:dyDescent="0.4"/>
  <cols>
    <col min="1" max="10" width="7.375" style="20" customWidth="1"/>
    <col min="11" max="16" width="6.125" style="20" customWidth="1"/>
    <col min="17" max="16384" width="9" style="20"/>
  </cols>
  <sheetData>
    <row r="1" spans="1:38" ht="19.5" customHeight="1" x14ac:dyDescent="0.4">
      <c r="A1" s="353" t="s">
        <v>203</v>
      </c>
      <c r="B1" s="353"/>
      <c r="C1" s="353"/>
      <c r="D1" s="353"/>
      <c r="E1" s="353"/>
      <c r="F1" s="353"/>
      <c r="G1" s="353"/>
      <c r="H1" s="353"/>
      <c r="I1" s="353"/>
      <c r="J1" s="353"/>
      <c r="K1" s="57"/>
      <c r="L1" s="57"/>
      <c r="Y1" s="20">
        <v>23</v>
      </c>
      <c r="AB1" s="20">
        <v>24</v>
      </c>
      <c r="AE1" s="20">
        <v>25</v>
      </c>
    </row>
    <row r="2" spans="1:38" ht="19.5" customHeight="1" x14ac:dyDescent="0.4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57"/>
      <c r="L2" s="57"/>
      <c r="O2" s="57">
        <f t="shared" ref="O2:U2" si="0">SUM(O4:O115)</f>
        <v>2</v>
      </c>
      <c r="P2" s="57">
        <f t="shared" si="0"/>
        <v>25</v>
      </c>
      <c r="Q2" s="57">
        <f t="shared" si="0"/>
        <v>9</v>
      </c>
      <c r="R2" s="57">
        <f t="shared" si="0"/>
        <v>53</v>
      </c>
      <c r="S2" s="57">
        <f>SUM(S4:S237)</f>
        <v>450</v>
      </c>
      <c r="T2" s="57">
        <f t="shared" si="0"/>
        <v>59</v>
      </c>
      <c r="U2" s="57">
        <f t="shared" si="0"/>
        <v>4</v>
      </c>
      <c r="W2" s="354">
        <f>SUM(O2:U2)</f>
        <v>602</v>
      </c>
      <c r="Y2" s="154">
        <f>SUM(Y4:Y237)</f>
        <v>31</v>
      </c>
      <c r="Z2" s="57">
        <f t="shared" ref="Z2:AG2" si="1">SUM(Z4:Z237)</f>
        <v>27</v>
      </c>
      <c r="AA2" s="57">
        <f t="shared" si="1"/>
        <v>4</v>
      </c>
      <c r="AB2" s="154">
        <f t="shared" si="1"/>
        <v>217</v>
      </c>
      <c r="AC2" s="57">
        <f t="shared" si="1"/>
        <v>161</v>
      </c>
      <c r="AD2" s="57">
        <f t="shared" si="1"/>
        <v>56</v>
      </c>
      <c r="AE2" s="154">
        <f t="shared" si="1"/>
        <v>33</v>
      </c>
      <c r="AF2" s="57">
        <f t="shared" si="1"/>
        <v>22</v>
      </c>
      <c r="AG2" s="57">
        <f t="shared" si="1"/>
        <v>11</v>
      </c>
      <c r="AJ2" s="57">
        <f t="shared" ref="AJ2:AL2" si="2">SUM(AJ4:AJ237)</f>
        <v>22</v>
      </c>
      <c r="AK2" s="57">
        <f t="shared" si="2"/>
        <v>233</v>
      </c>
      <c r="AL2" s="57">
        <f t="shared" si="2"/>
        <v>26</v>
      </c>
    </row>
    <row r="3" spans="1:38" ht="19.5" customHeight="1" x14ac:dyDescent="0.4">
      <c r="A3" s="57">
        <f>SUM(A5:A116)</f>
        <v>219</v>
      </c>
      <c r="B3" s="57">
        <f t="shared" ref="B3:J3" si="3">SUM(B5:B116)</f>
        <v>77</v>
      </c>
      <c r="C3" s="57">
        <f t="shared" si="3"/>
        <v>67</v>
      </c>
      <c r="D3" s="57">
        <f t="shared" si="3"/>
        <v>132</v>
      </c>
      <c r="E3" s="57">
        <f t="shared" si="3"/>
        <v>66</v>
      </c>
      <c r="F3" s="57">
        <f t="shared" si="3"/>
        <v>1</v>
      </c>
      <c r="G3" s="57">
        <f t="shared" si="3"/>
        <v>8</v>
      </c>
      <c r="H3" s="57">
        <f t="shared" si="3"/>
        <v>8</v>
      </c>
      <c r="I3" s="57">
        <f t="shared" si="3"/>
        <v>17</v>
      </c>
      <c r="J3" s="57">
        <f t="shared" si="3"/>
        <v>20</v>
      </c>
      <c r="K3" s="57"/>
      <c r="L3" s="353">
        <f>SUM(A3:J3)</f>
        <v>615</v>
      </c>
      <c r="M3" s="353"/>
      <c r="O3" s="20">
        <v>18</v>
      </c>
      <c r="P3" s="20">
        <v>21</v>
      </c>
      <c r="Q3" s="20">
        <v>22</v>
      </c>
      <c r="R3" s="20">
        <v>23</v>
      </c>
      <c r="S3" s="20">
        <v>24</v>
      </c>
      <c r="T3" s="20">
        <v>25</v>
      </c>
      <c r="U3" s="20">
        <v>26</v>
      </c>
      <c r="W3" s="354"/>
      <c r="Y3" s="20" t="s">
        <v>430</v>
      </c>
      <c r="Z3" s="20" t="s">
        <v>427</v>
      </c>
      <c r="AA3" s="20" t="s">
        <v>429</v>
      </c>
      <c r="AB3" s="20" t="s">
        <v>430</v>
      </c>
      <c r="AC3" s="20" t="s">
        <v>427</v>
      </c>
      <c r="AD3" s="20" t="s">
        <v>429</v>
      </c>
      <c r="AE3" s="20" t="s">
        <v>430</v>
      </c>
      <c r="AF3" s="20" t="s">
        <v>427</v>
      </c>
      <c r="AG3" s="20" t="s">
        <v>429</v>
      </c>
      <c r="AJ3" s="20">
        <v>23</v>
      </c>
      <c r="AK3" s="20">
        <v>24</v>
      </c>
      <c r="AL3" s="20">
        <v>25</v>
      </c>
    </row>
    <row r="4" spans="1:38" ht="25.5" customHeight="1" x14ac:dyDescent="0.4">
      <c r="A4" s="20" t="s">
        <v>90</v>
      </c>
      <c r="B4" s="20" t="s">
        <v>204</v>
      </c>
      <c r="C4" s="20" t="s">
        <v>143</v>
      </c>
      <c r="D4" s="20" t="s">
        <v>22</v>
      </c>
      <c r="E4" s="20" t="s">
        <v>205</v>
      </c>
      <c r="F4" s="20" t="s">
        <v>206</v>
      </c>
      <c r="G4" s="20" t="s">
        <v>25</v>
      </c>
      <c r="H4" s="20" t="s">
        <v>26</v>
      </c>
      <c r="I4" s="20" t="s">
        <v>207</v>
      </c>
      <c r="J4" s="20" t="s">
        <v>28</v>
      </c>
      <c r="L4" s="353"/>
      <c r="M4" s="353"/>
      <c r="O4" s="149">
        <v>1</v>
      </c>
      <c r="P4" s="146">
        <v>1</v>
      </c>
      <c r="Q4" s="146">
        <v>2</v>
      </c>
      <c r="R4" s="146">
        <v>1</v>
      </c>
      <c r="S4" s="150">
        <v>1</v>
      </c>
      <c r="T4" s="5">
        <v>1</v>
      </c>
      <c r="U4" s="5">
        <v>1</v>
      </c>
      <c r="Y4" s="5">
        <v>1</v>
      </c>
      <c r="Z4" s="5">
        <v>1</v>
      </c>
      <c r="AA4" s="50">
        <v>3</v>
      </c>
      <c r="AB4" s="5">
        <v>1</v>
      </c>
      <c r="AC4" s="5">
        <v>1</v>
      </c>
      <c r="AD4" s="5">
        <v>1</v>
      </c>
      <c r="AE4" s="5">
        <v>1</v>
      </c>
      <c r="AF4" s="5">
        <v>1</v>
      </c>
      <c r="AG4" s="5">
        <v>1</v>
      </c>
      <c r="AJ4" s="50">
        <v>2</v>
      </c>
      <c r="AK4" s="5">
        <v>1</v>
      </c>
      <c r="AL4" s="5">
        <v>1</v>
      </c>
    </row>
    <row r="5" spans="1:38" ht="20.25" customHeight="1" x14ac:dyDescent="0.4">
      <c r="A5" s="5">
        <v>1</v>
      </c>
      <c r="B5" s="5">
        <v>1</v>
      </c>
      <c r="C5" s="5">
        <v>5</v>
      </c>
      <c r="D5" s="5">
        <v>1</v>
      </c>
      <c r="E5" s="5">
        <v>1</v>
      </c>
      <c r="F5" s="35">
        <v>1</v>
      </c>
      <c r="G5" s="5">
        <v>1</v>
      </c>
      <c r="H5" s="5">
        <v>3</v>
      </c>
      <c r="I5" s="5">
        <v>1</v>
      </c>
      <c r="J5" s="5">
        <v>2</v>
      </c>
      <c r="O5" s="149">
        <v>1</v>
      </c>
      <c r="P5" s="146">
        <v>1</v>
      </c>
      <c r="Q5" s="146">
        <v>1</v>
      </c>
      <c r="R5" s="146">
        <v>1</v>
      </c>
      <c r="S5" s="150">
        <v>1</v>
      </c>
      <c r="T5" s="5">
        <v>1</v>
      </c>
      <c r="U5" s="5">
        <v>1</v>
      </c>
      <c r="Y5" s="5">
        <v>1</v>
      </c>
      <c r="Z5" s="5">
        <v>1</v>
      </c>
      <c r="AA5" s="5">
        <v>1</v>
      </c>
      <c r="AB5" s="5">
        <v>2</v>
      </c>
      <c r="AC5" s="5">
        <v>2</v>
      </c>
      <c r="AD5" s="5">
        <v>5</v>
      </c>
      <c r="AE5" s="5">
        <v>1</v>
      </c>
      <c r="AF5" s="5">
        <v>1</v>
      </c>
      <c r="AG5" s="5">
        <v>1</v>
      </c>
      <c r="AJ5" s="25"/>
      <c r="AK5" s="5">
        <v>1</v>
      </c>
      <c r="AL5" s="5">
        <v>1</v>
      </c>
    </row>
    <row r="6" spans="1:38" ht="20.25" customHeight="1" x14ac:dyDescent="0.4">
      <c r="A6" s="5">
        <v>1</v>
      </c>
      <c r="B6" s="50">
        <v>3</v>
      </c>
      <c r="C6" s="5">
        <v>1</v>
      </c>
      <c r="D6" s="5">
        <v>1</v>
      </c>
      <c r="E6" s="5">
        <v>2</v>
      </c>
      <c r="G6" s="5">
        <v>1</v>
      </c>
      <c r="H6" s="5">
        <v>1</v>
      </c>
      <c r="I6" s="5">
        <v>3</v>
      </c>
      <c r="J6" s="5">
        <v>1</v>
      </c>
      <c r="P6" s="146">
        <v>5</v>
      </c>
      <c r="Q6" s="146">
        <v>2</v>
      </c>
      <c r="R6" s="152">
        <v>3</v>
      </c>
      <c r="S6" s="150">
        <v>1</v>
      </c>
      <c r="T6" s="5">
        <v>1</v>
      </c>
      <c r="U6" s="37">
        <v>1</v>
      </c>
      <c r="Y6" s="50">
        <v>3</v>
      </c>
      <c r="Z6" s="50">
        <v>3</v>
      </c>
      <c r="AB6" s="5">
        <v>1</v>
      </c>
      <c r="AC6" s="5">
        <v>1</v>
      </c>
      <c r="AD6" s="5">
        <v>1</v>
      </c>
      <c r="AE6" s="5">
        <v>1</v>
      </c>
      <c r="AF6" s="5">
        <v>1</v>
      </c>
      <c r="AG6" s="5">
        <v>1</v>
      </c>
      <c r="AJ6" s="50">
        <v>2</v>
      </c>
      <c r="AK6" s="5">
        <v>1</v>
      </c>
      <c r="AL6" s="5">
        <v>1</v>
      </c>
    </row>
    <row r="7" spans="1:38" ht="20.25" customHeight="1" x14ac:dyDescent="0.4">
      <c r="A7" s="5">
        <v>2</v>
      </c>
      <c r="B7" s="5">
        <v>1</v>
      </c>
      <c r="C7" s="5">
        <v>1</v>
      </c>
      <c r="D7" s="5">
        <v>6</v>
      </c>
      <c r="E7" s="50">
        <v>2</v>
      </c>
      <c r="G7" s="5">
        <v>1</v>
      </c>
      <c r="H7" s="5">
        <v>1</v>
      </c>
      <c r="I7" s="30">
        <v>2</v>
      </c>
      <c r="J7" s="5">
        <v>1</v>
      </c>
      <c r="P7" s="146">
        <v>2</v>
      </c>
      <c r="Q7" s="146">
        <v>1</v>
      </c>
      <c r="R7" s="152">
        <v>3</v>
      </c>
      <c r="S7" s="150">
        <v>1</v>
      </c>
      <c r="T7" s="149">
        <v>1</v>
      </c>
      <c r="U7" s="146">
        <v>1</v>
      </c>
      <c r="Y7" s="50">
        <v>3</v>
      </c>
      <c r="Z7" s="5">
        <v>15</v>
      </c>
      <c r="AB7" s="5">
        <v>6</v>
      </c>
      <c r="AC7" s="5">
        <v>6</v>
      </c>
      <c r="AD7" s="5">
        <v>1</v>
      </c>
      <c r="AE7" s="5">
        <v>1</v>
      </c>
      <c r="AF7" s="5">
        <v>1</v>
      </c>
      <c r="AG7" s="5">
        <v>1</v>
      </c>
      <c r="AJ7" s="5">
        <v>5</v>
      </c>
      <c r="AK7" s="5">
        <v>1</v>
      </c>
      <c r="AL7" s="5">
        <v>1</v>
      </c>
    </row>
    <row r="8" spans="1:38" ht="20.25" customHeight="1" x14ac:dyDescent="0.4">
      <c r="A8" s="5">
        <v>2</v>
      </c>
      <c r="B8" s="50">
        <v>1</v>
      </c>
      <c r="C8" s="50">
        <v>2</v>
      </c>
      <c r="D8" s="5">
        <v>2</v>
      </c>
      <c r="E8" s="5">
        <v>2</v>
      </c>
      <c r="G8" s="5">
        <v>1</v>
      </c>
      <c r="H8" s="5">
        <v>1</v>
      </c>
      <c r="I8" s="5">
        <v>1</v>
      </c>
      <c r="J8" s="36">
        <v>1</v>
      </c>
      <c r="P8" s="146">
        <v>1</v>
      </c>
      <c r="Q8" s="146">
        <v>1</v>
      </c>
      <c r="R8" s="152">
        <v>2</v>
      </c>
      <c r="S8" s="150">
        <v>1</v>
      </c>
      <c r="T8" s="5">
        <v>1</v>
      </c>
      <c r="Y8" s="5">
        <v>15</v>
      </c>
      <c r="Z8" s="5">
        <v>1</v>
      </c>
      <c r="AB8" s="5">
        <v>1</v>
      </c>
      <c r="AC8" s="5">
        <v>1</v>
      </c>
      <c r="AD8" s="5">
        <v>1</v>
      </c>
      <c r="AE8" s="5">
        <v>1</v>
      </c>
      <c r="AF8" s="5">
        <v>1</v>
      </c>
      <c r="AG8" s="50">
        <v>2</v>
      </c>
      <c r="AJ8" s="5">
        <v>2</v>
      </c>
      <c r="AK8" s="5">
        <v>1</v>
      </c>
      <c r="AL8" s="5">
        <v>1</v>
      </c>
    </row>
    <row r="9" spans="1:38" ht="20.25" customHeight="1" x14ac:dyDescent="0.4">
      <c r="A9" s="5">
        <v>1</v>
      </c>
      <c r="B9" s="5">
        <v>1</v>
      </c>
      <c r="C9" s="5">
        <v>5</v>
      </c>
      <c r="D9" s="5">
        <v>1</v>
      </c>
      <c r="E9" s="5">
        <v>1</v>
      </c>
      <c r="G9" s="5">
        <v>1</v>
      </c>
      <c r="H9" s="5">
        <v>1</v>
      </c>
      <c r="I9" s="5">
        <v>1</v>
      </c>
      <c r="J9" s="5">
        <v>1</v>
      </c>
      <c r="P9" s="146">
        <v>1</v>
      </c>
      <c r="Q9" s="146">
        <v>1</v>
      </c>
      <c r="R9" s="153"/>
      <c r="S9" s="150">
        <v>1</v>
      </c>
      <c r="T9" s="5">
        <v>1</v>
      </c>
      <c r="Y9" s="5">
        <v>1</v>
      </c>
      <c r="Z9" s="5">
        <v>1</v>
      </c>
      <c r="AB9" s="5">
        <v>1</v>
      </c>
      <c r="AC9" s="5">
        <v>1</v>
      </c>
      <c r="AD9" s="5">
        <v>4</v>
      </c>
      <c r="AE9" s="5">
        <v>1</v>
      </c>
      <c r="AF9" s="5">
        <v>1</v>
      </c>
      <c r="AG9" s="5">
        <v>1</v>
      </c>
      <c r="AJ9" s="5">
        <v>2</v>
      </c>
      <c r="AK9" s="5">
        <v>1</v>
      </c>
      <c r="AL9" s="5">
        <v>1</v>
      </c>
    </row>
    <row r="10" spans="1:38" ht="20.25" customHeight="1" x14ac:dyDescent="0.4">
      <c r="A10" s="5">
        <v>1</v>
      </c>
      <c r="B10" s="5">
        <v>5</v>
      </c>
      <c r="C10" s="5">
        <v>1</v>
      </c>
      <c r="D10" s="5">
        <v>2</v>
      </c>
      <c r="E10" s="5">
        <v>1</v>
      </c>
      <c r="G10" s="5">
        <v>1</v>
      </c>
      <c r="H10" s="5">
        <v>1</v>
      </c>
      <c r="I10" s="5">
        <v>2</v>
      </c>
      <c r="J10" s="5">
        <v>1</v>
      </c>
      <c r="P10" s="146">
        <v>1</v>
      </c>
      <c r="Q10" s="146">
        <v>1</v>
      </c>
      <c r="R10" s="152">
        <v>2</v>
      </c>
      <c r="S10" s="150">
        <v>1</v>
      </c>
      <c r="T10" s="5">
        <v>1</v>
      </c>
      <c r="Y10" s="5">
        <v>1</v>
      </c>
      <c r="Z10" s="5">
        <v>1</v>
      </c>
      <c r="AB10" s="5">
        <v>5</v>
      </c>
      <c r="AC10" s="5">
        <v>1</v>
      </c>
      <c r="AD10" s="5">
        <v>1</v>
      </c>
      <c r="AE10" s="5">
        <v>1</v>
      </c>
      <c r="AF10" s="5">
        <v>1</v>
      </c>
      <c r="AG10" s="5">
        <v>1</v>
      </c>
      <c r="AJ10" s="5">
        <v>3</v>
      </c>
      <c r="AK10" s="5">
        <v>2</v>
      </c>
      <c r="AL10" s="5">
        <v>1</v>
      </c>
    </row>
    <row r="11" spans="1:38" ht="20.25" customHeight="1" x14ac:dyDescent="0.4">
      <c r="A11" s="5">
        <v>1</v>
      </c>
      <c r="B11" s="5">
        <v>1</v>
      </c>
      <c r="C11" s="5">
        <v>1</v>
      </c>
      <c r="D11" s="5">
        <v>3</v>
      </c>
      <c r="E11" s="5">
        <v>2</v>
      </c>
      <c r="G11" s="5">
        <v>1</v>
      </c>
      <c r="I11" s="5">
        <v>1</v>
      </c>
      <c r="J11" s="50">
        <v>2</v>
      </c>
      <c r="P11" s="146">
        <v>2</v>
      </c>
      <c r="Q11" s="1"/>
      <c r="R11" s="146">
        <v>15</v>
      </c>
      <c r="S11" s="150">
        <v>2</v>
      </c>
      <c r="T11" s="5">
        <v>1</v>
      </c>
      <c r="Y11" s="5">
        <v>1</v>
      </c>
      <c r="Z11" s="5">
        <v>1</v>
      </c>
      <c r="AB11" s="5">
        <v>1</v>
      </c>
      <c r="AC11" s="5">
        <v>2</v>
      </c>
      <c r="AD11" s="5">
        <v>1</v>
      </c>
      <c r="AE11" s="5">
        <v>1</v>
      </c>
      <c r="AF11" s="5">
        <v>1</v>
      </c>
      <c r="AG11" s="5">
        <v>1</v>
      </c>
      <c r="AJ11" s="5">
        <v>1</v>
      </c>
      <c r="AK11" s="5">
        <v>1</v>
      </c>
      <c r="AL11" s="50">
        <v>1</v>
      </c>
    </row>
    <row r="12" spans="1:38" ht="20.25" customHeight="1" x14ac:dyDescent="0.4">
      <c r="A12" s="5">
        <v>1</v>
      </c>
      <c r="B12" s="5">
        <v>1</v>
      </c>
      <c r="C12" s="5">
        <v>1</v>
      </c>
      <c r="D12" s="5">
        <v>1</v>
      </c>
      <c r="E12" s="5">
        <v>4</v>
      </c>
      <c r="G12" s="5">
        <v>1</v>
      </c>
      <c r="I12" s="5">
        <v>1</v>
      </c>
      <c r="J12" s="5">
        <v>9</v>
      </c>
      <c r="P12" s="146">
        <v>1</v>
      </c>
      <c r="Q12" s="1"/>
      <c r="R12" s="146">
        <v>1</v>
      </c>
      <c r="S12" s="150">
        <v>2</v>
      </c>
      <c r="T12" s="5">
        <v>1</v>
      </c>
      <c r="Y12" s="5">
        <v>1</v>
      </c>
      <c r="Z12" s="5">
        <v>3</v>
      </c>
      <c r="AB12" s="5">
        <v>1</v>
      </c>
      <c r="AC12" s="5">
        <v>2</v>
      </c>
      <c r="AD12" s="5">
        <v>1</v>
      </c>
      <c r="AE12" s="5">
        <v>1</v>
      </c>
      <c r="AF12" s="50">
        <v>1</v>
      </c>
      <c r="AG12" s="5">
        <v>1</v>
      </c>
      <c r="AJ12" s="5">
        <v>2</v>
      </c>
      <c r="AK12" s="5">
        <v>1</v>
      </c>
      <c r="AL12" s="78"/>
    </row>
    <row r="13" spans="1:38" ht="20.25" customHeight="1" x14ac:dyDescent="0.4">
      <c r="A13" s="50">
        <v>3</v>
      </c>
      <c r="B13" s="5">
        <v>1</v>
      </c>
      <c r="C13" s="5">
        <v>1</v>
      </c>
      <c r="D13" s="5">
        <v>1</v>
      </c>
      <c r="E13" s="5">
        <v>3</v>
      </c>
      <c r="I13" s="5">
        <v>1</v>
      </c>
      <c r="J13" s="5">
        <v>1</v>
      </c>
      <c r="P13" s="146">
        <v>6</v>
      </c>
      <c r="Q13" s="1"/>
      <c r="R13" s="146">
        <v>5</v>
      </c>
      <c r="S13" s="150">
        <v>1</v>
      </c>
      <c r="T13" s="5">
        <v>1</v>
      </c>
      <c r="Y13" s="5">
        <v>1</v>
      </c>
      <c r="AB13" s="5">
        <v>1</v>
      </c>
      <c r="AC13" s="5">
        <v>1</v>
      </c>
      <c r="AD13" s="5">
        <v>1</v>
      </c>
      <c r="AE13" s="5">
        <v>1</v>
      </c>
      <c r="AF13" s="5">
        <v>1</v>
      </c>
      <c r="AG13" s="5">
        <v>1</v>
      </c>
      <c r="AJ13" s="5">
        <v>1</v>
      </c>
      <c r="AK13" s="5">
        <v>4</v>
      </c>
      <c r="AL13" s="50">
        <v>1</v>
      </c>
    </row>
    <row r="14" spans="1:38" ht="20.25" customHeight="1" x14ac:dyDescent="0.4">
      <c r="A14" s="5">
        <v>15</v>
      </c>
      <c r="B14" s="5">
        <v>4</v>
      </c>
      <c r="C14" s="5">
        <v>1</v>
      </c>
      <c r="D14" s="5">
        <v>1</v>
      </c>
      <c r="E14" s="5">
        <v>1</v>
      </c>
      <c r="I14" s="50">
        <v>1</v>
      </c>
      <c r="J14" s="5">
        <v>1</v>
      </c>
      <c r="P14" s="146">
        <v>2</v>
      </c>
      <c r="Q14" s="1"/>
      <c r="R14" s="146">
        <v>2</v>
      </c>
      <c r="S14" s="150">
        <v>1</v>
      </c>
      <c r="T14" s="5">
        <v>1</v>
      </c>
      <c r="Y14" s="5">
        <v>3</v>
      </c>
      <c r="AB14" s="5">
        <v>1</v>
      </c>
      <c r="AC14" s="5">
        <v>4</v>
      </c>
      <c r="AD14" s="5">
        <v>1</v>
      </c>
      <c r="AE14" s="5">
        <v>1</v>
      </c>
      <c r="AF14" s="5">
        <v>1</v>
      </c>
      <c r="AJ14" s="5">
        <v>1</v>
      </c>
      <c r="AK14" s="5">
        <v>3</v>
      </c>
      <c r="AL14" s="5">
        <v>1</v>
      </c>
    </row>
    <row r="15" spans="1:38" ht="20.25" customHeight="1" x14ac:dyDescent="0.4">
      <c r="A15" s="5">
        <v>1</v>
      </c>
      <c r="B15" s="5">
        <v>1</v>
      </c>
      <c r="C15" s="5">
        <v>1</v>
      </c>
      <c r="D15" s="5">
        <v>1</v>
      </c>
      <c r="E15" s="50">
        <v>1</v>
      </c>
      <c r="I15" s="50">
        <v>1</v>
      </c>
      <c r="P15" s="146">
        <v>1</v>
      </c>
      <c r="Q15" s="1"/>
      <c r="R15" s="146">
        <v>2</v>
      </c>
      <c r="S15" s="150">
        <v>4</v>
      </c>
      <c r="T15" s="5">
        <v>1</v>
      </c>
      <c r="AB15" s="5">
        <v>2</v>
      </c>
      <c r="AC15" s="5">
        <v>1</v>
      </c>
      <c r="AD15" s="5">
        <v>1</v>
      </c>
      <c r="AE15" s="5">
        <v>1</v>
      </c>
      <c r="AF15" s="5">
        <v>1</v>
      </c>
      <c r="AJ15" s="5">
        <v>1</v>
      </c>
      <c r="AK15" s="30">
        <v>2</v>
      </c>
      <c r="AL15" s="5">
        <v>1</v>
      </c>
    </row>
    <row r="16" spans="1:38" ht="20.25" customHeight="1" x14ac:dyDescent="0.4">
      <c r="A16" s="5">
        <v>1</v>
      </c>
      <c r="B16" s="5">
        <v>1</v>
      </c>
      <c r="C16" s="5">
        <v>6</v>
      </c>
      <c r="D16" s="5">
        <v>1</v>
      </c>
      <c r="E16" s="5">
        <v>2</v>
      </c>
      <c r="I16" s="50">
        <v>1</v>
      </c>
      <c r="P16" s="146">
        <v>1</v>
      </c>
      <c r="Q16" s="1"/>
      <c r="R16" s="146">
        <v>1</v>
      </c>
      <c r="S16" s="150">
        <v>3</v>
      </c>
      <c r="T16" s="5">
        <v>1</v>
      </c>
      <c r="AB16" s="5">
        <v>2</v>
      </c>
      <c r="AC16" s="5">
        <v>1</v>
      </c>
      <c r="AD16" s="5">
        <v>1</v>
      </c>
      <c r="AE16" s="50">
        <v>1</v>
      </c>
      <c r="AF16" s="5">
        <v>1</v>
      </c>
      <c r="AK16" s="5">
        <v>3</v>
      </c>
      <c r="AL16" s="5">
        <v>2</v>
      </c>
    </row>
    <row r="17" spans="1:38" ht="20.25" customHeight="1" x14ac:dyDescent="0.4">
      <c r="A17" s="5">
        <v>1</v>
      </c>
      <c r="B17" s="5">
        <v>1</v>
      </c>
      <c r="C17" s="5">
        <v>1</v>
      </c>
      <c r="D17" s="5">
        <v>2</v>
      </c>
      <c r="E17" s="5">
        <v>2</v>
      </c>
      <c r="I17" s="5">
        <v>1</v>
      </c>
      <c r="Q17" s="1"/>
      <c r="R17" s="146">
        <v>3</v>
      </c>
      <c r="S17" s="151">
        <v>2</v>
      </c>
      <c r="T17" s="5">
        <v>1</v>
      </c>
      <c r="AB17" s="5">
        <v>1</v>
      </c>
      <c r="AC17" s="5">
        <v>1</v>
      </c>
      <c r="AD17" s="5">
        <v>3</v>
      </c>
      <c r="AE17" s="50">
        <v>2</v>
      </c>
      <c r="AF17" s="5">
        <v>1</v>
      </c>
      <c r="AK17" s="5">
        <v>2</v>
      </c>
      <c r="AL17" s="5">
        <v>1</v>
      </c>
    </row>
    <row r="18" spans="1:38" ht="20.25" customHeight="1" x14ac:dyDescent="0.4">
      <c r="A18" s="5">
        <v>1</v>
      </c>
      <c r="B18" s="5">
        <v>1</v>
      </c>
      <c r="C18" s="5">
        <v>3</v>
      </c>
      <c r="D18" s="5">
        <v>8</v>
      </c>
      <c r="E18" s="5">
        <v>2</v>
      </c>
      <c r="Q18" s="1"/>
      <c r="R18" s="146">
        <v>1</v>
      </c>
      <c r="S18" s="150">
        <v>3</v>
      </c>
      <c r="T18" s="5">
        <v>1</v>
      </c>
      <c r="AB18" s="5">
        <v>1</v>
      </c>
      <c r="AC18" s="5">
        <v>7</v>
      </c>
      <c r="AD18" s="5">
        <v>1</v>
      </c>
      <c r="AE18" s="5">
        <v>1</v>
      </c>
      <c r="AF18" s="5">
        <v>1</v>
      </c>
      <c r="AK18" s="5">
        <v>1</v>
      </c>
      <c r="AL18" s="5">
        <v>1</v>
      </c>
    </row>
    <row r="19" spans="1:38" ht="20.25" customHeight="1" x14ac:dyDescent="0.4">
      <c r="A19" s="5">
        <v>3</v>
      </c>
      <c r="B19" s="5">
        <v>1</v>
      </c>
      <c r="C19" s="5">
        <v>1</v>
      </c>
      <c r="D19" s="50">
        <v>1</v>
      </c>
      <c r="E19" s="5">
        <v>1</v>
      </c>
      <c r="Q19" s="1"/>
      <c r="R19" s="146">
        <v>1</v>
      </c>
      <c r="S19" s="150">
        <v>1</v>
      </c>
      <c r="T19" s="5">
        <v>1</v>
      </c>
      <c r="AB19" s="5">
        <v>4</v>
      </c>
      <c r="AC19" s="5">
        <v>2</v>
      </c>
      <c r="AD19" s="5">
        <v>1</v>
      </c>
      <c r="AE19" s="5">
        <v>1</v>
      </c>
      <c r="AF19" s="5">
        <v>1</v>
      </c>
      <c r="AK19" s="5">
        <v>8</v>
      </c>
      <c r="AL19" s="5">
        <v>1</v>
      </c>
    </row>
    <row r="20" spans="1:38" ht="20.25" customHeight="1" x14ac:dyDescent="0.4">
      <c r="A20" s="5">
        <v>1</v>
      </c>
      <c r="B20" s="5">
        <v>1</v>
      </c>
      <c r="C20" s="5">
        <v>1</v>
      </c>
      <c r="D20" s="5">
        <v>4</v>
      </c>
      <c r="E20" s="5">
        <v>4</v>
      </c>
      <c r="Q20" s="1"/>
      <c r="R20" s="146">
        <v>2</v>
      </c>
      <c r="S20" s="150">
        <v>2</v>
      </c>
      <c r="T20" s="5">
        <v>1</v>
      </c>
      <c r="AB20" s="5">
        <v>4</v>
      </c>
      <c r="AC20" s="5">
        <v>2</v>
      </c>
      <c r="AD20" s="5">
        <v>1</v>
      </c>
      <c r="AE20" s="5">
        <v>1</v>
      </c>
      <c r="AF20" s="5">
        <v>6</v>
      </c>
      <c r="AK20" s="5">
        <v>3</v>
      </c>
      <c r="AL20" s="5">
        <v>1</v>
      </c>
    </row>
    <row r="21" spans="1:38" ht="20.25" customHeight="1" x14ac:dyDescent="0.4">
      <c r="A21" s="5">
        <v>2</v>
      </c>
      <c r="B21" s="5">
        <v>1</v>
      </c>
      <c r="C21" s="5">
        <v>4</v>
      </c>
      <c r="D21" s="5">
        <v>2</v>
      </c>
      <c r="E21" s="5">
        <v>1</v>
      </c>
      <c r="Q21" s="1"/>
      <c r="R21" s="146">
        <v>1</v>
      </c>
      <c r="S21" s="150">
        <v>6</v>
      </c>
      <c r="T21" s="5">
        <v>1</v>
      </c>
      <c r="AB21" s="5">
        <v>1</v>
      </c>
      <c r="AC21" s="5">
        <v>2</v>
      </c>
      <c r="AD21" s="5">
        <v>1</v>
      </c>
      <c r="AE21" s="5">
        <v>1</v>
      </c>
      <c r="AK21" s="5">
        <v>1</v>
      </c>
      <c r="AL21" s="5">
        <v>1</v>
      </c>
    </row>
    <row r="22" spans="1:38" ht="20.25" customHeight="1" x14ac:dyDescent="0.4">
      <c r="A22" s="5">
        <v>1</v>
      </c>
      <c r="B22" s="5">
        <v>3</v>
      </c>
      <c r="C22" s="5">
        <v>1</v>
      </c>
      <c r="D22" s="5">
        <v>1</v>
      </c>
      <c r="E22" s="5">
        <v>4</v>
      </c>
      <c r="Q22" s="1"/>
      <c r="R22" s="146">
        <v>1</v>
      </c>
      <c r="S22" s="150">
        <v>1</v>
      </c>
      <c r="T22" s="5">
        <v>1</v>
      </c>
      <c r="AB22" s="5">
        <v>1</v>
      </c>
      <c r="AC22" s="5">
        <v>1</v>
      </c>
      <c r="AD22" s="5">
        <v>1</v>
      </c>
      <c r="AE22" s="5">
        <v>1</v>
      </c>
      <c r="AK22" s="5">
        <v>1</v>
      </c>
      <c r="AL22" s="5">
        <v>1</v>
      </c>
    </row>
    <row r="23" spans="1:38" ht="20.25" customHeight="1" x14ac:dyDescent="0.4">
      <c r="A23" s="5">
        <v>6</v>
      </c>
      <c r="B23" s="5">
        <v>1</v>
      </c>
      <c r="C23" s="5">
        <v>1</v>
      </c>
      <c r="D23" s="5">
        <v>1</v>
      </c>
      <c r="E23" s="5">
        <v>1</v>
      </c>
      <c r="Q23" s="1"/>
      <c r="R23" s="146">
        <v>1</v>
      </c>
      <c r="S23" s="150">
        <v>1</v>
      </c>
      <c r="T23" s="50">
        <v>1</v>
      </c>
      <c r="AB23" s="5">
        <v>1</v>
      </c>
      <c r="AC23" s="5">
        <v>1</v>
      </c>
      <c r="AD23" s="5">
        <v>1</v>
      </c>
      <c r="AE23" s="5">
        <v>1</v>
      </c>
      <c r="AK23" s="5">
        <v>1</v>
      </c>
      <c r="AL23" s="5">
        <v>1</v>
      </c>
    </row>
    <row r="24" spans="1:38" ht="20.25" customHeight="1" x14ac:dyDescent="0.4">
      <c r="A24" s="5">
        <v>1</v>
      </c>
      <c r="B24" s="5">
        <v>1</v>
      </c>
      <c r="C24" s="5">
        <v>3</v>
      </c>
      <c r="D24" s="5">
        <v>2</v>
      </c>
      <c r="E24" s="5">
        <v>3</v>
      </c>
      <c r="Q24" s="1"/>
      <c r="R24" s="146">
        <v>3</v>
      </c>
      <c r="S24" s="150">
        <v>8</v>
      </c>
      <c r="T24" s="50">
        <v>2</v>
      </c>
      <c r="AB24" s="5">
        <v>1</v>
      </c>
      <c r="AC24" s="5">
        <v>1</v>
      </c>
      <c r="AD24" s="5">
        <v>2</v>
      </c>
      <c r="AE24" s="5">
        <v>1</v>
      </c>
      <c r="AK24" s="5">
        <v>1</v>
      </c>
      <c r="AL24" s="5">
        <v>1</v>
      </c>
    </row>
    <row r="25" spans="1:38" ht="20.25" customHeight="1" x14ac:dyDescent="0.4">
      <c r="A25" s="5">
        <v>1</v>
      </c>
      <c r="B25" s="5">
        <v>1</v>
      </c>
      <c r="C25" s="50">
        <v>1</v>
      </c>
      <c r="D25" s="5">
        <v>1</v>
      </c>
      <c r="E25" s="5">
        <v>1</v>
      </c>
      <c r="Q25" s="1"/>
      <c r="R25" s="146">
        <v>1</v>
      </c>
      <c r="S25" s="150">
        <v>3</v>
      </c>
      <c r="T25" s="50">
        <v>1</v>
      </c>
      <c r="AB25" s="5">
        <v>1</v>
      </c>
      <c r="AC25" s="5">
        <v>3</v>
      </c>
      <c r="AD25" s="50">
        <v>2</v>
      </c>
      <c r="AE25" s="5">
        <v>1</v>
      </c>
      <c r="AK25" s="5">
        <v>1</v>
      </c>
      <c r="AL25" s="5">
        <v>5</v>
      </c>
    </row>
    <row r="26" spans="1:38" ht="20.25" customHeight="1" x14ac:dyDescent="0.4">
      <c r="A26" s="5">
        <v>1</v>
      </c>
      <c r="B26" s="5">
        <v>1</v>
      </c>
      <c r="C26" s="5">
        <v>2</v>
      </c>
      <c r="D26" s="5">
        <v>8</v>
      </c>
      <c r="E26" s="5">
        <v>1</v>
      </c>
      <c r="Q26" s="1"/>
      <c r="R26" s="146">
        <v>1</v>
      </c>
      <c r="S26" s="150">
        <v>1</v>
      </c>
      <c r="T26" s="78"/>
      <c r="AB26" s="5">
        <v>1</v>
      </c>
      <c r="AC26" s="5">
        <v>3</v>
      </c>
      <c r="AD26" s="5">
        <v>1</v>
      </c>
      <c r="AE26" s="5">
        <v>1</v>
      </c>
      <c r="AK26" s="50">
        <v>1</v>
      </c>
    </row>
    <row r="27" spans="1:38" ht="20.25" customHeight="1" x14ac:dyDescent="0.4">
      <c r="A27" s="5">
        <v>2</v>
      </c>
      <c r="B27" s="5">
        <v>1</v>
      </c>
      <c r="C27" s="5">
        <v>1</v>
      </c>
      <c r="D27" s="5">
        <v>1</v>
      </c>
      <c r="E27" s="5">
        <v>1</v>
      </c>
      <c r="Q27" s="1"/>
      <c r="S27" s="5">
        <v>1</v>
      </c>
      <c r="T27" s="50">
        <v>1</v>
      </c>
      <c r="AB27" s="5">
        <v>7</v>
      </c>
      <c r="AC27" s="5">
        <v>10</v>
      </c>
      <c r="AD27" s="5">
        <v>2</v>
      </c>
      <c r="AE27" s="5">
        <v>1</v>
      </c>
      <c r="AK27" s="50">
        <v>1</v>
      </c>
    </row>
    <row r="28" spans="1:38" ht="20.25" customHeight="1" x14ac:dyDescent="0.4">
      <c r="A28" s="5">
        <v>2</v>
      </c>
      <c r="B28" s="5">
        <v>1</v>
      </c>
      <c r="C28" s="5">
        <v>3</v>
      </c>
      <c r="D28" s="5">
        <v>3</v>
      </c>
      <c r="E28" s="5">
        <v>1</v>
      </c>
      <c r="Q28" s="1"/>
      <c r="S28" s="5">
        <v>1</v>
      </c>
      <c r="T28" s="5">
        <v>1</v>
      </c>
      <c r="AB28" s="5">
        <v>1</v>
      </c>
      <c r="AC28" s="50">
        <v>1</v>
      </c>
      <c r="AD28" s="5">
        <v>3</v>
      </c>
      <c r="AE28" s="5">
        <v>1</v>
      </c>
      <c r="AK28" s="5">
        <v>4</v>
      </c>
    </row>
    <row r="29" spans="1:38" ht="20.25" customHeight="1" x14ac:dyDescent="0.4">
      <c r="A29" s="5">
        <v>1</v>
      </c>
      <c r="B29" s="5">
        <v>2</v>
      </c>
      <c r="C29" s="5">
        <v>1</v>
      </c>
      <c r="D29" s="5">
        <v>6</v>
      </c>
      <c r="E29" s="5">
        <v>1</v>
      </c>
      <c r="Q29" s="1"/>
      <c r="S29" s="5">
        <v>1</v>
      </c>
      <c r="T29" s="5">
        <v>1</v>
      </c>
      <c r="AB29" s="5">
        <v>2</v>
      </c>
      <c r="AC29" s="5">
        <v>7</v>
      </c>
      <c r="AD29" s="50">
        <v>3</v>
      </c>
      <c r="AE29" s="5">
        <v>6</v>
      </c>
      <c r="AK29" s="25"/>
    </row>
    <row r="30" spans="1:38" ht="20.25" customHeight="1" x14ac:dyDescent="0.4">
      <c r="A30" s="5">
        <v>4</v>
      </c>
      <c r="B30" s="50">
        <v>2</v>
      </c>
      <c r="C30" s="5">
        <v>1</v>
      </c>
      <c r="D30" s="5">
        <v>7</v>
      </c>
      <c r="E30" s="5">
        <v>1</v>
      </c>
      <c r="Q30" s="1"/>
      <c r="S30" s="5">
        <v>1</v>
      </c>
      <c r="T30" s="5">
        <v>1</v>
      </c>
      <c r="AB30" s="5">
        <v>2</v>
      </c>
      <c r="AC30" s="5">
        <v>1</v>
      </c>
      <c r="AD30" s="5">
        <v>1</v>
      </c>
      <c r="AE30" s="5">
        <v>1</v>
      </c>
      <c r="AK30" s="5">
        <v>1</v>
      </c>
    </row>
    <row r="31" spans="1:38" ht="20.25" customHeight="1" x14ac:dyDescent="0.4">
      <c r="A31" s="5">
        <v>1</v>
      </c>
      <c r="B31" s="5">
        <v>1</v>
      </c>
      <c r="C31" s="5">
        <v>3</v>
      </c>
      <c r="D31" s="5">
        <v>2</v>
      </c>
      <c r="E31" s="5">
        <v>2</v>
      </c>
      <c r="Q31" s="1"/>
      <c r="S31" s="5">
        <v>1</v>
      </c>
      <c r="T31" s="5">
        <v>2</v>
      </c>
      <c r="AB31" s="5">
        <v>2</v>
      </c>
      <c r="AC31" s="5">
        <v>1</v>
      </c>
      <c r="AD31" s="5">
        <v>1</v>
      </c>
      <c r="AK31" s="5">
        <v>6</v>
      </c>
    </row>
    <row r="32" spans="1:38" ht="20.25" customHeight="1" x14ac:dyDescent="0.4">
      <c r="A32" s="5">
        <v>1</v>
      </c>
      <c r="B32" s="5">
        <v>2</v>
      </c>
      <c r="C32" s="5">
        <v>1</v>
      </c>
      <c r="D32" s="5">
        <v>1</v>
      </c>
      <c r="E32" s="5">
        <v>2</v>
      </c>
      <c r="Q32" s="1"/>
      <c r="S32" s="50">
        <v>1</v>
      </c>
      <c r="T32" s="5">
        <v>1</v>
      </c>
      <c r="AB32" s="5">
        <v>1</v>
      </c>
      <c r="AC32" s="5">
        <v>2</v>
      </c>
      <c r="AD32" s="5">
        <v>1</v>
      </c>
      <c r="AK32" s="5">
        <v>2</v>
      </c>
    </row>
    <row r="33" spans="1:37" ht="20.25" customHeight="1" x14ac:dyDescent="0.4">
      <c r="A33" s="5">
        <v>1</v>
      </c>
      <c r="B33" s="5">
        <v>3</v>
      </c>
      <c r="C33" s="80">
        <v>1</v>
      </c>
      <c r="D33" s="5">
        <v>9</v>
      </c>
      <c r="E33" s="5">
        <v>3</v>
      </c>
      <c r="Q33" s="1"/>
      <c r="S33" s="50">
        <v>1</v>
      </c>
      <c r="T33" s="5">
        <v>1</v>
      </c>
      <c r="AB33" s="5">
        <v>1</v>
      </c>
      <c r="AC33" s="5">
        <v>1</v>
      </c>
      <c r="AD33" s="5">
        <v>1</v>
      </c>
      <c r="AK33" s="5">
        <v>1</v>
      </c>
    </row>
    <row r="34" spans="1:37" ht="20.25" customHeight="1" x14ac:dyDescent="0.4">
      <c r="A34" s="5">
        <v>7</v>
      </c>
      <c r="B34" s="50">
        <v>3</v>
      </c>
      <c r="C34" s="50">
        <v>1</v>
      </c>
      <c r="D34" s="5">
        <v>2</v>
      </c>
      <c r="E34" s="5">
        <v>1</v>
      </c>
      <c r="Q34" s="1"/>
      <c r="S34" s="5">
        <v>5</v>
      </c>
      <c r="T34" s="5">
        <v>1</v>
      </c>
      <c r="AB34" s="5">
        <v>1</v>
      </c>
      <c r="AC34" s="5">
        <v>1</v>
      </c>
      <c r="AD34" s="5">
        <v>1</v>
      </c>
      <c r="AK34" s="5">
        <v>1</v>
      </c>
    </row>
    <row r="35" spans="1:37" ht="20.25" customHeight="1" x14ac:dyDescent="0.4">
      <c r="A35" s="5">
        <v>2</v>
      </c>
      <c r="B35" s="5">
        <v>1</v>
      </c>
      <c r="C35" s="5">
        <v>1</v>
      </c>
      <c r="D35" s="5">
        <v>1</v>
      </c>
      <c r="E35" s="5">
        <v>1</v>
      </c>
      <c r="S35" s="5">
        <v>4</v>
      </c>
      <c r="T35" s="5">
        <v>1</v>
      </c>
      <c r="AB35" s="5">
        <v>1</v>
      </c>
      <c r="AC35" s="5">
        <v>6</v>
      </c>
      <c r="AD35" s="5">
        <v>1</v>
      </c>
      <c r="AK35" s="5">
        <v>1</v>
      </c>
    </row>
    <row r="36" spans="1:37" ht="20.25" customHeight="1" x14ac:dyDescent="0.4">
      <c r="A36" s="5">
        <v>2</v>
      </c>
      <c r="B36" s="5">
        <v>1</v>
      </c>
      <c r="C36" s="5">
        <v>1</v>
      </c>
      <c r="D36" s="5">
        <v>2</v>
      </c>
      <c r="E36" s="5">
        <v>2</v>
      </c>
      <c r="S36" s="25"/>
      <c r="T36" s="5">
        <v>1</v>
      </c>
      <c r="AB36" s="5">
        <v>3</v>
      </c>
      <c r="AC36" s="5">
        <v>1</v>
      </c>
      <c r="AD36" s="50">
        <v>1</v>
      </c>
      <c r="AK36" s="5">
        <v>1</v>
      </c>
    </row>
    <row r="37" spans="1:37" ht="20.25" customHeight="1" x14ac:dyDescent="0.4">
      <c r="A37" s="50">
        <v>2</v>
      </c>
      <c r="B37" s="5">
        <v>1</v>
      </c>
      <c r="C37" s="50">
        <v>1</v>
      </c>
      <c r="D37" s="5">
        <v>3</v>
      </c>
      <c r="E37" s="5">
        <v>1</v>
      </c>
      <c r="S37" s="5">
        <v>1</v>
      </c>
      <c r="T37" s="5">
        <v>1</v>
      </c>
      <c r="AB37" s="5">
        <v>1</v>
      </c>
      <c r="AC37" s="5">
        <v>1</v>
      </c>
      <c r="AD37" s="50">
        <v>1</v>
      </c>
      <c r="AK37" s="5">
        <v>2</v>
      </c>
    </row>
    <row r="38" spans="1:37" ht="20.25" customHeight="1" x14ac:dyDescent="0.4">
      <c r="A38" s="5">
        <v>1</v>
      </c>
      <c r="B38" s="5">
        <v>1</v>
      </c>
      <c r="C38" s="5">
        <v>2</v>
      </c>
      <c r="D38" s="5">
        <v>1</v>
      </c>
      <c r="E38" s="50">
        <v>1</v>
      </c>
      <c r="S38" s="5">
        <v>6</v>
      </c>
      <c r="T38" s="5">
        <v>1</v>
      </c>
      <c r="AB38" s="5">
        <v>3</v>
      </c>
      <c r="AC38" s="5">
        <v>1</v>
      </c>
      <c r="AD38" s="50">
        <v>1</v>
      </c>
      <c r="AK38" s="5">
        <v>2</v>
      </c>
    </row>
    <row r="39" spans="1:37" ht="20.25" customHeight="1" x14ac:dyDescent="0.4">
      <c r="A39" s="5">
        <v>1</v>
      </c>
      <c r="B39" s="5">
        <v>1</v>
      </c>
      <c r="C39" s="5">
        <v>1</v>
      </c>
      <c r="D39" s="5">
        <v>2</v>
      </c>
      <c r="E39" s="5">
        <v>1</v>
      </c>
      <c r="S39" s="5">
        <v>2</v>
      </c>
      <c r="T39" s="5">
        <v>1</v>
      </c>
      <c r="AB39" s="5">
        <v>1</v>
      </c>
      <c r="AC39" s="5">
        <v>1</v>
      </c>
      <c r="AD39" s="50">
        <v>1</v>
      </c>
      <c r="AK39" s="5">
        <v>1</v>
      </c>
    </row>
    <row r="40" spans="1:37" ht="20.25" customHeight="1" x14ac:dyDescent="0.4">
      <c r="A40" s="5">
        <v>1</v>
      </c>
      <c r="B40" s="5">
        <v>1</v>
      </c>
      <c r="C40" s="5">
        <v>1</v>
      </c>
      <c r="D40" s="5">
        <v>6</v>
      </c>
      <c r="E40" s="5">
        <v>1</v>
      </c>
      <c r="S40" s="5">
        <v>1</v>
      </c>
      <c r="T40" s="5">
        <v>1</v>
      </c>
      <c r="AB40" s="5">
        <v>10</v>
      </c>
      <c r="AC40" s="5">
        <v>1</v>
      </c>
      <c r="AD40" s="50">
        <v>1</v>
      </c>
      <c r="AK40" s="5">
        <v>2</v>
      </c>
    </row>
    <row r="41" spans="1:37" ht="20.25" customHeight="1" x14ac:dyDescent="0.4">
      <c r="A41" s="5">
        <v>3</v>
      </c>
      <c r="B41" s="50">
        <v>1</v>
      </c>
      <c r="C41" s="5">
        <v>1</v>
      </c>
      <c r="D41" s="5">
        <v>4</v>
      </c>
      <c r="E41" s="5">
        <v>1</v>
      </c>
      <c r="S41" s="5">
        <v>1</v>
      </c>
      <c r="T41" s="5">
        <v>1</v>
      </c>
      <c r="AB41" s="5">
        <v>3</v>
      </c>
      <c r="AC41" s="50">
        <v>1</v>
      </c>
      <c r="AD41" s="50">
        <v>2</v>
      </c>
      <c r="AK41" s="5">
        <v>1</v>
      </c>
    </row>
    <row r="42" spans="1:37" ht="20.25" customHeight="1" x14ac:dyDescent="0.4">
      <c r="A42" s="5">
        <v>3</v>
      </c>
      <c r="B42" s="50">
        <v>1</v>
      </c>
      <c r="C42" s="5">
        <v>1</v>
      </c>
      <c r="D42" s="5">
        <v>6</v>
      </c>
      <c r="E42" s="5">
        <v>1</v>
      </c>
      <c r="S42" s="5">
        <v>1</v>
      </c>
      <c r="T42" s="5">
        <v>1</v>
      </c>
      <c r="AB42" s="50">
        <v>1</v>
      </c>
      <c r="AC42" s="5">
        <v>1</v>
      </c>
      <c r="AD42" s="50">
        <v>1</v>
      </c>
      <c r="AK42" s="5">
        <v>3</v>
      </c>
    </row>
    <row r="43" spans="1:37" ht="20.25" customHeight="1" x14ac:dyDescent="0.4">
      <c r="A43" s="5">
        <v>10</v>
      </c>
      <c r="B43" s="50">
        <v>1</v>
      </c>
      <c r="C43" s="20">
        <v>1</v>
      </c>
      <c r="D43" s="5">
        <v>2</v>
      </c>
      <c r="E43" s="5">
        <v>1</v>
      </c>
      <c r="S43" s="5">
        <v>1</v>
      </c>
      <c r="T43" s="5">
        <v>1</v>
      </c>
      <c r="AB43" s="5">
        <v>7</v>
      </c>
      <c r="AC43" s="5">
        <v>2</v>
      </c>
      <c r="AK43" s="5">
        <v>8</v>
      </c>
    </row>
    <row r="44" spans="1:37" ht="20.25" customHeight="1" x14ac:dyDescent="0.4">
      <c r="A44" s="50">
        <v>1</v>
      </c>
      <c r="B44" s="50">
        <v>1</v>
      </c>
      <c r="C44" s="20">
        <v>1</v>
      </c>
      <c r="D44" s="5">
        <v>1</v>
      </c>
      <c r="E44" s="20">
        <v>1</v>
      </c>
      <c r="S44" s="5">
        <v>1</v>
      </c>
      <c r="T44" s="5">
        <v>1</v>
      </c>
      <c r="AB44" s="5">
        <v>1</v>
      </c>
      <c r="AC44" s="5">
        <v>8</v>
      </c>
      <c r="AK44" s="5">
        <v>2</v>
      </c>
    </row>
    <row r="45" spans="1:37" ht="20.25" customHeight="1" x14ac:dyDescent="0.4">
      <c r="A45" s="5">
        <v>7</v>
      </c>
      <c r="B45" s="50">
        <v>1</v>
      </c>
      <c r="D45" s="5">
        <v>2</v>
      </c>
      <c r="E45" s="20">
        <v>1</v>
      </c>
      <c r="S45" s="5">
        <v>1</v>
      </c>
      <c r="T45" s="5">
        <v>1</v>
      </c>
      <c r="AB45" s="5">
        <v>1</v>
      </c>
      <c r="AC45" s="5">
        <v>1</v>
      </c>
      <c r="AK45" s="5">
        <v>1</v>
      </c>
    </row>
    <row r="46" spans="1:37" ht="20.25" customHeight="1" thickBot="1" x14ac:dyDescent="0.45">
      <c r="A46" s="5">
        <v>1</v>
      </c>
      <c r="B46" s="50">
        <v>2</v>
      </c>
      <c r="D46" s="5">
        <v>4</v>
      </c>
      <c r="S46" s="5">
        <v>1</v>
      </c>
      <c r="T46" s="5">
        <v>1</v>
      </c>
      <c r="AB46" s="5">
        <v>2</v>
      </c>
      <c r="AC46" s="5">
        <v>1</v>
      </c>
      <c r="AK46" s="5">
        <v>1</v>
      </c>
    </row>
    <row r="47" spans="1:37" ht="20.25" customHeight="1" x14ac:dyDescent="0.4">
      <c r="A47" s="5">
        <v>1</v>
      </c>
      <c r="B47" s="79">
        <v>1</v>
      </c>
      <c r="D47" s="158">
        <v>1</v>
      </c>
      <c r="S47" s="5">
        <v>1</v>
      </c>
      <c r="T47" s="5">
        <v>1</v>
      </c>
      <c r="AB47" s="5">
        <v>1</v>
      </c>
      <c r="AC47" s="5">
        <v>1</v>
      </c>
      <c r="AK47" s="5">
        <v>1</v>
      </c>
    </row>
    <row r="48" spans="1:37" ht="20.25" customHeight="1" thickBot="1" x14ac:dyDescent="0.45">
      <c r="A48" s="5">
        <v>2</v>
      </c>
      <c r="B48" s="5">
        <v>1</v>
      </c>
      <c r="D48" s="160">
        <v>1</v>
      </c>
      <c r="S48" s="5">
        <v>2</v>
      </c>
      <c r="T48" s="5">
        <v>1</v>
      </c>
      <c r="AB48" s="5">
        <v>1</v>
      </c>
      <c r="AC48" s="5">
        <v>1</v>
      </c>
      <c r="AK48" s="5">
        <v>1</v>
      </c>
    </row>
    <row r="49" spans="1:37" ht="20.25" customHeight="1" x14ac:dyDescent="0.4">
      <c r="A49" s="5">
        <v>1</v>
      </c>
      <c r="B49" s="5">
        <v>1</v>
      </c>
      <c r="D49" s="5">
        <v>1</v>
      </c>
      <c r="S49" s="5">
        <v>2</v>
      </c>
      <c r="T49" s="5">
        <v>6</v>
      </c>
      <c r="AB49" s="5">
        <v>1</v>
      </c>
      <c r="AC49" s="5">
        <v>6</v>
      </c>
      <c r="AK49" s="5">
        <v>4</v>
      </c>
    </row>
    <row r="50" spans="1:37" ht="20.25" customHeight="1" x14ac:dyDescent="0.4">
      <c r="A50" s="5">
        <v>1</v>
      </c>
      <c r="B50" s="5">
        <v>1</v>
      </c>
      <c r="D50" s="5">
        <v>1</v>
      </c>
      <c r="S50" s="5">
        <v>2</v>
      </c>
      <c r="T50" s="5">
        <v>1</v>
      </c>
      <c r="AB50" s="5">
        <v>1</v>
      </c>
      <c r="AC50" s="5">
        <v>1</v>
      </c>
      <c r="AK50" s="5">
        <v>3</v>
      </c>
    </row>
    <row r="51" spans="1:37" ht="20.25" customHeight="1" x14ac:dyDescent="0.4">
      <c r="A51" s="5">
        <v>6</v>
      </c>
      <c r="B51" s="5">
        <v>1</v>
      </c>
      <c r="D51" s="5">
        <v>5</v>
      </c>
      <c r="S51" s="5">
        <v>2</v>
      </c>
      <c r="T51" s="5">
        <v>1</v>
      </c>
      <c r="AB51" s="5">
        <v>1</v>
      </c>
      <c r="AC51" s="5">
        <v>24</v>
      </c>
      <c r="AK51" s="5">
        <v>4</v>
      </c>
    </row>
    <row r="52" spans="1:37" ht="20.25" customHeight="1" x14ac:dyDescent="0.4">
      <c r="A52" s="5">
        <v>1</v>
      </c>
      <c r="B52" s="50">
        <v>2</v>
      </c>
      <c r="D52" s="5">
        <v>5</v>
      </c>
      <c r="S52" s="5">
        <v>1</v>
      </c>
      <c r="T52" s="5">
        <v>5</v>
      </c>
      <c r="AB52" s="5">
        <v>6</v>
      </c>
      <c r="AC52" s="5">
        <v>1</v>
      </c>
      <c r="AK52" s="5">
        <v>1</v>
      </c>
    </row>
    <row r="53" spans="1:37" ht="20.25" customHeight="1" x14ac:dyDescent="0.4">
      <c r="A53" s="5">
        <v>1</v>
      </c>
      <c r="B53" s="5">
        <v>1</v>
      </c>
      <c r="D53" s="50">
        <v>1</v>
      </c>
      <c r="S53" s="5">
        <v>1</v>
      </c>
      <c r="AB53" s="5">
        <v>1</v>
      </c>
      <c r="AC53" s="5">
        <v>2</v>
      </c>
      <c r="AK53" s="5">
        <v>1</v>
      </c>
    </row>
    <row r="54" spans="1:37" ht="20.25" customHeight="1" x14ac:dyDescent="0.4">
      <c r="A54" s="5">
        <v>1</v>
      </c>
      <c r="B54" s="5">
        <v>1</v>
      </c>
      <c r="D54" s="50">
        <v>1</v>
      </c>
      <c r="S54" s="5">
        <v>2</v>
      </c>
      <c r="AB54" s="5">
        <v>1</v>
      </c>
      <c r="AC54" s="50">
        <v>1</v>
      </c>
      <c r="AK54" s="5">
        <v>6</v>
      </c>
    </row>
    <row r="55" spans="1:37" ht="20.25" customHeight="1" x14ac:dyDescent="0.4">
      <c r="A55" s="5">
        <v>1</v>
      </c>
      <c r="B55" s="5">
        <v>1</v>
      </c>
      <c r="S55" s="5">
        <v>1</v>
      </c>
      <c r="AB55" s="5">
        <v>1</v>
      </c>
      <c r="AC55" s="50">
        <v>1</v>
      </c>
      <c r="AK55" s="5">
        <v>1</v>
      </c>
    </row>
    <row r="56" spans="1:37" ht="20.25" customHeight="1" x14ac:dyDescent="0.4">
      <c r="A56" s="5">
        <v>1</v>
      </c>
      <c r="B56" s="5">
        <v>1</v>
      </c>
      <c r="S56" s="5">
        <v>1</v>
      </c>
      <c r="AB56" s="5">
        <v>1</v>
      </c>
      <c r="AC56" s="50">
        <v>1</v>
      </c>
      <c r="AK56" s="5">
        <v>1</v>
      </c>
    </row>
    <row r="57" spans="1:37" ht="20.25" customHeight="1" x14ac:dyDescent="0.4">
      <c r="A57" s="50">
        <v>1</v>
      </c>
      <c r="B57" s="5">
        <v>1</v>
      </c>
      <c r="S57" s="5">
        <v>4</v>
      </c>
      <c r="AB57" s="5">
        <v>1</v>
      </c>
      <c r="AC57" s="50">
        <v>1</v>
      </c>
      <c r="AK57" s="5">
        <v>1</v>
      </c>
    </row>
    <row r="58" spans="1:37" ht="20.25" customHeight="1" x14ac:dyDescent="0.4">
      <c r="A58" s="5">
        <v>1</v>
      </c>
      <c r="B58" s="5">
        <v>1</v>
      </c>
      <c r="S58" s="5">
        <v>4</v>
      </c>
      <c r="AB58" s="5">
        <v>1</v>
      </c>
      <c r="AC58" s="50">
        <v>1</v>
      </c>
      <c r="AK58" s="5">
        <v>7</v>
      </c>
    </row>
    <row r="59" spans="1:37" ht="20.25" customHeight="1" x14ac:dyDescent="0.4">
      <c r="A59" s="5">
        <v>2</v>
      </c>
      <c r="B59" s="146">
        <v>1</v>
      </c>
      <c r="S59" s="5">
        <v>3</v>
      </c>
      <c r="AB59" s="5">
        <v>1</v>
      </c>
      <c r="AC59" s="50">
        <v>1</v>
      </c>
      <c r="AK59" s="5">
        <v>4</v>
      </c>
    </row>
    <row r="60" spans="1:37" ht="20.25" customHeight="1" x14ac:dyDescent="0.4">
      <c r="A60" s="5">
        <v>8</v>
      </c>
      <c r="B60" s="146">
        <v>1</v>
      </c>
      <c r="S60" s="5">
        <v>8</v>
      </c>
      <c r="AB60" s="5">
        <v>1</v>
      </c>
      <c r="AC60" s="50">
        <v>1</v>
      </c>
      <c r="AK60" s="5">
        <v>2</v>
      </c>
    </row>
    <row r="61" spans="1:37" ht="20.25" customHeight="1" x14ac:dyDescent="0.4">
      <c r="A61" s="5">
        <v>1</v>
      </c>
      <c r="B61" s="37">
        <v>1</v>
      </c>
      <c r="S61" s="5">
        <v>2</v>
      </c>
      <c r="AB61" s="5">
        <v>2</v>
      </c>
      <c r="AC61" s="50">
        <v>1</v>
      </c>
      <c r="AK61" s="5">
        <v>1</v>
      </c>
    </row>
    <row r="62" spans="1:37" ht="20.25" customHeight="1" x14ac:dyDescent="0.4">
      <c r="A62" s="5">
        <v>1</v>
      </c>
      <c r="S62" s="5">
        <v>1</v>
      </c>
      <c r="AB62" s="50">
        <v>1</v>
      </c>
      <c r="AC62" s="50">
        <v>1</v>
      </c>
      <c r="AK62" s="5">
        <v>1</v>
      </c>
    </row>
    <row r="63" spans="1:37" ht="20.25" customHeight="1" x14ac:dyDescent="0.4">
      <c r="A63" s="5">
        <v>1</v>
      </c>
      <c r="S63" s="5">
        <v>1</v>
      </c>
      <c r="AB63" s="50">
        <v>2</v>
      </c>
      <c r="AC63" s="50">
        <v>1</v>
      </c>
      <c r="AK63" s="5">
        <v>3</v>
      </c>
    </row>
    <row r="64" spans="1:37" ht="20.25" customHeight="1" x14ac:dyDescent="0.4">
      <c r="A64" s="5">
        <v>1</v>
      </c>
      <c r="S64" s="5">
        <v>1</v>
      </c>
      <c r="AB64" s="5">
        <v>1</v>
      </c>
      <c r="AC64" s="50">
        <v>1</v>
      </c>
      <c r="AK64" s="36">
        <v>1</v>
      </c>
    </row>
    <row r="65" spans="1:37" ht="20.25" customHeight="1" x14ac:dyDescent="0.4">
      <c r="A65" s="5">
        <v>6</v>
      </c>
      <c r="S65" s="5">
        <v>1</v>
      </c>
      <c r="AB65" s="5">
        <v>2</v>
      </c>
      <c r="AC65" s="50">
        <v>1</v>
      </c>
      <c r="AK65" s="5">
        <v>2</v>
      </c>
    </row>
    <row r="66" spans="1:37" ht="20.25" customHeight="1" x14ac:dyDescent="0.4">
      <c r="A66" s="5">
        <v>1</v>
      </c>
      <c r="S66" s="5">
        <v>1</v>
      </c>
      <c r="AB66" s="5">
        <v>1</v>
      </c>
      <c r="AC66" s="50">
        <v>1</v>
      </c>
      <c r="AK66" s="5">
        <v>3</v>
      </c>
    </row>
    <row r="67" spans="1:37" ht="20.25" customHeight="1" x14ac:dyDescent="0.4">
      <c r="A67" s="5">
        <v>24</v>
      </c>
      <c r="S67" s="5">
        <v>1</v>
      </c>
      <c r="AB67" s="5">
        <v>2</v>
      </c>
      <c r="AC67" s="50">
        <v>1</v>
      </c>
      <c r="AK67" s="5">
        <v>9</v>
      </c>
    </row>
    <row r="68" spans="1:37" ht="20.25" customHeight="1" x14ac:dyDescent="0.4">
      <c r="A68" s="5">
        <v>1</v>
      </c>
      <c r="S68" s="5">
        <v>1</v>
      </c>
      <c r="AB68" s="5">
        <v>8</v>
      </c>
      <c r="AC68" s="50">
        <v>1</v>
      </c>
      <c r="AK68" s="50">
        <v>1</v>
      </c>
    </row>
    <row r="69" spans="1:37" ht="20.25" customHeight="1" x14ac:dyDescent="0.4">
      <c r="A69" s="5">
        <v>2</v>
      </c>
      <c r="S69" s="5">
        <v>1</v>
      </c>
      <c r="AB69" s="5">
        <v>3</v>
      </c>
      <c r="AC69" s="50">
        <v>1</v>
      </c>
      <c r="AK69" s="5">
        <v>2</v>
      </c>
    </row>
    <row r="70" spans="1:37" ht="20.25" customHeight="1" x14ac:dyDescent="0.4">
      <c r="A70" s="50">
        <v>1</v>
      </c>
      <c r="S70" s="5">
        <v>1</v>
      </c>
      <c r="AB70" s="50">
        <v>3</v>
      </c>
      <c r="AC70" s="50">
        <v>1</v>
      </c>
      <c r="AK70" s="5">
        <v>2</v>
      </c>
    </row>
    <row r="71" spans="1:37" ht="20.25" customHeight="1" x14ac:dyDescent="0.4">
      <c r="A71" s="50">
        <v>1</v>
      </c>
      <c r="S71" s="5">
        <v>1</v>
      </c>
      <c r="AB71" s="5">
        <v>1</v>
      </c>
      <c r="AC71" s="50">
        <v>1</v>
      </c>
      <c r="AK71" s="5">
        <v>1</v>
      </c>
    </row>
    <row r="72" spans="1:37" ht="20.25" customHeight="1" x14ac:dyDescent="0.4">
      <c r="A72" s="50">
        <v>1</v>
      </c>
      <c r="S72" s="5">
        <v>7</v>
      </c>
      <c r="AB72" s="5">
        <v>1</v>
      </c>
      <c r="AC72" s="50">
        <v>1</v>
      </c>
      <c r="AK72" s="5">
        <v>1</v>
      </c>
    </row>
    <row r="73" spans="1:37" ht="20.25" customHeight="1" x14ac:dyDescent="0.4">
      <c r="A73" s="50">
        <v>1</v>
      </c>
      <c r="S73" s="5">
        <v>1</v>
      </c>
      <c r="AB73" s="5">
        <v>1</v>
      </c>
      <c r="AC73" s="50">
        <v>1</v>
      </c>
      <c r="AK73" s="5">
        <v>3</v>
      </c>
    </row>
    <row r="74" spans="1:37" ht="20.25" customHeight="1" x14ac:dyDescent="0.4">
      <c r="A74" s="50">
        <v>1</v>
      </c>
      <c r="S74" s="5">
        <v>4</v>
      </c>
      <c r="AB74" s="5">
        <v>1</v>
      </c>
      <c r="AC74" s="50">
        <v>1</v>
      </c>
      <c r="AK74" s="5">
        <v>1</v>
      </c>
    </row>
    <row r="75" spans="1:37" ht="20.25" customHeight="1" x14ac:dyDescent="0.4">
      <c r="A75" s="50">
        <v>1</v>
      </c>
      <c r="S75" s="5">
        <v>3</v>
      </c>
      <c r="AB75" s="5">
        <v>1</v>
      </c>
      <c r="AC75" s="50">
        <v>1</v>
      </c>
      <c r="AK75" s="5">
        <v>1</v>
      </c>
    </row>
    <row r="76" spans="1:37" ht="20.25" customHeight="1" x14ac:dyDescent="0.4">
      <c r="A76" s="50">
        <v>1</v>
      </c>
      <c r="S76" s="5">
        <v>4</v>
      </c>
      <c r="AB76" s="5">
        <v>1</v>
      </c>
      <c r="AC76" s="50">
        <v>1</v>
      </c>
      <c r="AK76" s="5">
        <v>1</v>
      </c>
    </row>
    <row r="77" spans="1:37" ht="20.25" customHeight="1" x14ac:dyDescent="0.4">
      <c r="A77" s="50">
        <v>1</v>
      </c>
      <c r="S77" s="5">
        <v>1</v>
      </c>
      <c r="AB77" s="5">
        <v>6</v>
      </c>
      <c r="AC77" s="50">
        <v>1</v>
      </c>
      <c r="AK77" s="5">
        <v>1</v>
      </c>
    </row>
    <row r="78" spans="1:37" ht="20.25" customHeight="1" x14ac:dyDescent="0.4">
      <c r="A78" s="50">
        <v>1</v>
      </c>
      <c r="S78" s="5">
        <v>1</v>
      </c>
      <c r="AB78" s="5">
        <v>1</v>
      </c>
      <c r="AC78" s="50">
        <v>1</v>
      </c>
      <c r="AK78" s="5">
        <v>2</v>
      </c>
    </row>
    <row r="79" spans="1:37" ht="20.25" customHeight="1" x14ac:dyDescent="0.4">
      <c r="A79" s="50">
        <v>1</v>
      </c>
      <c r="S79" s="5">
        <v>2</v>
      </c>
      <c r="AB79" s="5">
        <v>1</v>
      </c>
      <c r="AC79" s="50">
        <v>1</v>
      </c>
      <c r="AK79" s="5">
        <v>1</v>
      </c>
    </row>
    <row r="80" spans="1:37" ht="20.25" customHeight="1" x14ac:dyDescent="0.4">
      <c r="A80" s="50">
        <v>1</v>
      </c>
      <c r="S80" s="5">
        <v>6</v>
      </c>
      <c r="AB80" s="5">
        <v>24</v>
      </c>
      <c r="AC80" s="50">
        <v>1</v>
      </c>
      <c r="AK80" s="5">
        <v>1</v>
      </c>
    </row>
    <row r="81" spans="1:37" ht="20.25" customHeight="1" x14ac:dyDescent="0.4">
      <c r="A81" s="50">
        <v>1</v>
      </c>
      <c r="S81" s="5">
        <v>1</v>
      </c>
      <c r="AB81" s="5">
        <v>1</v>
      </c>
      <c r="AC81" s="50">
        <v>1</v>
      </c>
      <c r="AK81" s="5">
        <v>1</v>
      </c>
    </row>
    <row r="82" spans="1:37" ht="20.25" customHeight="1" x14ac:dyDescent="0.4">
      <c r="A82" s="50">
        <v>1</v>
      </c>
      <c r="S82" s="5">
        <v>2</v>
      </c>
      <c r="AB82" s="5">
        <v>1</v>
      </c>
      <c r="AC82" s="50">
        <v>1</v>
      </c>
      <c r="AK82" s="5">
        <v>1</v>
      </c>
    </row>
    <row r="83" spans="1:37" ht="20.25" customHeight="1" x14ac:dyDescent="0.4">
      <c r="A83" s="50">
        <v>1</v>
      </c>
      <c r="S83" s="5">
        <v>2</v>
      </c>
      <c r="AB83" s="5">
        <v>1</v>
      </c>
      <c r="AK83" s="5">
        <v>1</v>
      </c>
    </row>
    <row r="84" spans="1:37" ht="20.25" customHeight="1" x14ac:dyDescent="0.4">
      <c r="A84" s="50">
        <v>1</v>
      </c>
      <c r="S84" s="5">
        <v>1</v>
      </c>
      <c r="AB84" s="5">
        <v>1</v>
      </c>
      <c r="AK84" s="5">
        <v>3</v>
      </c>
    </row>
    <row r="85" spans="1:37" ht="20.25" customHeight="1" x14ac:dyDescent="0.4">
      <c r="A85" s="50">
        <v>1</v>
      </c>
      <c r="S85" s="5">
        <v>1</v>
      </c>
      <c r="AB85" s="5">
        <v>2</v>
      </c>
      <c r="AK85" s="5">
        <v>1</v>
      </c>
    </row>
    <row r="86" spans="1:37" ht="20.25" customHeight="1" x14ac:dyDescent="0.4">
      <c r="A86" s="50">
        <v>1</v>
      </c>
      <c r="S86" s="5">
        <v>1</v>
      </c>
      <c r="AB86" s="50">
        <v>1</v>
      </c>
      <c r="AK86" s="5">
        <v>1</v>
      </c>
    </row>
    <row r="87" spans="1:37" ht="20.25" customHeight="1" x14ac:dyDescent="0.4">
      <c r="A87" s="50">
        <v>1</v>
      </c>
      <c r="S87" s="5">
        <v>1</v>
      </c>
      <c r="AB87" s="50">
        <v>1</v>
      </c>
      <c r="AK87" s="5">
        <v>1</v>
      </c>
    </row>
    <row r="88" spans="1:37" ht="20.25" customHeight="1" x14ac:dyDescent="0.4">
      <c r="A88" s="50">
        <v>1</v>
      </c>
      <c r="S88" s="5">
        <v>1</v>
      </c>
      <c r="AB88" s="50">
        <v>1</v>
      </c>
      <c r="AK88" s="5">
        <v>2</v>
      </c>
    </row>
    <row r="89" spans="1:37" ht="20.25" customHeight="1" thickBot="1" x14ac:dyDescent="0.45">
      <c r="A89" s="50">
        <v>1</v>
      </c>
      <c r="S89" s="5">
        <v>1</v>
      </c>
      <c r="AB89" s="50">
        <v>1</v>
      </c>
      <c r="AK89" s="5">
        <v>1</v>
      </c>
    </row>
    <row r="90" spans="1:37" ht="20.25" customHeight="1" thickBot="1" x14ac:dyDescent="0.45">
      <c r="A90" s="50">
        <v>1</v>
      </c>
      <c r="L90" s="73"/>
      <c r="M90" s="351"/>
      <c r="N90" s="351"/>
      <c r="O90" s="351"/>
      <c r="P90" s="352"/>
      <c r="S90" s="5">
        <v>7</v>
      </c>
      <c r="AB90" s="50">
        <v>1</v>
      </c>
      <c r="AK90" s="5">
        <v>1</v>
      </c>
    </row>
    <row r="91" spans="1:37" ht="19.5" x14ac:dyDescent="0.4">
      <c r="A91" s="50">
        <v>1</v>
      </c>
      <c r="S91" s="5">
        <v>4</v>
      </c>
      <c r="AB91" s="50">
        <v>1</v>
      </c>
      <c r="AK91" s="5">
        <v>2</v>
      </c>
    </row>
    <row r="92" spans="1:37" ht="19.5" x14ac:dyDescent="0.4">
      <c r="A92" s="50">
        <v>1</v>
      </c>
      <c r="S92" s="5">
        <v>3</v>
      </c>
      <c r="AB92" s="50">
        <v>1</v>
      </c>
      <c r="AK92" s="5">
        <v>1</v>
      </c>
    </row>
    <row r="93" spans="1:37" ht="19.5" x14ac:dyDescent="0.4">
      <c r="A93" s="50">
        <v>1</v>
      </c>
      <c r="S93" s="5">
        <v>1</v>
      </c>
      <c r="AB93" s="50">
        <v>1</v>
      </c>
      <c r="AK93" s="5">
        <v>6</v>
      </c>
    </row>
    <row r="94" spans="1:37" ht="19.5" x14ac:dyDescent="0.4">
      <c r="A94" s="50">
        <v>1</v>
      </c>
      <c r="S94" s="5">
        <v>2</v>
      </c>
      <c r="AB94" s="50">
        <v>1</v>
      </c>
      <c r="AK94" s="5">
        <v>2</v>
      </c>
    </row>
    <row r="95" spans="1:37" ht="19.5" x14ac:dyDescent="0.4">
      <c r="A95" s="50">
        <v>1</v>
      </c>
      <c r="S95" s="5">
        <v>1</v>
      </c>
      <c r="AB95" s="50">
        <v>1</v>
      </c>
      <c r="AK95" s="5">
        <v>4</v>
      </c>
    </row>
    <row r="96" spans="1:37" ht="19.5" x14ac:dyDescent="0.4">
      <c r="A96" s="50">
        <v>1</v>
      </c>
      <c r="S96" s="5">
        <v>3</v>
      </c>
      <c r="AB96" s="50">
        <v>1</v>
      </c>
      <c r="AK96" s="5">
        <v>1</v>
      </c>
    </row>
    <row r="97" spans="1:37" ht="19.5" x14ac:dyDescent="0.4">
      <c r="A97" s="5">
        <v>1</v>
      </c>
      <c r="S97" s="5">
        <v>1</v>
      </c>
      <c r="AB97" s="50">
        <v>1</v>
      </c>
      <c r="AK97" s="5">
        <v>1</v>
      </c>
    </row>
    <row r="98" spans="1:37" ht="19.5" x14ac:dyDescent="0.4">
      <c r="A98" s="248">
        <v>1</v>
      </c>
      <c r="S98" s="5">
        <v>1</v>
      </c>
      <c r="AB98" s="50">
        <v>1</v>
      </c>
      <c r="AK98" s="5">
        <v>3</v>
      </c>
    </row>
    <row r="99" spans="1:37" ht="19.5" x14ac:dyDescent="0.4">
      <c r="A99" s="5">
        <v>1</v>
      </c>
      <c r="S99" s="5">
        <v>3</v>
      </c>
      <c r="AB99" s="50">
        <v>1</v>
      </c>
      <c r="AK99" s="5">
        <v>6</v>
      </c>
    </row>
    <row r="100" spans="1:37" ht="19.5" x14ac:dyDescent="0.4">
      <c r="A100" s="5">
        <v>1</v>
      </c>
      <c r="S100" s="36">
        <v>1</v>
      </c>
      <c r="AB100" s="50">
        <v>1</v>
      </c>
      <c r="AK100" s="5">
        <v>3</v>
      </c>
    </row>
    <row r="101" spans="1:37" ht="19.5" x14ac:dyDescent="0.4">
      <c r="A101" s="5">
        <v>1</v>
      </c>
      <c r="S101" s="5">
        <v>2</v>
      </c>
      <c r="AB101" s="50">
        <v>1</v>
      </c>
      <c r="AK101" s="5">
        <v>1</v>
      </c>
    </row>
    <row r="102" spans="1:37" ht="19.5" x14ac:dyDescent="0.4">
      <c r="A102" s="5">
        <v>1</v>
      </c>
      <c r="S102" s="5">
        <v>10</v>
      </c>
      <c r="AB102" s="50">
        <v>1</v>
      </c>
      <c r="AK102" s="50">
        <v>2</v>
      </c>
    </row>
    <row r="103" spans="1:37" ht="19.5" x14ac:dyDescent="0.4">
      <c r="A103" s="5">
        <v>1</v>
      </c>
      <c r="S103" s="5">
        <v>3</v>
      </c>
      <c r="AB103" s="50">
        <v>1</v>
      </c>
      <c r="AK103" s="5">
        <v>2</v>
      </c>
    </row>
    <row r="104" spans="1:37" ht="19.5" x14ac:dyDescent="0.4">
      <c r="A104" s="5">
        <v>1</v>
      </c>
      <c r="S104" s="5">
        <v>3</v>
      </c>
      <c r="AB104" s="50">
        <v>1</v>
      </c>
      <c r="AK104" s="5">
        <v>9</v>
      </c>
    </row>
    <row r="105" spans="1:37" ht="19.5" x14ac:dyDescent="0.4">
      <c r="A105" s="50">
        <v>1</v>
      </c>
      <c r="S105" s="5">
        <v>9</v>
      </c>
      <c r="AB105" s="50">
        <v>1</v>
      </c>
      <c r="AK105" s="5">
        <v>1</v>
      </c>
    </row>
    <row r="106" spans="1:37" ht="19.5" x14ac:dyDescent="0.4">
      <c r="A106" s="5">
        <v>1</v>
      </c>
      <c r="S106" s="50">
        <v>1</v>
      </c>
      <c r="AB106" s="50">
        <v>1</v>
      </c>
      <c r="AK106" s="5">
        <v>1</v>
      </c>
    </row>
    <row r="107" spans="1:37" ht="19.5" x14ac:dyDescent="0.4">
      <c r="A107" s="5">
        <v>1</v>
      </c>
      <c r="S107" s="50">
        <v>1</v>
      </c>
      <c r="AB107" s="50">
        <v>1</v>
      </c>
      <c r="AK107" s="5">
        <v>2</v>
      </c>
    </row>
    <row r="108" spans="1:37" ht="19.5" x14ac:dyDescent="0.4">
      <c r="A108" s="5">
        <v>1</v>
      </c>
      <c r="S108" s="5">
        <v>7</v>
      </c>
      <c r="AB108" s="50">
        <v>1</v>
      </c>
      <c r="AK108" s="5">
        <v>1</v>
      </c>
    </row>
    <row r="109" spans="1:37" ht="19.5" x14ac:dyDescent="0.4">
      <c r="A109" s="5">
        <v>1</v>
      </c>
      <c r="S109" s="5">
        <v>2</v>
      </c>
      <c r="AB109" s="50">
        <v>1</v>
      </c>
      <c r="AK109" s="5">
        <v>1</v>
      </c>
    </row>
    <row r="110" spans="1:37" ht="19.5" x14ac:dyDescent="0.4">
      <c r="A110" s="5">
        <v>1</v>
      </c>
      <c r="S110" s="5">
        <v>2</v>
      </c>
      <c r="AB110" s="50">
        <v>1</v>
      </c>
      <c r="AK110" s="5">
        <v>4</v>
      </c>
    </row>
    <row r="111" spans="1:37" ht="19.5" x14ac:dyDescent="0.4">
      <c r="A111" s="50">
        <v>1</v>
      </c>
      <c r="S111" s="5">
        <v>1</v>
      </c>
      <c r="AB111" s="50">
        <v>1</v>
      </c>
      <c r="AK111" s="5">
        <v>2</v>
      </c>
    </row>
    <row r="112" spans="1:37" ht="19.5" x14ac:dyDescent="0.4">
      <c r="A112" s="5">
        <v>1</v>
      </c>
      <c r="S112" s="5">
        <v>1</v>
      </c>
      <c r="AB112" s="50">
        <v>1</v>
      </c>
      <c r="AK112" s="80">
        <v>1</v>
      </c>
    </row>
    <row r="113" spans="1:37" ht="19.5" x14ac:dyDescent="0.4">
      <c r="A113" s="5">
        <v>6</v>
      </c>
      <c r="S113" s="5">
        <v>1</v>
      </c>
      <c r="AB113" s="50">
        <v>1</v>
      </c>
      <c r="AK113" s="50">
        <v>1</v>
      </c>
    </row>
    <row r="114" spans="1:37" ht="19.5" x14ac:dyDescent="0.4">
      <c r="A114" s="5">
        <v>1</v>
      </c>
      <c r="S114" s="5">
        <v>3</v>
      </c>
      <c r="AB114" s="50">
        <v>1</v>
      </c>
      <c r="AK114" s="50">
        <v>1</v>
      </c>
    </row>
    <row r="115" spans="1:37" ht="19.5" x14ac:dyDescent="0.4">
      <c r="A115" s="146">
        <v>1</v>
      </c>
      <c r="S115" s="5">
        <v>1</v>
      </c>
      <c r="AB115" s="50">
        <v>1</v>
      </c>
      <c r="AK115" s="50">
        <v>1</v>
      </c>
    </row>
    <row r="116" spans="1:37" ht="19.5" x14ac:dyDescent="0.4">
      <c r="A116" s="5">
        <v>1</v>
      </c>
      <c r="S116" s="5">
        <v>1</v>
      </c>
      <c r="AB116" s="50">
        <v>1</v>
      </c>
      <c r="AK116" s="50">
        <v>1</v>
      </c>
    </row>
    <row r="117" spans="1:37" ht="19.5" x14ac:dyDescent="0.4">
      <c r="S117" s="5">
        <v>1</v>
      </c>
      <c r="AB117" s="50">
        <v>1</v>
      </c>
      <c r="AK117" s="50">
        <v>1</v>
      </c>
    </row>
    <row r="118" spans="1:37" ht="19.5" x14ac:dyDescent="0.4">
      <c r="S118" s="5">
        <v>1</v>
      </c>
      <c r="AB118" s="50">
        <v>1</v>
      </c>
      <c r="AK118" s="50">
        <v>1</v>
      </c>
    </row>
    <row r="119" spans="1:37" ht="19.5" x14ac:dyDescent="0.4">
      <c r="S119" s="5">
        <v>1</v>
      </c>
      <c r="AB119" s="50">
        <v>1</v>
      </c>
    </row>
    <row r="120" spans="1:37" ht="19.5" x14ac:dyDescent="0.4">
      <c r="S120" s="5">
        <v>2</v>
      </c>
      <c r="AB120" s="50">
        <v>2</v>
      </c>
    </row>
    <row r="121" spans="1:37" ht="19.5" x14ac:dyDescent="0.4">
      <c r="S121" s="5">
        <v>1</v>
      </c>
      <c r="AB121" s="50">
        <v>1</v>
      </c>
    </row>
    <row r="122" spans="1:37" ht="19.5" x14ac:dyDescent="0.4">
      <c r="S122" s="5">
        <v>2</v>
      </c>
    </row>
    <row r="123" spans="1:37" ht="19.5" x14ac:dyDescent="0.4">
      <c r="S123" s="5">
        <v>1</v>
      </c>
    </row>
    <row r="124" spans="1:37" ht="19.5" x14ac:dyDescent="0.4">
      <c r="S124" s="5">
        <v>1</v>
      </c>
    </row>
    <row r="125" spans="1:37" ht="19.5" x14ac:dyDescent="0.4">
      <c r="S125" s="5">
        <v>1</v>
      </c>
    </row>
    <row r="126" spans="1:37" ht="19.5" x14ac:dyDescent="0.4">
      <c r="S126" s="5">
        <v>1</v>
      </c>
    </row>
    <row r="127" spans="1:37" ht="19.5" x14ac:dyDescent="0.4">
      <c r="S127" s="5">
        <v>1</v>
      </c>
    </row>
    <row r="128" spans="1:37" ht="19.5" x14ac:dyDescent="0.4">
      <c r="S128" s="5">
        <v>1</v>
      </c>
    </row>
    <row r="129" spans="19:19" ht="19.5" x14ac:dyDescent="0.4">
      <c r="S129" s="5">
        <v>1</v>
      </c>
    </row>
    <row r="130" spans="19:19" ht="19.5" x14ac:dyDescent="0.4">
      <c r="S130" s="5">
        <v>1</v>
      </c>
    </row>
    <row r="131" spans="19:19" ht="19.5" x14ac:dyDescent="0.4">
      <c r="S131" s="5">
        <v>6</v>
      </c>
    </row>
    <row r="132" spans="19:19" ht="19.5" x14ac:dyDescent="0.4">
      <c r="S132" s="5">
        <v>1</v>
      </c>
    </row>
    <row r="133" spans="19:19" ht="19.5" x14ac:dyDescent="0.4">
      <c r="S133" s="5">
        <v>1</v>
      </c>
    </row>
    <row r="134" spans="19:19" ht="19.5" x14ac:dyDescent="0.4">
      <c r="S134" s="5">
        <v>3</v>
      </c>
    </row>
    <row r="135" spans="19:19" ht="19.5" x14ac:dyDescent="0.4">
      <c r="S135" s="5">
        <v>1</v>
      </c>
    </row>
    <row r="136" spans="19:19" ht="19.5" x14ac:dyDescent="0.4">
      <c r="S136" s="5">
        <v>1</v>
      </c>
    </row>
    <row r="137" spans="19:19" ht="19.5" x14ac:dyDescent="0.4">
      <c r="S137" s="5">
        <v>1</v>
      </c>
    </row>
    <row r="138" spans="19:19" ht="19.5" x14ac:dyDescent="0.4">
      <c r="S138" s="5">
        <v>2</v>
      </c>
    </row>
    <row r="139" spans="19:19" ht="19.5" x14ac:dyDescent="0.4">
      <c r="S139" s="5">
        <v>1</v>
      </c>
    </row>
    <row r="140" spans="19:19" ht="19.5" x14ac:dyDescent="0.4">
      <c r="S140" s="5">
        <v>1</v>
      </c>
    </row>
    <row r="141" spans="19:19" ht="19.5" x14ac:dyDescent="0.4">
      <c r="S141" s="5">
        <v>1</v>
      </c>
    </row>
    <row r="142" spans="19:19" ht="19.5" x14ac:dyDescent="0.4">
      <c r="S142" s="5">
        <v>1</v>
      </c>
    </row>
    <row r="143" spans="19:19" ht="19.5" x14ac:dyDescent="0.4">
      <c r="S143" s="5">
        <v>1</v>
      </c>
    </row>
    <row r="144" spans="19:19" ht="19.5" x14ac:dyDescent="0.4">
      <c r="S144" s="5">
        <v>2</v>
      </c>
    </row>
    <row r="145" spans="19:19" ht="19.5" x14ac:dyDescent="0.4">
      <c r="S145" s="5">
        <v>1</v>
      </c>
    </row>
    <row r="146" spans="19:19" ht="19.5" x14ac:dyDescent="0.4">
      <c r="S146" s="5">
        <v>1</v>
      </c>
    </row>
    <row r="147" spans="19:19" ht="19.5" x14ac:dyDescent="0.4">
      <c r="S147" s="5">
        <v>1</v>
      </c>
    </row>
    <row r="148" spans="19:19" ht="19.5" x14ac:dyDescent="0.4">
      <c r="S148" s="5">
        <v>1</v>
      </c>
    </row>
    <row r="149" spans="19:19" ht="19.5" x14ac:dyDescent="0.4">
      <c r="S149" s="5">
        <v>2</v>
      </c>
    </row>
    <row r="150" spans="19:19" ht="19.5" x14ac:dyDescent="0.4">
      <c r="S150" s="5">
        <v>1</v>
      </c>
    </row>
    <row r="151" spans="19:19" ht="19.5" x14ac:dyDescent="0.4">
      <c r="S151" s="50">
        <v>1</v>
      </c>
    </row>
    <row r="152" spans="19:19" ht="19.5" x14ac:dyDescent="0.4">
      <c r="S152" s="50">
        <v>2</v>
      </c>
    </row>
    <row r="153" spans="19:19" ht="19.5" x14ac:dyDescent="0.4">
      <c r="S153" s="5">
        <v>1</v>
      </c>
    </row>
    <row r="154" spans="19:19" ht="19.5" x14ac:dyDescent="0.4">
      <c r="S154" s="5">
        <v>2</v>
      </c>
    </row>
    <row r="155" spans="19:19" ht="19.5" x14ac:dyDescent="0.4">
      <c r="S155" s="5">
        <v>1</v>
      </c>
    </row>
    <row r="156" spans="19:19" ht="19.5" x14ac:dyDescent="0.4">
      <c r="S156" s="5">
        <v>6</v>
      </c>
    </row>
    <row r="157" spans="19:19" ht="19.5" x14ac:dyDescent="0.4">
      <c r="S157" s="5">
        <v>2</v>
      </c>
    </row>
    <row r="158" spans="19:19" ht="19.5" x14ac:dyDescent="0.4">
      <c r="S158" s="5">
        <v>2</v>
      </c>
    </row>
    <row r="159" spans="19:19" ht="19.5" x14ac:dyDescent="0.4">
      <c r="S159" s="5">
        <v>4</v>
      </c>
    </row>
    <row r="160" spans="19:19" ht="19.5" x14ac:dyDescent="0.4">
      <c r="S160" s="5">
        <v>1</v>
      </c>
    </row>
    <row r="161" spans="19:19" ht="19.5" x14ac:dyDescent="0.4">
      <c r="S161" s="5">
        <v>1</v>
      </c>
    </row>
    <row r="162" spans="19:19" ht="19.5" x14ac:dyDescent="0.4">
      <c r="S162" s="5">
        <v>8</v>
      </c>
    </row>
    <row r="163" spans="19:19" ht="19.5" x14ac:dyDescent="0.4">
      <c r="S163" s="5">
        <v>3</v>
      </c>
    </row>
    <row r="164" spans="19:19" ht="19.5" x14ac:dyDescent="0.4">
      <c r="S164" s="5">
        <v>3</v>
      </c>
    </row>
    <row r="165" spans="19:19" ht="19.5" x14ac:dyDescent="0.4">
      <c r="S165" s="5">
        <v>6</v>
      </c>
    </row>
    <row r="166" spans="19:19" ht="19.5" x14ac:dyDescent="0.4">
      <c r="S166" s="5">
        <v>3</v>
      </c>
    </row>
    <row r="167" spans="19:19" ht="19.5" x14ac:dyDescent="0.4">
      <c r="S167" s="50">
        <v>3</v>
      </c>
    </row>
    <row r="168" spans="19:19" ht="19.5" x14ac:dyDescent="0.4">
      <c r="S168" s="5">
        <v>1</v>
      </c>
    </row>
    <row r="169" spans="19:19" ht="19.5" x14ac:dyDescent="0.4">
      <c r="S169" s="5">
        <v>1</v>
      </c>
    </row>
    <row r="170" spans="19:19" ht="19.5" x14ac:dyDescent="0.4">
      <c r="S170" s="50">
        <v>2</v>
      </c>
    </row>
    <row r="171" spans="19:19" ht="19.5" x14ac:dyDescent="0.4">
      <c r="S171" s="5">
        <v>2</v>
      </c>
    </row>
    <row r="172" spans="19:19" ht="19.5" x14ac:dyDescent="0.4">
      <c r="S172" s="5">
        <v>9</v>
      </c>
    </row>
    <row r="173" spans="19:19" ht="19.5" x14ac:dyDescent="0.4">
      <c r="S173" s="5">
        <v>1</v>
      </c>
    </row>
    <row r="174" spans="19:19" ht="19.5" x14ac:dyDescent="0.4">
      <c r="S174" s="5">
        <v>1</v>
      </c>
    </row>
    <row r="175" spans="19:19" ht="19.5" x14ac:dyDescent="0.4">
      <c r="S175" s="5">
        <v>1</v>
      </c>
    </row>
    <row r="176" spans="19:19" ht="19.5" x14ac:dyDescent="0.4">
      <c r="S176" s="5">
        <v>1</v>
      </c>
    </row>
    <row r="177" spans="19:19" ht="19.5" x14ac:dyDescent="0.4">
      <c r="S177" s="5">
        <v>1</v>
      </c>
    </row>
    <row r="178" spans="19:19" ht="19.5" x14ac:dyDescent="0.4">
      <c r="S178" s="5">
        <v>1</v>
      </c>
    </row>
    <row r="179" spans="19:19" ht="19.5" x14ac:dyDescent="0.4">
      <c r="S179" s="5">
        <v>1</v>
      </c>
    </row>
    <row r="180" spans="19:19" ht="19.5" x14ac:dyDescent="0.4">
      <c r="S180" s="5">
        <v>6</v>
      </c>
    </row>
    <row r="181" spans="19:19" ht="19.5" x14ac:dyDescent="0.4">
      <c r="S181" s="5">
        <v>1</v>
      </c>
    </row>
    <row r="182" spans="19:19" ht="19.5" x14ac:dyDescent="0.4">
      <c r="S182" s="5">
        <v>2</v>
      </c>
    </row>
    <row r="183" spans="19:19" ht="19.5" x14ac:dyDescent="0.4">
      <c r="S183" s="5">
        <v>1</v>
      </c>
    </row>
    <row r="184" spans="19:19" ht="19.5" x14ac:dyDescent="0.4">
      <c r="S184" s="5">
        <v>1</v>
      </c>
    </row>
    <row r="185" spans="19:19" ht="19.5" x14ac:dyDescent="0.4">
      <c r="S185" s="5">
        <v>24</v>
      </c>
    </row>
    <row r="186" spans="19:19" ht="19.5" x14ac:dyDescent="0.4">
      <c r="S186" s="5">
        <v>1</v>
      </c>
    </row>
    <row r="187" spans="19:19" ht="19.5" x14ac:dyDescent="0.4">
      <c r="S187" s="5">
        <v>1</v>
      </c>
    </row>
    <row r="188" spans="19:19" ht="19.5" x14ac:dyDescent="0.4">
      <c r="S188" s="5">
        <v>4</v>
      </c>
    </row>
    <row r="189" spans="19:19" ht="19.5" x14ac:dyDescent="0.4">
      <c r="S189" s="5">
        <v>2</v>
      </c>
    </row>
    <row r="190" spans="19:19" ht="19.5" x14ac:dyDescent="0.4">
      <c r="S190" s="5">
        <v>1</v>
      </c>
    </row>
    <row r="191" spans="19:19" ht="19.5" x14ac:dyDescent="0.4">
      <c r="S191" s="5">
        <v>1</v>
      </c>
    </row>
    <row r="192" spans="19:19" ht="19.5" x14ac:dyDescent="0.4">
      <c r="S192" s="5">
        <v>1</v>
      </c>
    </row>
    <row r="193" spans="19:19" ht="19.5" x14ac:dyDescent="0.4">
      <c r="S193" s="5">
        <v>2</v>
      </c>
    </row>
    <row r="194" spans="19:19" ht="19.5" x14ac:dyDescent="0.4">
      <c r="S194" s="80">
        <v>1</v>
      </c>
    </row>
    <row r="195" spans="19:19" ht="19.5" x14ac:dyDescent="0.4">
      <c r="S195" s="50">
        <v>1</v>
      </c>
    </row>
    <row r="196" spans="19:19" ht="19.5" x14ac:dyDescent="0.4">
      <c r="S196" s="50">
        <v>1</v>
      </c>
    </row>
    <row r="197" spans="19:19" ht="19.5" x14ac:dyDescent="0.4">
      <c r="S197" s="50">
        <v>1</v>
      </c>
    </row>
    <row r="198" spans="19:19" ht="19.5" x14ac:dyDescent="0.4">
      <c r="S198" s="50">
        <v>1</v>
      </c>
    </row>
    <row r="199" spans="19:19" ht="19.5" x14ac:dyDescent="0.4">
      <c r="S199" s="50">
        <v>1</v>
      </c>
    </row>
    <row r="200" spans="19:19" ht="19.5" x14ac:dyDescent="0.4">
      <c r="S200" s="50">
        <v>1</v>
      </c>
    </row>
    <row r="201" spans="19:19" ht="19.5" x14ac:dyDescent="0.4">
      <c r="S201" s="50">
        <v>1</v>
      </c>
    </row>
    <row r="202" spans="19:19" ht="19.5" x14ac:dyDescent="0.4">
      <c r="S202" s="50">
        <v>1</v>
      </c>
    </row>
    <row r="203" spans="19:19" ht="19.5" x14ac:dyDescent="0.4">
      <c r="S203" s="50">
        <v>1</v>
      </c>
    </row>
    <row r="204" spans="19:19" ht="19.5" x14ac:dyDescent="0.4">
      <c r="S204" s="50">
        <v>1</v>
      </c>
    </row>
    <row r="205" spans="19:19" ht="19.5" x14ac:dyDescent="0.4">
      <c r="S205" s="50">
        <v>1</v>
      </c>
    </row>
    <row r="206" spans="19:19" ht="19.5" x14ac:dyDescent="0.4">
      <c r="S206" s="50">
        <v>1</v>
      </c>
    </row>
    <row r="207" spans="19:19" ht="19.5" x14ac:dyDescent="0.4">
      <c r="S207" s="50">
        <v>1</v>
      </c>
    </row>
    <row r="208" spans="19:19" ht="19.5" x14ac:dyDescent="0.4">
      <c r="S208" s="50">
        <v>1</v>
      </c>
    </row>
    <row r="209" spans="19:19" ht="19.5" x14ac:dyDescent="0.4">
      <c r="S209" s="50">
        <v>1</v>
      </c>
    </row>
    <row r="210" spans="19:19" ht="19.5" x14ac:dyDescent="0.4">
      <c r="S210" s="50">
        <v>1</v>
      </c>
    </row>
    <row r="211" spans="19:19" ht="19.5" x14ac:dyDescent="0.4">
      <c r="S211" s="50">
        <v>1</v>
      </c>
    </row>
    <row r="212" spans="19:19" ht="19.5" x14ac:dyDescent="0.4">
      <c r="S212" s="50">
        <v>1</v>
      </c>
    </row>
    <row r="213" spans="19:19" ht="19.5" x14ac:dyDescent="0.4">
      <c r="S213" s="50">
        <v>1</v>
      </c>
    </row>
    <row r="214" spans="19:19" ht="19.5" x14ac:dyDescent="0.4">
      <c r="S214" s="50">
        <v>1</v>
      </c>
    </row>
    <row r="215" spans="19:19" ht="19.5" x14ac:dyDescent="0.4">
      <c r="S215" s="50">
        <v>1</v>
      </c>
    </row>
    <row r="216" spans="19:19" ht="19.5" x14ac:dyDescent="0.4">
      <c r="S216" s="50">
        <v>1</v>
      </c>
    </row>
    <row r="217" spans="19:19" ht="19.5" x14ac:dyDescent="0.4">
      <c r="S217" s="50">
        <v>1</v>
      </c>
    </row>
    <row r="218" spans="19:19" ht="19.5" x14ac:dyDescent="0.4">
      <c r="S218" s="50">
        <v>1</v>
      </c>
    </row>
    <row r="219" spans="19:19" ht="19.5" x14ac:dyDescent="0.4">
      <c r="S219" s="50">
        <v>1</v>
      </c>
    </row>
    <row r="220" spans="19:19" ht="19.5" x14ac:dyDescent="0.4">
      <c r="S220" s="50">
        <v>1</v>
      </c>
    </row>
    <row r="221" spans="19:19" ht="19.5" x14ac:dyDescent="0.4">
      <c r="S221" s="50">
        <v>1</v>
      </c>
    </row>
    <row r="222" spans="19:19" ht="19.5" x14ac:dyDescent="0.4">
      <c r="S222" s="50">
        <v>1</v>
      </c>
    </row>
    <row r="223" spans="19:19" ht="19.5" x14ac:dyDescent="0.4">
      <c r="S223" s="50">
        <v>1</v>
      </c>
    </row>
    <row r="224" spans="19:19" ht="19.5" x14ac:dyDescent="0.4">
      <c r="S224" s="50">
        <v>1</v>
      </c>
    </row>
    <row r="225" spans="19:19" ht="19.5" x14ac:dyDescent="0.4">
      <c r="S225" s="50">
        <v>1</v>
      </c>
    </row>
    <row r="226" spans="19:19" ht="19.5" x14ac:dyDescent="0.4">
      <c r="S226" s="50">
        <v>1</v>
      </c>
    </row>
    <row r="227" spans="19:19" ht="19.5" x14ac:dyDescent="0.4">
      <c r="S227" s="50">
        <v>1</v>
      </c>
    </row>
    <row r="228" spans="19:19" ht="19.5" x14ac:dyDescent="0.4">
      <c r="S228" s="50">
        <v>1</v>
      </c>
    </row>
    <row r="229" spans="19:19" ht="19.5" x14ac:dyDescent="0.4">
      <c r="S229" s="50">
        <v>1</v>
      </c>
    </row>
    <row r="230" spans="19:19" ht="19.5" x14ac:dyDescent="0.4">
      <c r="S230" s="50">
        <v>1</v>
      </c>
    </row>
    <row r="231" spans="19:19" ht="19.5" x14ac:dyDescent="0.4">
      <c r="S231" s="50">
        <v>1</v>
      </c>
    </row>
    <row r="232" spans="19:19" ht="19.5" x14ac:dyDescent="0.4">
      <c r="S232" s="50">
        <v>1</v>
      </c>
    </row>
    <row r="233" spans="19:19" ht="19.5" x14ac:dyDescent="0.4">
      <c r="S233" s="50">
        <v>1</v>
      </c>
    </row>
    <row r="234" spans="19:19" ht="19.5" x14ac:dyDescent="0.4">
      <c r="S234" s="50">
        <v>1</v>
      </c>
    </row>
    <row r="235" spans="19:19" ht="19.5" x14ac:dyDescent="0.4">
      <c r="S235" s="50">
        <v>2</v>
      </c>
    </row>
    <row r="236" spans="19:19" ht="19.5" x14ac:dyDescent="0.4">
      <c r="S236" s="50">
        <v>1</v>
      </c>
    </row>
    <row r="239" spans="19:19" ht="53.25" customHeight="1" x14ac:dyDescent="0.4"/>
  </sheetData>
  <mergeCells count="4">
    <mergeCell ref="M90:P90"/>
    <mergeCell ref="A1:J2"/>
    <mergeCell ref="L3:M4"/>
    <mergeCell ref="W2:W3"/>
  </mergeCells>
  <phoneticPr fontId="2"/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CCBC3-17F3-43A4-B141-401E8CB03BC9}">
  <dimension ref="A1:Z16"/>
  <sheetViews>
    <sheetView workbookViewId="0">
      <selection activeCell="T21" sqref="T21"/>
    </sheetView>
  </sheetViews>
  <sheetFormatPr defaultRowHeight="15.75" x14ac:dyDescent="0.4"/>
  <cols>
    <col min="1" max="2" width="7.75" style="20" customWidth="1"/>
    <col min="3" max="3" width="6" style="20" customWidth="1"/>
    <col min="4" max="16384" width="9" style="20"/>
  </cols>
  <sheetData>
    <row r="1" spans="1:26" x14ac:dyDescent="0.4">
      <c r="A1" s="355" t="s">
        <v>358</v>
      </c>
      <c r="B1" s="355"/>
      <c r="C1" s="355"/>
      <c r="D1" s="355"/>
      <c r="E1" s="355"/>
      <c r="F1" s="355"/>
      <c r="G1" s="355"/>
      <c r="H1" s="355"/>
      <c r="I1" s="355"/>
      <c r="J1" s="355"/>
    </row>
    <row r="2" spans="1:26" x14ac:dyDescent="0.4">
      <c r="A2" s="355"/>
      <c r="B2" s="355"/>
      <c r="C2" s="355"/>
      <c r="D2" s="355"/>
      <c r="E2" s="355"/>
      <c r="F2" s="355"/>
      <c r="G2" s="355"/>
      <c r="H2" s="355"/>
      <c r="I2" s="355"/>
      <c r="J2" s="355"/>
    </row>
    <row r="3" spans="1:26" ht="16.5" thickBot="1" x14ac:dyDescent="0.45"/>
    <row r="4" spans="1:26" ht="21" customHeight="1" x14ac:dyDescent="0.4">
      <c r="A4" s="87" t="s">
        <v>87</v>
      </c>
      <c r="B4" s="87" t="s">
        <v>42</v>
      </c>
      <c r="C4" s="87" t="s">
        <v>6</v>
      </c>
      <c r="D4" s="356"/>
      <c r="E4" s="356"/>
      <c r="F4" s="356"/>
      <c r="G4" s="356"/>
      <c r="H4" s="95" t="s">
        <v>351</v>
      </c>
      <c r="I4" s="84" t="s">
        <v>144</v>
      </c>
      <c r="J4" s="363">
        <v>6400</v>
      </c>
      <c r="P4" s="365"/>
      <c r="Q4" s="368"/>
      <c r="R4" s="369"/>
      <c r="S4" s="369"/>
      <c r="T4" s="369"/>
      <c r="U4" s="370"/>
      <c r="V4" s="377"/>
      <c r="W4" s="83" t="s">
        <v>363</v>
      </c>
      <c r="X4" s="33">
        <v>1</v>
      </c>
      <c r="Y4" s="91">
        <v>5500</v>
      </c>
      <c r="Z4" s="380">
        <f>SUM(Y4:Y8)</f>
        <v>23600</v>
      </c>
    </row>
    <row r="5" spans="1:26" ht="21" customHeight="1" thickBot="1" x14ac:dyDescent="0.45">
      <c r="A5" s="358"/>
      <c r="B5" s="359"/>
      <c r="C5" s="360"/>
      <c r="D5" s="356"/>
      <c r="E5" s="356"/>
      <c r="F5" s="356"/>
      <c r="G5" s="356"/>
      <c r="H5" s="95" t="s">
        <v>352</v>
      </c>
      <c r="I5" s="93" t="s">
        <v>144</v>
      </c>
      <c r="J5" s="364"/>
      <c r="P5" s="366"/>
      <c r="Q5" s="371"/>
      <c r="R5" s="372"/>
      <c r="S5" s="372"/>
      <c r="T5" s="372"/>
      <c r="U5" s="373"/>
      <c r="V5" s="378"/>
      <c r="W5" s="83" t="s">
        <v>361</v>
      </c>
      <c r="X5" s="33">
        <v>1</v>
      </c>
      <c r="Y5" s="91">
        <v>3500</v>
      </c>
      <c r="Z5" s="381"/>
    </row>
    <row r="6" spans="1:26" ht="21" customHeight="1" thickBot="1" x14ac:dyDescent="0.45">
      <c r="A6" s="359"/>
      <c r="B6" s="359"/>
      <c r="C6" s="360"/>
      <c r="D6" s="356"/>
      <c r="E6" s="356"/>
      <c r="F6" s="356"/>
      <c r="G6" s="356"/>
      <c r="H6" s="99" t="s">
        <v>339</v>
      </c>
      <c r="I6" s="85" t="s">
        <v>353</v>
      </c>
      <c r="J6" s="98" t="s">
        <v>348</v>
      </c>
      <c r="P6" s="366"/>
      <c r="Q6" s="371"/>
      <c r="R6" s="372"/>
      <c r="S6" s="372"/>
      <c r="T6" s="372"/>
      <c r="U6" s="373"/>
      <c r="V6" s="378"/>
      <c r="W6" s="83" t="s">
        <v>354</v>
      </c>
      <c r="X6" s="33">
        <v>2</v>
      </c>
      <c r="Y6" s="91">
        <v>7200</v>
      </c>
      <c r="Z6" s="381"/>
    </row>
    <row r="7" spans="1:26" ht="16.5" thickBot="1" x14ac:dyDescent="0.45">
      <c r="P7" s="366"/>
      <c r="Q7" s="371"/>
      <c r="R7" s="372"/>
      <c r="S7" s="372"/>
      <c r="T7" s="372"/>
      <c r="U7" s="373"/>
      <c r="V7" s="378"/>
      <c r="W7" s="83" t="s">
        <v>352</v>
      </c>
      <c r="X7" s="33">
        <v>1</v>
      </c>
      <c r="Y7" s="91">
        <v>2900</v>
      </c>
      <c r="Z7" s="381"/>
    </row>
    <row r="8" spans="1:26" ht="16.5" thickBot="1" x14ac:dyDescent="0.45">
      <c r="A8" s="87" t="s">
        <v>87</v>
      </c>
      <c r="B8" s="87" t="s">
        <v>42</v>
      </c>
      <c r="C8" s="87" t="s">
        <v>6</v>
      </c>
      <c r="D8" s="356"/>
      <c r="E8" s="356"/>
      <c r="F8" s="356"/>
      <c r="G8" s="356"/>
      <c r="H8" s="96" t="s">
        <v>351</v>
      </c>
      <c r="I8" s="85" t="s">
        <v>144</v>
      </c>
      <c r="J8" s="97" t="s">
        <v>315</v>
      </c>
      <c r="P8" s="367"/>
      <c r="Q8" s="374"/>
      <c r="R8" s="375"/>
      <c r="S8" s="375"/>
      <c r="T8" s="375"/>
      <c r="U8" s="376"/>
      <c r="V8" s="379"/>
      <c r="W8" s="83" t="s">
        <v>27</v>
      </c>
      <c r="X8" s="33">
        <v>1</v>
      </c>
      <c r="Y8" s="91">
        <v>4500</v>
      </c>
      <c r="Z8" s="382"/>
    </row>
    <row r="9" spans="1:26" x14ac:dyDescent="0.4">
      <c r="A9" s="358"/>
      <c r="B9" s="359"/>
      <c r="C9" s="360" t="s">
        <v>88</v>
      </c>
      <c r="D9" s="356"/>
      <c r="E9" s="356"/>
      <c r="F9" s="356"/>
      <c r="G9" s="356"/>
      <c r="P9" s="365"/>
      <c r="Q9" s="368"/>
      <c r="R9" s="369"/>
      <c r="S9" s="369"/>
      <c r="T9" s="369"/>
      <c r="U9" s="370"/>
      <c r="V9" s="377"/>
      <c r="W9" s="83" t="s">
        <v>363</v>
      </c>
      <c r="X9" s="33">
        <v>1</v>
      </c>
      <c r="Y9" s="91">
        <v>5500</v>
      </c>
      <c r="Z9" s="380">
        <f>SUM(Y9:Y13)</f>
        <v>23600</v>
      </c>
    </row>
    <row r="10" spans="1:26" x14ac:dyDescent="0.4">
      <c r="A10" s="359"/>
      <c r="B10" s="359"/>
      <c r="C10" s="360"/>
      <c r="D10" s="356"/>
      <c r="E10" s="356"/>
      <c r="F10" s="356"/>
      <c r="G10" s="356"/>
      <c r="P10" s="366"/>
      <c r="Q10" s="371"/>
      <c r="R10" s="372"/>
      <c r="S10" s="372"/>
      <c r="T10" s="372"/>
      <c r="U10" s="373"/>
      <c r="V10" s="378"/>
      <c r="W10" s="83" t="s">
        <v>361</v>
      </c>
      <c r="X10" s="33">
        <v>1</v>
      </c>
      <c r="Y10" s="91">
        <v>3500</v>
      </c>
      <c r="Z10" s="381"/>
    </row>
    <row r="11" spans="1:26" x14ac:dyDescent="0.4">
      <c r="P11" s="366"/>
      <c r="Q11" s="371"/>
      <c r="R11" s="372"/>
      <c r="S11" s="372"/>
      <c r="T11" s="372"/>
      <c r="U11" s="373"/>
      <c r="V11" s="378"/>
      <c r="W11" s="83" t="s">
        <v>354</v>
      </c>
      <c r="X11" s="33">
        <v>2</v>
      </c>
      <c r="Y11" s="91">
        <v>7200</v>
      </c>
      <c r="Z11" s="381"/>
    </row>
    <row r="12" spans="1:26" x14ac:dyDescent="0.4">
      <c r="A12" s="87" t="s">
        <v>87</v>
      </c>
      <c r="B12" s="87" t="s">
        <v>42</v>
      </c>
      <c r="C12" s="87" t="s">
        <v>6</v>
      </c>
      <c r="D12" s="356"/>
      <c r="E12" s="356"/>
      <c r="F12" s="356"/>
      <c r="G12" s="357"/>
      <c r="H12" s="95" t="s">
        <v>351</v>
      </c>
      <c r="I12" s="33" t="s">
        <v>93</v>
      </c>
      <c r="J12" s="361" t="s">
        <v>350</v>
      </c>
      <c r="P12" s="366"/>
      <c r="Q12" s="371"/>
      <c r="R12" s="372"/>
      <c r="S12" s="372"/>
      <c r="T12" s="372"/>
      <c r="U12" s="373"/>
      <c r="V12" s="378"/>
      <c r="W12" s="83" t="s">
        <v>352</v>
      </c>
      <c r="X12" s="33">
        <v>1</v>
      </c>
      <c r="Y12" s="91">
        <v>2900</v>
      </c>
      <c r="Z12" s="381"/>
    </row>
    <row r="13" spans="1:26" x14ac:dyDescent="0.4">
      <c r="A13" s="358"/>
      <c r="B13" s="359"/>
      <c r="C13" s="360" t="s">
        <v>88</v>
      </c>
      <c r="D13" s="356"/>
      <c r="E13" s="356"/>
      <c r="F13" s="356"/>
      <c r="G13" s="357"/>
      <c r="H13" s="95" t="s">
        <v>354</v>
      </c>
      <c r="I13" s="33" t="s">
        <v>93</v>
      </c>
      <c r="J13" s="361"/>
      <c r="P13" s="367"/>
      <c r="Q13" s="374"/>
      <c r="R13" s="375"/>
      <c r="S13" s="375"/>
      <c r="T13" s="375"/>
      <c r="U13" s="376"/>
      <c r="V13" s="379"/>
      <c r="W13" s="83" t="s">
        <v>27</v>
      </c>
      <c r="X13" s="33">
        <v>1</v>
      </c>
      <c r="Y13" s="91">
        <v>4500</v>
      </c>
      <c r="Z13" s="382"/>
    </row>
    <row r="14" spans="1:26" x14ac:dyDescent="0.4">
      <c r="A14" s="358"/>
      <c r="B14" s="359"/>
      <c r="C14" s="360"/>
      <c r="D14" s="356"/>
      <c r="E14" s="356"/>
      <c r="F14" s="356"/>
      <c r="G14" s="357"/>
      <c r="H14" s="95" t="s">
        <v>355</v>
      </c>
      <c r="I14" s="33" t="s">
        <v>353</v>
      </c>
      <c r="J14" s="361"/>
    </row>
    <row r="15" spans="1:26" ht="16.5" thickBot="1" x14ac:dyDescent="0.45">
      <c r="H15" s="95" t="s">
        <v>356</v>
      </c>
      <c r="I15" s="88" t="s">
        <v>353</v>
      </c>
      <c r="J15" s="361"/>
    </row>
    <row r="16" spans="1:26" ht="16.5" thickBot="1" x14ac:dyDescent="0.45">
      <c r="H16" s="99" t="s">
        <v>339</v>
      </c>
      <c r="I16" s="85" t="s">
        <v>357</v>
      </c>
      <c r="J16" s="362"/>
    </row>
  </sheetData>
  <mergeCells count="26">
    <mergeCell ref="Z4:Z8"/>
    <mergeCell ref="P9:P13"/>
    <mergeCell ref="Q9:U13"/>
    <mergeCell ref="V9:V13"/>
    <mergeCell ref="Z9:Z13"/>
    <mergeCell ref="C5:C6"/>
    <mergeCell ref="J4:J5"/>
    <mergeCell ref="P4:P8"/>
    <mergeCell ref="Q4:U8"/>
    <mergeCell ref="V4:V8"/>
    <mergeCell ref="A1:J2"/>
    <mergeCell ref="D13:G14"/>
    <mergeCell ref="A13:A14"/>
    <mergeCell ref="B13:B14"/>
    <mergeCell ref="C13:C14"/>
    <mergeCell ref="J12:J16"/>
    <mergeCell ref="C9:C10"/>
    <mergeCell ref="A9:A10"/>
    <mergeCell ref="B9:B10"/>
    <mergeCell ref="D8:G8"/>
    <mergeCell ref="D9:G10"/>
    <mergeCell ref="D12:G12"/>
    <mergeCell ref="D5:G6"/>
    <mergeCell ref="D4:G4"/>
    <mergeCell ref="A5:A6"/>
    <mergeCell ref="B5:B6"/>
  </mergeCells>
  <phoneticPr fontId="2"/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81B70-AC6B-47FA-93BA-F11345DF2575}">
  <sheetPr>
    <tabColor rgb="FFFF6699"/>
  </sheetPr>
  <dimension ref="A1:H25"/>
  <sheetViews>
    <sheetView workbookViewId="0">
      <selection activeCell="X43" sqref="X43:X48"/>
    </sheetView>
  </sheetViews>
  <sheetFormatPr defaultRowHeight="15.75" x14ac:dyDescent="0.4"/>
  <cols>
    <col min="1" max="1" width="8.375" style="20" customWidth="1"/>
    <col min="2" max="2" width="19.375" style="20" customWidth="1"/>
    <col min="3" max="3" width="14.375" style="20" customWidth="1"/>
    <col min="4" max="4" width="7.625" style="20" customWidth="1"/>
    <col min="5" max="5" width="8.125" style="20" customWidth="1"/>
    <col min="6" max="7" width="11.875" style="20" customWidth="1"/>
    <col min="8" max="8" width="7.625" style="20" customWidth="1"/>
    <col min="9" max="21" width="8.125" style="20" customWidth="1"/>
    <col min="22" max="16384" width="9" style="20"/>
  </cols>
  <sheetData>
    <row r="1" spans="1:8" ht="15.75" customHeight="1" x14ac:dyDescent="0.4">
      <c r="A1" s="383" t="s">
        <v>495</v>
      </c>
      <c r="B1" s="383"/>
      <c r="C1" s="383"/>
      <c r="D1" s="383"/>
      <c r="E1" s="383"/>
      <c r="F1" s="383"/>
      <c r="G1" s="383"/>
      <c r="H1" s="383"/>
    </row>
    <row r="2" spans="1:8" ht="15.75" customHeight="1" x14ac:dyDescent="0.4">
      <c r="A2" s="383"/>
      <c r="B2" s="383"/>
      <c r="C2" s="383"/>
      <c r="D2" s="383"/>
      <c r="E2" s="383"/>
      <c r="F2" s="383"/>
      <c r="G2" s="383"/>
      <c r="H2" s="383"/>
    </row>
    <row r="3" spans="1:8" ht="15.75" customHeight="1" x14ac:dyDescent="0.4">
      <c r="A3" s="384"/>
      <c r="B3" s="384"/>
      <c r="C3" s="384"/>
      <c r="D3" s="384"/>
      <c r="E3" s="384"/>
      <c r="F3" s="384"/>
      <c r="G3" s="384"/>
      <c r="H3" s="384"/>
    </row>
    <row r="4" spans="1:8" ht="38.25" customHeight="1" x14ac:dyDescent="0.4">
      <c r="A4" s="86" t="s">
        <v>92</v>
      </c>
      <c r="B4" s="87" t="s">
        <v>6</v>
      </c>
      <c r="C4" s="87" t="s">
        <v>1</v>
      </c>
      <c r="D4" s="87" t="s">
        <v>338</v>
      </c>
      <c r="E4" s="86" t="s">
        <v>340</v>
      </c>
      <c r="F4" s="87" t="s">
        <v>10</v>
      </c>
      <c r="G4" s="86" t="s">
        <v>341</v>
      </c>
      <c r="H4" s="87" t="s">
        <v>89</v>
      </c>
    </row>
    <row r="5" spans="1:8" ht="23.25" customHeight="1" x14ac:dyDescent="0.4">
      <c r="A5" s="33"/>
      <c r="B5" s="33"/>
      <c r="C5" s="33"/>
      <c r="D5" s="33"/>
      <c r="E5" s="33"/>
      <c r="F5" s="33"/>
      <c r="G5" s="33"/>
      <c r="H5" s="33"/>
    </row>
    <row r="6" spans="1:8" ht="23.25" customHeight="1" x14ac:dyDescent="0.4">
      <c r="A6" s="33"/>
      <c r="B6" s="33"/>
      <c r="C6" s="33"/>
      <c r="D6" s="33"/>
      <c r="E6" s="33"/>
      <c r="F6" s="33"/>
      <c r="G6" s="33"/>
      <c r="H6" s="33"/>
    </row>
    <row r="7" spans="1:8" ht="23.25" customHeight="1" x14ac:dyDescent="0.4">
      <c r="A7" s="33"/>
      <c r="B7" s="33"/>
      <c r="C7" s="33"/>
      <c r="D7" s="33"/>
      <c r="E7" s="33"/>
      <c r="F7" s="33"/>
      <c r="G7" s="33"/>
      <c r="H7" s="33"/>
    </row>
    <row r="8" spans="1:8" ht="20.25" customHeight="1" x14ac:dyDescent="0.4">
      <c r="A8" s="33"/>
      <c r="B8" s="33"/>
      <c r="C8" s="33"/>
      <c r="D8" s="33"/>
      <c r="E8" s="33"/>
      <c r="F8" s="33"/>
      <c r="G8" s="33"/>
      <c r="H8" s="33"/>
    </row>
    <row r="9" spans="1:8" ht="20.25" customHeight="1" x14ac:dyDescent="0.4">
      <c r="A9" s="33"/>
      <c r="B9" s="33"/>
      <c r="C9" s="33"/>
      <c r="D9" s="33"/>
      <c r="E9" s="33"/>
      <c r="F9" s="33"/>
      <c r="G9" s="33"/>
      <c r="H9" s="33"/>
    </row>
    <row r="10" spans="1:8" ht="20.25" customHeight="1" x14ac:dyDescent="0.4">
      <c r="A10" s="33"/>
      <c r="B10" s="33"/>
      <c r="C10" s="33"/>
      <c r="D10" s="33"/>
      <c r="E10" s="33"/>
      <c r="F10" s="33"/>
      <c r="G10" s="33"/>
      <c r="H10" s="33"/>
    </row>
    <row r="11" spans="1:8" ht="20.25" customHeight="1" x14ac:dyDescent="0.4">
      <c r="A11" s="33"/>
      <c r="B11" s="33"/>
      <c r="C11" s="33"/>
      <c r="D11" s="33"/>
      <c r="E11" s="33"/>
      <c r="F11" s="33"/>
      <c r="G11" s="33"/>
      <c r="H11" s="33"/>
    </row>
    <row r="12" spans="1:8" ht="20.25" customHeight="1" x14ac:dyDescent="0.4">
      <c r="A12" s="33"/>
      <c r="B12" s="33"/>
      <c r="C12" s="33"/>
      <c r="D12" s="33"/>
      <c r="E12" s="33"/>
      <c r="F12" s="33"/>
      <c r="G12" s="33"/>
      <c r="H12" s="33"/>
    </row>
    <row r="13" spans="1:8" ht="20.25" customHeight="1" x14ac:dyDescent="0.4">
      <c r="A13" s="33"/>
      <c r="B13" s="33"/>
      <c r="C13" s="33"/>
      <c r="D13" s="33"/>
      <c r="E13" s="33"/>
      <c r="F13" s="33"/>
      <c r="G13" s="33"/>
      <c r="H13" s="33"/>
    </row>
    <row r="14" spans="1:8" ht="20.25" customHeight="1" x14ac:dyDescent="0.4">
      <c r="A14" s="33"/>
      <c r="B14" s="33"/>
      <c r="C14" s="33"/>
      <c r="D14" s="33"/>
      <c r="E14" s="33"/>
      <c r="F14" s="33"/>
      <c r="G14" s="33"/>
      <c r="H14" s="33"/>
    </row>
    <row r="15" spans="1:8" ht="20.25" customHeight="1" x14ac:dyDescent="0.4">
      <c r="A15" s="33"/>
      <c r="B15" s="33"/>
      <c r="C15" s="33"/>
      <c r="D15" s="33"/>
      <c r="E15" s="33"/>
      <c r="F15" s="33"/>
      <c r="G15" s="33"/>
      <c r="H15" s="33"/>
    </row>
    <row r="16" spans="1:8" ht="20.25" customHeight="1" x14ac:dyDescent="0.4">
      <c r="A16" s="33"/>
      <c r="B16" s="33"/>
      <c r="C16" s="33"/>
      <c r="D16" s="33"/>
      <c r="E16" s="33"/>
      <c r="F16" s="33"/>
      <c r="G16" s="33"/>
      <c r="H16" s="33"/>
    </row>
    <row r="17" spans="1:8" ht="20.25" customHeight="1" x14ac:dyDescent="0.4">
      <c r="A17" s="33"/>
      <c r="B17" s="33"/>
      <c r="C17" s="33"/>
      <c r="D17" s="33"/>
      <c r="E17" s="33"/>
      <c r="F17" s="33"/>
      <c r="G17" s="33"/>
      <c r="H17" s="33"/>
    </row>
    <row r="18" spans="1:8" ht="20.25" customHeight="1" x14ac:dyDescent="0.4">
      <c r="A18" s="33"/>
      <c r="B18" s="33"/>
      <c r="C18" s="33"/>
      <c r="D18" s="33"/>
      <c r="E18" s="33"/>
      <c r="F18" s="33"/>
      <c r="G18" s="33"/>
      <c r="H18" s="33"/>
    </row>
    <row r="19" spans="1:8" ht="20.25" customHeight="1" x14ac:dyDescent="0.4">
      <c r="A19" s="33"/>
      <c r="B19" s="33"/>
      <c r="C19" s="33"/>
      <c r="D19" s="33"/>
      <c r="E19" s="33"/>
      <c r="F19" s="33"/>
      <c r="G19" s="33"/>
      <c r="H19" s="33"/>
    </row>
    <row r="20" spans="1:8" ht="20.25" customHeight="1" x14ac:dyDescent="0.4">
      <c r="A20" s="33"/>
      <c r="B20" s="33"/>
      <c r="C20" s="33"/>
      <c r="D20" s="33"/>
      <c r="E20" s="33"/>
      <c r="F20" s="33"/>
      <c r="G20" s="33"/>
      <c r="H20" s="33"/>
    </row>
    <row r="21" spans="1:8" ht="20.25" customHeight="1" x14ac:dyDescent="0.4">
      <c r="A21" s="33"/>
      <c r="B21" s="33"/>
      <c r="C21" s="33"/>
      <c r="D21" s="33"/>
      <c r="E21" s="33"/>
      <c r="F21" s="33"/>
      <c r="G21" s="33"/>
      <c r="H21" s="33"/>
    </row>
    <row r="22" spans="1:8" ht="20.25" customHeight="1" x14ac:dyDescent="0.4">
      <c r="A22" s="33"/>
      <c r="B22" s="33"/>
      <c r="C22" s="33"/>
      <c r="D22" s="33"/>
      <c r="E22" s="33"/>
      <c r="F22" s="33"/>
      <c r="G22" s="33"/>
      <c r="H22" s="33"/>
    </row>
    <row r="23" spans="1:8" ht="20.25" customHeight="1" x14ac:dyDescent="0.4">
      <c r="A23" s="33"/>
      <c r="B23" s="33"/>
      <c r="C23" s="33"/>
      <c r="D23" s="33"/>
      <c r="E23" s="33"/>
      <c r="F23" s="33"/>
      <c r="G23" s="33"/>
      <c r="H23" s="33"/>
    </row>
    <row r="24" spans="1:8" ht="20.25" customHeight="1" x14ac:dyDescent="0.4">
      <c r="A24" s="33"/>
      <c r="B24" s="33"/>
      <c r="C24" s="33"/>
      <c r="D24" s="33"/>
      <c r="E24" s="33"/>
      <c r="F24" s="33"/>
      <c r="G24" s="33"/>
      <c r="H24" s="33"/>
    </row>
    <row r="25" spans="1:8" ht="20.25" customHeight="1" x14ac:dyDescent="0.4">
      <c r="A25" s="33"/>
      <c r="B25" s="33"/>
      <c r="C25" s="33"/>
      <c r="D25" s="33"/>
      <c r="E25" s="33"/>
      <c r="F25" s="33"/>
      <c r="G25" s="33"/>
      <c r="H25" s="33"/>
    </row>
  </sheetData>
  <mergeCells count="1">
    <mergeCell ref="A1:H3"/>
  </mergeCells>
  <phoneticPr fontId="2"/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1CC3-090A-4DDF-A41C-C1E9350D1FFA}">
  <sheetPr>
    <tabColor rgb="FFFF6699"/>
  </sheetPr>
  <dimension ref="A1:H25"/>
  <sheetViews>
    <sheetView workbookViewId="0">
      <selection activeCell="X43" sqref="X43:X48"/>
    </sheetView>
  </sheetViews>
  <sheetFormatPr defaultRowHeight="15.75" x14ac:dyDescent="0.4"/>
  <cols>
    <col min="1" max="1" width="8.375" style="20" customWidth="1"/>
    <col min="2" max="2" width="19.375" style="20" customWidth="1"/>
    <col min="3" max="3" width="14.375" style="20" customWidth="1"/>
    <col min="4" max="4" width="7.625" style="20" customWidth="1"/>
    <col min="5" max="5" width="8.125" style="20" customWidth="1"/>
    <col min="6" max="7" width="11.875" style="20" customWidth="1"/>
    <col min="8" max="8" width="7.625" style="20" customWidth="1"/>
    <col min="9" max="21" width="8.125" style="20" customWidth="1"/>
    <col min="22" max="16384" width="9" style="20"/>
  </cols>
  <sheetData>
    <row r="1" spans="1:8" ht="15.75" customHeight="1" x14ac:dyDescent="0.4">
      <c r="A1" s="383" t="s">
        <v>346</v>
      </c>
      <c r="B1" s="383"/>
      <c r="C1" s="383"/>
      <c r="D1" s="383"/>
      <c r="E1" s="383"/>
      <c r="F1" s="383"/>
      <c r="G1" s="383"/>
      <c r="H1" s="383"/>
    </row>
    <row r="2" spans="1:8" ht="15.75" customHeight="1" x14ac:dyDescent="0.4">
      <c r="A2" s="383"/>
      <c r="B2" s="383"/>
      <c r="C2" s="383"/>
      <c r="D2" s="383"/>
      <c r="E2" s="383"/>
      <c r="F2" s="383"/>
      <c r="G2" s="383"/>
      <c r="H2" s="383"/>
    </row>
    <row r="3" spans="1:8" ht="15.75" customHeight="1" x14ac:dyDescent="0.4">
      <c r="A3" s="384"/>
      <c r="B3" s="384"/>
      <c r="C3" s="384"/>
      <c r="D3" s="384"/>
      <c r="E3" s="384"/>
      <c r="F3" s="384"/>
      <c r="G3" s="384"/>
      <c r="H3" s="384"/>
    </row>
    <row r="4" spans="1:8" ht="38.25" customHeight="1" x14ac:dyDescent="0.4">
      <c r="A4" s="86" t="s">
        <v>92</v>
      </c>
      <c r="B4" s="87" t="s">
        <v>6</v>
      </c>
      <c r="C4" s="87" t="s">
        <v>1</v>
      </c>
      <c r="D4" s="87" t="s">
        <v>338</v>
      </c>
      <c r="E4" s="86" t="s">
        <v>340</v>
      </c>
      <c r="F4" s="87" t="s">
        <v>10</v>
      </c>
      <c r="G4" s="86" t="s">
        <v>341</v>
      </c>
      <c r="H4" s="87" t="s">
        <v>89</v>
      </c>
    </row>
    <row r="5" spans="1:8" ht="23.25" customHeight="1" x14ac:dyDescent="0.4">
      <c r="A5" s="33"/>
      <c r="B5" s="33"/>
      <c r="C5" s="33"/>
      <c r="D5" s="33"/>
      <c r="E5" s="33"/>
      <c r="F5" s="33"/>
      <c r="G5" s="33"/>
      <c r="H5" s="33"/>
    </row>
    <row r="6" spans="1:8" ht="23.25" customHeight="1" x14ac:dyDescent="0.4">
      <c r="A6" s="33"/>
      <c r="B6" s="33"/>
      <c r="C6" s="33"/>
      <c r="D6" s="33"/>
      <c r="E6" s="33"/>
      <c r="F6" s="33"/>
      <c r="G6" s="33"/>
      <c r="H6" s="33"/>
    </row>
    <row r="7" spans="1:8" ht="23.25" customHeight="1" x14ac:dyDescent="0.4">
      <c r="A7" s="33"/>
      <c r="B7" s="33"/>
      <c r="C7" s="33"/>
      <c r="D7" s="33"/>
      <c r="E7" s="33"/>
      <c r="F7" s="33"/>
      <c r="G7" s="33"/>
      <c r="H7" s="33"/>
    </row>
    <row r="8" spans="1:8" ht="20.25" customHeight="1" x14ac:dyDescent="0.4">
      <c r="A8" s="33"/>
      <c r="B8" s="33"/>
      <c r="C8" s="33"/>
      <c r="D8" s="33"/>
      <c r="E8" s="33"/>
      <c r="F8" s="33"/>
      <c r="G8" s="33"/>
      <c r="H8" s="33"/>
    </row>
    <row r="9" spans="1:8" ht="20.25" customHeight="1" x14ac:dyDescent="0.4">
      <c r="A9" s="33"/>
      <c r="B9" s="33"/>
      <c r="C9" s="33"/>
      <c r="D9" s="33"/>
      <c r="E9" s="33"/>
      <c r="F9" s="33"/>
      <c r="G9" s="33"/>
      <c r="H9" s="33"/>
    </row>
    <row r="10" spans="1:8" ht="20.25" customHeight="1" x14ac:dyDescent="0.4">
      <c r="A10" s="33"/>
      <c r="B10" s="33"/>
      <c r="C10" s="33"/>
      <c r="D10" s="33"/>
      <c r="E10" s="33"/>
      <c r="F10" s="33"/>
      <c r="G10" s="33"/>
      <c r="H10" s="33"/>
    </row>
    <row r="11" spans="1:8" ht="20.25" customHeight="1" x14ac:dyDescent="0.4">
      <c r="A11" s="33"/>
      <c r="B11" s="33"/>
      <c r="C11" s="33"/>
      <c r="D11" s="33"/>
      <c r="E11" s="33"/>
      <c r="F11" s="33"/>
      <c r="G11" s="33"/>
      <c r="H11" s="33"/>
    </row>
    <row r="12" spans="1:8" ht="20.25" customHeight="1" x14ac:dyDescent="0.4">
      <c r="A12" s="33"/>
      <c r="B12" s="33"/>
      <c r="C12" s="33"/>
      <c r="D12" s="33"/>
      <c r="E12" s="33"/>
      <c r="F12" s="33"/>
      <c r="G12" s="33"/>
      <c r="H12" s="33"/>
    </row>
    <row r="13" spans="1:8" ht="20.25" customHeight="1" x14ac:dyDescent="0.4">
      <c r="A13" s="33"/>
      <c r="B13" s="33"/>
      <c r="C13" s="33"/>
      <c r="D13" s="33"/>
      <c r="E13" s="33"/>
      <c r="F13" s="33"/>
      <c r="G13" s="33"/>
      <c r="H13" s="33"/>
    </row>
    <row r="14" spans="1:8" ht="20.25" customHeight="1" x14ac:dyDescent="0.4">
      <c r="A14" s="33"/>
      <c r="B14" s="33"/>
      <c r="C14" s="33"/>
      <c r="D14" s="33"/>
      <c r="E14" s="33"/>
      <c r="F14" s="33"/>
      <c r="G14" s="33"/>
      <c r="H14" s="33"/>
    </row>
    <row r="15" spans="1:8" ht="20.25" customHeight="1" x14ac:dyDescent="0.4">
      <c r="A15" s="33"/>
      <c r="B15" s="33"/>
      <c r="C15" s="33"/>
      <c r="D15" s="33"/>
      <c r="E15" s="33"/>
      <c r="F15" s="33"/>
      <c r="G15" s="33"/>
      <c r="H15" s="33"/>
    </row>
    <row r="16" spans="1:8" ht="20.25" customHeight="1" x14ac:dyDescent="0.4">
      <c r="A16" s="33"/>
      <c r="B16" s="33"/>
      <c r="C16" s="33"/>
      <c r="D16" s="33"/>
      <c r="E16" s="33"/>
      <c r="F16" s="33"/>
      <c r="G16" s="33"/>
      <c r="H16" s="33"/>
    </row>
    <row r="17" spans="1:8" ht="20.25" customHeight="1" x14ac:dyDescent="0.4">
      <c r="A17" s="33"/>
      <c r="B17" s="33"/>
      <c r="C17" s="33"/>
      <c r="D17" s="33"/>
      <c r="E17" s="33"/>
      <c r="F17" s="33"/>
      <c r="G17" s="33"/>
      <c r="H17" s="33"/>
    </row>
    <row r="18" spans="1:8" ht="20.25" customHeight="1" x14ac:dyDescent="0.4">
      <c r="A18" s="33"/>
      <c r="B18" s="33"/>
      <c r="C18" s="33"/>
      <c r="D18" s="33"/>
      <c r="E18" s="33"/>
      <c r="F18" s="33"/>
      <c r="G18" s="33"/>
      <c r="H18" s="33"/>
    </row>
    <row r="19" spans="1:8" ht="20.25" customHeight="1" x14ac:dyDescent="0.4">
      <c r="A19" s="33"/>
      <c r="B19" s="33"/>
      <c r="C19" s="33"/>
      <c r="D19" s="33"/>
      <c r="E19" s="33"/>
      <c r="F19" s="33"/>
      <c r="G19" s="33"/>
      <c r="H19" s="33"/>
    </row>
    <row r="20" spans="1:8" ht="20.25" customHeight="1" x14ac:dyDescent="0.4">
      <c r="A20" s="33"/>
      <c r="B20" s="33"/>
      <c r="C20" s="33"/>
      <c r="D20" s="33"/>
      <c r="E20" s="33"/>
      <c r="F20" s="33"/>
      <c r="G20" s="33"/>
      <c r="H20" s="33"/>
    </row>
    <row r="21" spans="1:8" ht="20.25" customHeight="1" x14ac:dyDescent="0.4">
      <c r="A21" s="33"/>
      <c r="B21" s="33"/>
      <c r="C21" s="33"/>
      <c r="D21" s="33"/>
      <c r="E21" s="33"/>
      <c r="F21" s="33"/>
      <c r="G21" s="33"/>
      <c r="H21" s="33"/>
    </row>
    <row r="22" spans="1:8" ht="20.25" customHeight="1" x14ac:dyDescent="0.4">
      <c r="A22" s="33"/>
      <c r="B22" s="33"/>
      <c r="C22" s="33"/>
      <c r="D22" s="33"/>
      <c r="E22" s="33"/>
      <c r="F22" s="33"/>
      <c r="G22" s="33"/>
      <c r="H22" s="33"/>
    </row>
    <row r="23" spans="1:8" ht="20.25" customHeight="1" x14ac:dyDescent="0.4">
      <c r="A23" s="33"/>
      <c r="B23" s="33"/>
      <c r="C23" s="33"/>
      <c r="D23" s="33"/>
      <c r="E23" s="33"/>
      <c r="F23" s="33"/>
      <c r="G23" s="33"/>
      <c r="H23" s="33"/>
    </row>
    <row r="24" spans="1:8" ht="20.25" customHeight="1" x14ac:dyDescent="0.4">
      <c r="A24" s="33"/>
      <c r="B24" s="33"/>
      <c r="C24" s="33"/>
      <c r="D24" s="33"/>
      <c r="E24" s="33"/>
      <c r="F24" s="33"/>
      <c r="G24" s="33"/>
      <c r="H24" s="33"/>
    </row>
    <row r="25" spans="1:8" ht="20.25" customHeight="1" x14ac:dyDescent="0.4">
      <c r="A25" s="33"/>
      <c r="B25" s="33"/>
      <c r="C25" s="33"/>
      <c r="D25" s="33"/>
      <c r="E25" s="33"/>
      <c r="F25" s="33"/>
      <c r="G25" s="33"/>
      <c r="H25" s="33"/>
    </row>
  </sheetData>
  <mergeCells count="1">
    <mergeCell ref="A1:H3"/>
  </mergeCells>
  <phoneticPr fontId="2"/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75387-EC88-48AA-90DC-2A11C062FDCB}">
  <sheetPr>
    <tabColor rgb="FFFF6699"/>
  </sheetPr>
  <dimension ref="A1:H25"/>
  <sheetViews>
    <sheetView workbookViewId="0">
      <selection activeCell="X43" sqref="X43:X48"/>
    </sheetView>
  </sheetViews>
  <sheetFormatPr defaultRowHeight="15.75" x14ac:dyDescent="0.4"/>
  <cols>
    <col min="1" max="1" width="8.375" style="20" customWidth="1"/>
    <col min="2" max="2" width="19.375" style="20" customWidth="1"/>
    <col min="3" max="3" width="14.375" style="20" customWidth="1"/>
    <col min="4" max="4" width="7.625" style="20" customWidth="1"/>
    <col min="5" max="5" width="8.125" style="20" customWidth="1"/>
    <col min="6" max="7" width="11.875" style="20" customWidth="1"/>
    <col min="8" max="8" width="7.625" style="20" customWidth="1"/>
    <col min="9" max="21" width="8.125" style="20" customWidth="1"/>
    <col min="22" max="16384" width="9" style="20"/>
  </cols>
  <sheetData>
    <row r="1" spans="1:8" ht="15.75" customHeight="1" x14ac:dyDescent="0.4">
      <c r="A1" s="383" t="s">
        <v>347</v>
      </c>
      <c r="B1" s="383"/>
      <c r="C1" s="383"/>
      <c r="D1" s="383"/>
      <c r="E1" s="383"/>
      <c r="F1" s="383"/>
      <c r="G1" s="383"/>
      <c r="H1" s="383"/>
    </row>
    <row r="2" spans="1:8" ht="15.75" customHeight="1" x14ac:dyDescent="0.4">
      <c r="A2" s="383"/>
      <c r="B2" s="383"/>
      <c r="C2" s="383"/>
      <c r="D2" s="383"/>
      <c r="E2" s="383"/>
      <c r="F2" s="383"/>
      <c r="G2" s="383"/>
      <c r="H2" s="383"/>
    </row>
    <row r="3" spans="1:8" ht="15.75" customHeight="1" x14ac:dyDescent="0.4">
      <c r="A3" s="384"/>
      <c r="B3" s="384"/>
      <c r="C3" s="384"/>
      <c r="D3" s="384"/>
      <c r="E3" s="384"/>
      <c r="F3" s="384"/>
      <c r="G3" s="384"/>
      <c r="H3" s="384"/>
    </row>
    <row r="4" spans="1:8" ht="38.25" customHeight="1" x14ac:dyDescent="0.4">
      <c r="A4" s="86" t="s">
        <v>92</v>
      </c>
      <c r="B4" s="87" t="s">
        <v>6</v>
      </c>
      <c r="C4" s="87" t="s">
        <v>1</v>
      </c>
      <c r="D4" s="87" t="s">
        <v>338</v>
      </c>
      <c r="E4" s="86" t="s">
        <v>340</v>
      </c>
      <c r="F4" s="87" t="s">
        <v>10</v>
      </c>
      <c r="G4" s="86" t="s">
        <v>341</v>
      </c>
      <c r="H4" s="87" t="s">
        <v>89</v>
      </c>
    </row>
    <row r="5" spans="1:8" ht="23.25" customHeight="1" x14ac:dyDescent="0.4">
      <c r="A5" s="33"/>
      <c r="B5" s="33"/>
      <c r="C5" s="33"/>
      <c r="D5" s="33"/>
      <c r="E5" s="33"/>
      <c r="F5" s="33"/>
      <c r="G5" s="33"/>
      <c r="H5" s="33"/>
    </row>
    <row r="6" spans="1:8" ht="23.25" customHeight="1" x14ac:dyDescent="0.4">
      <c r="A6" s="33"/>
      <c r="B6" s="33"/>
      <c r="C6" s="33"/>
      <c r="D6" s="33"/>
      <c r="E6" s="33"/>
      <c r="F6" s="33"/>
      <c r="G6" s="33"/>
      <c r="H6" s="33"/>
    </row>
    <row r="7" spans="1:8" ht="23.25" customHeight="1" x14ac:dyDescent="0.4">
      <c r="A7" s="33"/>
      <c r="B7" s="33"/>
      <c r="C7" s="33"/>
      <c r="D7" s="33"/>
      <c r="E7" s="33"/>
      <c r="F7" s="33"/>
      <c r="G7" s="33"/>
      <c r="H7" s="33"/>
    </row>
    <row r="8" spans="1:8" ht="20.25" customHeight="1" x14ac:dyDescent="0.4">
      <c r="A8" s="33"/>
      <c r="B8" s="33"/>
      <c r="C8" s="33"/>
      <c r="D8" s="33"/>
      <c r="E8" s="33"/>
      <c r="F8" s="33"/>
      <c r="G8" s="33"/>
      <c r="H8" s="33"/>
    </row>
    <row r="9" spans="1:8" ht="20.25" customHeight="1" x14ac:dyDescent="0.4">
      <c r="A9" s="33"/>
      <c r="B9" s="33"/>
      <c r="C9" s="33"/>
      <c r="D9" s="33"/>
      <c r="E9" s="33"/>
      <c r="F9" s="33"/>
      <c r="G9" s="33"/>
      <c r="H9" s="33"/>
    </row>
    <row r="10" spans="1:8" ht="20.25" customHeight="1" x14ac:dyDescent="0.4">
      <c r="A10" s="33"/>
      <c r="B10" s="33"/>
      <c r="C10" s="33"/>
      <c r="D10" s="33"/>
      <c r="E10" s="33"/>
      <c r="F10" s="33"/>
      <c r="G10" s="33"/>
      <c r="H10" s="33"/>
    </row>
    <row r="11" spans="1:8" ht="20.25" customHeight="1" x14ac:dyDescent="0.4">
      <c r="A11" s="33"/>
      <c r="B11" s="33"/>
      <c r="C11" s="33"/>
      <c r="D11" s="33"/>
      <c r="E11" s="33"/>
      <c r="F11" s="33"/>
      <c r="G11" s="33"/>
      <c r="H11" s="33"/>
    </row>
    <row r="12" spans="1:8" ht="20.25" customHeight="1" x14ac:dyDescent="0.4">
      <c r="A12" s="33"/>
      <c r="B12" s="33"/>
      <c r="C12" s="33"/>
      <c r="D12" s="33"/>
      <c r="E12" s="33"/>
      <c r="F12" s="33"/>
      <c r="G12" s="33"/>
      <c r="H12" s="33"/>
    </row>
    <row r="13" spans="1:8" ht="20.25" customHeight="1" x14ac:dyDescent="0.4">
      <c r="A13" s="33"/>
      <c r="B13" s="33"/>
      <c r="C13" s="33"/>
      <c r="D13" s="33"/>
      <c r="E13" s="33"/>
      <c r="F13" s="33"/>
      <c r="G13" s="33"/>
      <c r="H13" s="33"/>
    </row>
    <row r="14" spans="1:8" ht="20.25" customHeight="1" x14ac:dyDescent="0.4">
      <c r="A14" s="33"/>
      <c r="B14" s="33"/>
      <c r="C14" s="33"/>
      <c r="D14" s="33"/>
      <c r="E14" s="33"/>
      <c r="F14" s="33"/>
      <c r="G14" s="33"/>
      <c r="H14" s="33"/>
    </row>
    <row r="15" spans="1:8" ht="20.25" customHeight="1" x14ac:dyDescent="0.4">
      <c r="A15" s="33"/>
      <c r="B15" s="33"/>
      <c r="C15" s="33"/>
      <c r="D15" s="33"/>
      <c r="E15" s="33"/>
      <c r="F15" s="33"/>
      <c r="G15" s="33"/>
      <c r="H15" s="33"/>
    </row>
    <row r="16" spans="1:8" ht="20.25" customHeight="1" x14ac:dyDescent="0.4">
      <c r="A16" s="33"/>
      <c r="B16" s="33"/>
      <c r="C16" s="33"/>
      <c r="D16" s="33"/>
      <c r="E16" s="33"/>
      <c r="F16" s="33"/>
      <c r="G16" s="33"/>
      <c r="H16" s="33"/>
    </row>
    <row r="17" spans="1:8" ht="20.25" customHeight="1" x14ac:dyDescent="0.4">
      <c r="A17" s="33"/>
      <c r="B17" s="33"/>
      <c r="C17" s="33"/>
      <c r="D17" s="33"/>
      <c r="E17" s="33"/>
      <c r="F17" s="33"/>
      <c r="G17" s="33"/>
      <c r="H17" s="33"/>
    </row>
    <row r="18" spans="1:8" ht="20.25" customHeight="1" x14ac:dyDescent="0.4">
      <c r="A18" s="33"/>
      <c r="B18" s="33"/>
      <c r="C18" s="33"/>
      <c r="D18" s="33"/>
      <c r="E18" s="33"/>
      <c r="F18" s="33"/>
      <c r="G18" s="33"/>
      <c r="H18" s="33"/>
    </row>
    <row r="19" spans="1:8" ht="20.25" customHeight="1" x14ac:dyDescent="0.4">
      <c r="A19" s="33"/>
      <c r="B19" s="33"/>
      <c r="C19" s="33"/>
      <c r="D19" s="33"/>
      <c r="E19" s="33"/>
      <c r="F19" s="33"/>
      <c r="G19" s="33"/>
      <c r="H19" s="33"/>
    </row>
    <row r="20" spans="1:8" ht="20.25" customHeight="1" x14ac:dyDescent="0.4">
      <c r="A20" s="33"/>
      <c r="B20" s="33"/>
      <c r="C20" s="33"/>
      <c r="D20" s="33"/>
      <c r="E20" s="33"/>
      <c r="F20" s="33"/>
      <c r="G20" s="33"/>
      <c r="H20" s="33"/>
    </row>
    <row r="21" spans="1:8" ht="20.25" customHeight="1" x14ac:dyDescent="0.4">
      <c r="A21" s="33"/>
      <c r="B21" s="33"/>
      <c r="C21" s="33"/>
      <c r="D21" s="33"/>
      <c r="E21" s="33"/>
      <c r="F21" s="33"/>
      <c r="G21" s="33"/>
      <c r="H21" s="33"/>
    </row>
    <row r="22" spans="1:8" ht="20.25" customHeight="1" x14ac:dyDescent="0.4">
      <c r="A22" s="33"/>
      <c r="B22" s="33"/>
      <c r="C22" s="33"/>
      <c r="D22" s="33"/>
      <c r="E22" s="33"/>
      <c r="F22" s="33"/>
      <c r="G22" s="33"/>
      <c r="H22" s="33"/>
    </row>
    <row r="23" spans="1:8" ht="20.25" customHeight="1" x14ac:dyDescent="0.4">
      <c r="A23" s="33"/>
      <c r="B23" s="33"/>
      <c r="C23" s="33"/>
      <c r="D23" s="33"/>
      <c r="E23" s="33"/>
      <c r="F23" s="33"/>
      <c r="G23" s="33"/>
      <c r="H23" s="33"/>
    </row>
    <row r="24" spans="1:8" ht="20.25" customHeight="1" x14ac:dyDescent="0.4">
      <c r="A24" s="33"/>
      <c r="B24" s="33"/>
      <c r="C24" s="33"/>
      <c r="D24" s="33"/>
      <c r="E24" s="33"/>
      <c r="F24" s="33"/>
      <c r="G24" s="33"/>
      <c r="H24" s="33"/>
    </row>
    <row r="25" spans="1:8" ht="20.25" customHeight="1" x14ac:dyDescent="0.4">
      <c r="A25" s="33"/>
      <c r="B25" s="33"/>
      <c r="C25" s="33"/>
      <c r="D25" s="33"/>
      <c r="E25" s="33"/>
      <c r="F25" s="33"/>
      <c r="G25" s="33"/>
      <c r="H25" s="33"/>
    </row>
  </sheetData>
  <mergeCells count="1">
    <mergeCell ref="A1:H3"/>
  </mergeCells>
  <phoneticPr fontId="2"/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1087-AB25-44EF-9B8F-BA8B185C85FE}">
  <sheetPr>
    <tabColor rgb="FFFF6699"/>
  </sheetPr>
  <dimension ref="A1:H25"/>
  <sheetViews>
    <sheetView workbookViewId="0">
      <selection activeCell="X43" sqref="X43:X48"/>
    </sheetView>
  </sheetViews>
  <sheetFormatPr defaultRowHeight="15.75" x14ac:dyDescent="0.4"/>
  <cols>
    <col min="1" max="1" width="8.375" style="20" customWidth="1"/>
    <col min="2" max="2" width="19.375" style="20" customWidth="1"/>
    <col min="3" max="3" width="14.375" style="20" customWidth="1"/>
    <col min="4" max="4" width="7.625" style="20" customWidth="1"/>
    <col min="5" max="5" width="8.125" style="20" customWidth="1"/>
    <col min="6" max="7" width="11.875" style="20" customWidth="1"/>
    <col min="8" max="8" width="7.625" style="20" customWidth="1"/>
    <col min="9" max="21" width="8.125" style="20" customWidth="1"/>
    <col min="22" max="16384" width="9" style="20"/>
  </cols>
  <sheetData>
    <row r="1" spans="1:8" ht="15.75" customHeight="1" x14ac:dyDescent="0.4">
      <c r="A1" s="383" t="s">
        <v>496</v>
      </c>
      <c r="B1" s="383"/>
      <c r="C1" s="383"/>
      <c r="D1" s="383"/>
      <c r="E1" s="383"/>
      <c r="F1" s="383"/>
      <c r="G1" s="383"/>
      <c r="H1" s="383"/>
    </row>
    <row r="2" spans="1:8" ht="15.75" customHeight="1" x14ac:dyDescent="0.4">
      <c r="A2" s="383"/>
      <c r="B2" s="383"/>
      <c r="C2" s="383"/>
      <c r="D2" s="383"/>
      <c r="E2" s="383"/>
      <c r="F2" s="383"/>
      <c r="G2" s="383"/>
      <c r="H2" s="383"/>
    </row>
    <row r="3" spans="1:8" ht="15.75" customHeight="1" x14ac:dyDescent="0.4">
      <c r="A3" s="384"/>
      <c r="B3" s="384"/>
      <c r="C3" s="384"/>
      <c r="D3" s="384"/>
      <c r="E3" s="384"/>
      <c r="F3" s="384"/>
      <c r="G3" s="384"/>
      <c r="H3" s="384"/>
    </row>
    <row r="4" spans="1:8" ht="38.25" customHeight="1" x14ac:dyDescent="0.4">
      <c r="A4" s="86" t="s">
        <v>92</v>
      </c>
      <c r="B4" s="87" t="s">
        <v>6</v>
      </c>
      <c r="C4" s="87" t="s">
        <v>1</v>
      </c>
      <c r="D4" s="87" t="s">
        <v>338</v>
      </c>
      <c r="E4" s="86" t="s">
        <v>340</v>
      </c>
      <c r="F4" s="87" t="s">
        <v>10</v>
      </c>
      <c r="G4" s="86" t="s">
        <v>341</v>
      </c>
      <c r="H4" s="87" t="s">
        <v>89</v>
      </c>
    </row>
    <row r="5" spans="1:8" ht="23.25" customHeight="1" x14ac:dyDescent="0.4">
      <c r="A5" s="33"/>
      <c r="B5" s="33"/>
      <c r="C5" s="33"/>
      <c r="D5" s="33"/>
      <c r="E5" s="33"/>
      <c r="F5" s="33"/>
      <c r="G5" s="33"/>
      <c r="H5" s="33"/>
    </row>
    <row r="6" spans="1:8" ht="23.25" customHeight="1" x14ac:dyDescent="0.4">
      <c r="A6" s="33"/>
      <c r="B6" s="33"/>
      <c r="C6" s="33"/>
      <c r="D6" s="33"/>
      <c r="E6" s="33"/>
      <c r="F6" s="33"/>
      <c r="G6" s="33"/>
      <c r="H6" s="33"/>
    </row>
    <row r="7" spans="1:8" ht="23.25" customHeight="1" x14ac:dyDescent="0.4">
      <c r="A7" s="33"/>
      <c r="B7" s="33"/>
      <c r="C7" s="33"/>
      <c r="D7" s="33"/>
      <c r="E7" s="33"/>
      <c r="F7" s="33"/>
      <c r="G7" s="33"/>
      <c r="H7" s="33"/>
    </row>
    <row r="8" spans="1:8" ht="20.25" customHeight="1" x14ac:dyDescent="0.4">
      <c r="A8" s="33"/>
      <c r="B8" s="33"/>
      <c r="C8" s="33"/>
      <c r="D8" s="33"/>
      <c r="E8" s="33"/>
      <c r="F8" s="33"/>
      <c r="G8" s="33"/>
      <c r="H8" s="33"/>
    </row>
    <row r="9" spans="1:8" ht="20.25" customHeight="1" x14ac:dyDescent="0.4">
      <c r="A9" s="33"/>
      <c r="B9" s="33"/>
      <c r="C9" s="33"/>
      <c r="D9" s="33"/>
      <c r="E9" s="33"/>
      <c r="F9" s="33"/>
      <c r="G9" s="33"/>
      <c r="H9" s="33"/>
    </row>
    <row r="10" spans="1:8" ht="20.25" customHeight="1" x14ac:dyDescent="0.4">
      <c r="A10" s="33"/>
      <c r="B10" s="33"/>
      <c r="C10" s="33"/>
      <c r="D10" s="33"/>
      <c r="E10" s="33"/>
      <c r="F10" s="33"/>
      <c r="G10" s="33"/>
      <c r="H10" s="33"/>
    </row>
    <row r="11" spans="1:8" ht="20.25" customHeight="1" x14ac:dyDescent="0.4">
      <c r="A11" s="33"/>
      <c r="B11" s="33"/>
      <c r="C11" s="33"/>
      <c r="D11" s="33"/>
      <c r="E11" s="33"/>
      <c r="F11" s="33"/>
      <c r="G11" s="33"/>
      <c r="H11" s="33"/>
    </row>
    <row r="12" spans="1:8" ht="20.25" customHeight="1" x14ac:dyDescent="0.4">
      <c r="A12" s="33"/>
      <c r="B12" s="33"/>
      <c r="C12" s="33"/>
      <c r="D12" s="33"/>
      <c r="E12" s="33"/>
      <c r="F12" s="33"/>
      <c r="G12" s="33"/>
      <c r="H12" s="33"/>
    </row>
    <row r="13" spans="1:8" ht="20.25" customHeight="1" x14ac:dyDescent="0.4">
      <c r="A13" s="33"/>
      <c r="B13" s="33"/>
      <c r="C13" s="33"/>
      <c r="D13" s="33"/>
      <c r="E13" s="33"/>
      <c r="F13" s="33"/>
      <c r="G13" s="33"/>
      <c r="H13" s="33"/>
    </row>
    <row r="14" spans="1:8" ht="20.25" customHeight="1" x14ac:dyDescent="0.4">
      <c r="A14" s="33"/>
      <c r="B14" s="33"/>
      <c r="C14" s="33"/>
      <c r="D14" s="33"/>
      <c r="E14" s="33"/>
      <c r="F14" s="33"/>
      <c r="G14" s="33"/>
      <c r="H14" s="33"/>
    </row>
    <row r="15" spans="1:8" ht="20.25" customHeight="1" x14ac:dyDescent="0.4">
      <c r="A15" s="33"/>
      <c r="B15" s="33"/>
      <c r="C15" s="33"/>
      <c r="D15" s="33"/>
      <c r="E15" s="33"/>
      <c r="F15" s="33"/>
      <c r="G15" s="33"/>
      <c r="H15" s="33"/>
    </row>
    <row r="16" spans="1:8" ht="20.25" customHeight="1" x14ac:dyDescent="0.4">
      <c r="A16" s="33"/>
      <c r="B16" s="33"/>
      <c r="C16" s="33"/>
      <c r="D16" s="33"/>
      <c r="E16" s="33"/>
      <c r="F16" s="33"/>
      <c r="G16" s="33"/>
      <c r="H16" s="33"/>
    </row>
    <row r="17" spans="1:8" ht="20.25" customHeight="1" x14ac:dyDescent="0.4">
      <c r="A17" s="33"/>
      <c r="B17" s="33"/>
      <c r="C17" s="33"/>
      <c r="D17" s="33"/>
      <c r="E17" s="33"/>
      <c r="F17" s="33"/>
      <c r="G17" s="33"/>
      <c r="H17" s="33"/>
    </row>
    <row r="18" spans="1:8" ht="20.25" customHeight="1" x14ac:dyDescent="0.4">
      <c r="A18" s="33"/>
      <c r="B18" s="33"/>
      <c r="C18" s="33"/>
      <c r="D18" s="33"/>
      <c r="E18" s="33"/>
      <c r="F18" s="33"/>
      <c r="G18" s="33"/>
      <c r="H18" s="33"/>
    </row>
    <row r="19" spans="1:8" ht="20.25" customHeight="1" x14ac:dyDescent="0.4">
      <c r="A19" s="33"/>
      <c r="B19" s="33"/>
      <c r="C19" s="33"/>
      <c r="D19" s="33"/>
      <c r="E19" s="33"/>
      <c r="F19" s="33"/>
      <c r="G19" s="33"/>
      <c r="H19" s="33"/>
    </row>
    <row r="20" spans="1:8" ht="20.25" customHeight="1" x14ac:dyDescent="0.4">
      <c r="A20" s="33"/>
      <c r="B20" s="33"/>
      <c r="C20" s="33"/>
      <c r="D20" s="33"/>
      <c r="E20" s="33"/>
      <c r="F20" s="33"/>
      <c r="G20" s="33"/>
      <c r="H20" s="33"/>
    </row>
    <row r="21" spans="1:8" ht="20.25" customHeight="1" x14ac:dyDescent="0.4">
      <c r="A21" s="33"/>
      <c r="B21" s="33"/>
      <c r="C21" s="33"/>
      <c r="D21" s="33"/>
      <c r="E21" s="33"/>
      <c r="F21" s="33"/>
      <c r="G21" s="33"/>
      <c r="H21" s="33"/>
    </row>
    <row r="22" spans="1:8" ht="20.25" customHeight="1" x14ac:dyDescent="0.4">
      <c r="A22" s="33"/>
      <c r="B22" s="33"/>
      <c r="C22" s="33"/>
      <c r="D22" s="33"/>
      <c r="E22" s="33"/>
      <c r="F22" s="33"/>
      <c r="G22" s="33"/>
      <c r="H22" s="33"/>
    </row>
    <row r="23" spans="1:8" ht="20.25" customHeight="1" x14ac:dyDescent="0.4">
      <c r="A23" s="33"/>
      <c r="B23" s="33"/>
      <c r="C23" s="33"/>
      <c r="D23" s="33"/>
      <c r="E23" s="33"/>
      <c r="F23" s="33"/>
      <c r="G23" s="33"/>
      <c r="H23" s="33"/>
    </row>
    <row r="24" spans="1:8" ht="20.25" customHeight="1" x14ac:dyDescent="0.4">
      <c r="A24" s="33"/>
      <c r="B24" s="33"/>
      <c r="C24" s="33"/>
      <c r="D24" s="33"/>
      <c r="E24" s="33"/>
      <c r="F24" s="33"/>
      <c r="G24" s="33"/>
      <c r="H24" s="33"/>
    </row>
    <row r="25" spans="1:8" ht="20.25" customHeight="1" x14ac:dyDescent="0.4">
      <c r="A25" s="33"/>
      <c r="B25" s="33"/>
      <c r="C25" s="33"/>
      <c r="D25" s="33"/>
      <c r="E25" s="33"/>
      <c r="F25" s="33"/>
      <c r="G25" s="33"/>
      <c r="H25" s="33"/>
    </row>
  </sheetData>
  <mergeCells count="1">
    <mergeCell ref="A1:H3"/>
  </mergeCells>
  <phoneticPr fontId="2"/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7EF7-30E6-4D58-81E4-5E89AA003E78}">
  <dimension ref="A1:Z135"/>
  <sheetViews>
    <sheetView topLeftCell="A79" zoomScale="80" zoomScaleNormal="80" zoomScaleSheetLayoutView="90" workbookViewId="0">
      <selection activeCell="I64" sqref="I64"/>
    </sheetView>
  </sheetViews>
  <sheetFormatPr defaultRowHeight="15.75" x14ac:dyDescent="0.4"/>
  <cols>
    <col min="1" max="1" width="19.875" style="100" customWidth="1"/>
    <col min="2" max="6" width="8.5" style="19" customWidth="1"/>
    <col min="7" max="7" width="13.75" style="20" customWidth="1"/>
    <col min="8" max="8" width="11.625" style="19" customWidth="1"/>
    <col min="9" max="10" width="9" style="20"/>
    <col min="11" max="13" width="9" style="19"/>
    <col min="14" max="14" width="23.625" style="19" customWidth="1"/>
    <col min="15" max="19" width="6.625" style="100" customWidth="1"/>
    <col min="20" max="20" width="13.75" style="20" customWidth="1"/>
    <col min="21" max="21" width="15.875" style="19" customWidth="1"/>
    <col min="22" max="22" width="6.25" style="20" customWidth="1"/>
    <col min="23" max="23" width="9" style="92"/>
    <col min="24" max="16384" width="9" style="19"/>
  </cols>
  <sheetData>
    <row r="1" spans="1:26" x14ac:dyDescent="0.4">
      <c r="A1" s="104" t="s">
        <v>364</v>
      </c>
      <c r="C1" s="372" t="s">
        <v>445</v>
      </c>
      <c r="D1" s="372"/>
      <c r="E1" s="372"/>
      <c r="F1" s="372"/>
      <c r="N1" s="419" t="s">
        <v>467</v>
      </c>
      <c r="O1" s="419"/>
    </row>
    <row r="2" spans="1:26" ht="7.5" customHeight="1" thickBot="1" x14ac:dyDescent="0.45">
      <c r="C2" s="372"/>
      <c r="D2" s="372"/>
      <c r="E2" s="372"/>
      <c r="F2" s="372"/>
    </row>
    <row r="3" spans="1:26" x14ac:dyDescent="0.4">
      <c r="A3" s="101" t="s">
        <v>359</v>
      </c>
      <c r="N3" s="406"/>
      <c r="O3" s="404"/>
      <c r="P3" s="404"/>
      <c r="Q3" s="404"/>
      <c r="R3" s="404"/>
      <c r="S3" s="404"/>
      <c r="T3" s="408"/>
      <c r="U3" s="205" t="s">
        <v>361</v>
      </c>
      <c r="V3" s="206">
        <v>6</v>
      </c>
      <c r="W3" s="207">
        <v>21000</v>
      </c>
      <c r="X3" s="409">
        <f>SUM(W3:W7)</f>
        <v>35600</v>
      </c>
    </row>
    <row r="4" spans="1:26" ht="25.5" customHeight="1" x14ac:dyDescent="0.4">
      <c r="A4" s="138"/>
      <c r="B4" s="356"/>
      <c r="C4" s="356"/>
      <c r="D4" s="356"/>
      <c r="E4" s="356"/>
      <c r="F4" s="356"/>
      <c r="G4" s="33"/>
      <c r="H4" s="83" t="s">
        <v>361</v>
      </c>
      <c r="I4" s="33">
        <v>1</v>
      </c>
      <c r="J4" s="33" t="s">
        <v>315</v>
      </c>
      <c r="K4" s="371"/>
      <c r="L4" s="372"/>
      <c r="M4" s="117"/>
      <c r="N4" s="407"/>
      <c r="O4" s="405"/>
      <c r="P4" s="405"/>
      <c r="Q4" s="405"/>
      <c r="R4" s="405"/>
      <c r="S4" s="405"/>
      <c r="T4" s="359"/>
      <c r="U4" s="83" t="s">
        <v>354</v>
      </c>
      <c r="V4" s="33">
        <v>1</v>
      </c>
      <c r="W4" s="91">
        <v>3600</v>
      </c>
      <c r="X4" s="410"/>
    </row>
    <row r="5" spans="1:26" ht="16.5" customHeight="1" x14ac:dyDescent="0.4">
      <c r="A5" s="138"/>
      <c r="B5" s="356"/>
      <c r="C5" s="356"/>
      <c r="D5" s="356"/>
      <c r="E5" s="356"/>
      <c r="F5" s="356"/>
      <c r="G5" s="33"/>
      <c r="H5" s="83" t="s">
        <v>361</v>
      </c>
      <c r="I5" s="33">
        <v>1</v>
      </c>
      <c r="J5" s="33" t="s">
        <v>315</v>
      </c>
      <c r="N5" s="407"/>
      <c r="O5" s="405"/>
      <c r="P5" s="405"/>
      <c r="Q5" s="405"/>
      <c r="R5" s="405"/>
      <c r="S5" s="405"/>
      <c r="T5" s="359"/>
      <c r="U5" s="83" t="s">
        <v>352</v>
      </c>
      <c r="V5" s="33">
        <v>2</v>
      </c>
      <c r="W5" s="91">
        <v>5800</v>
      </c>
      <c r="X5" s="410"/>
    </row>
    <row r="6" spans="1:26" ht="16.5" customHeight="1" x14ac:dyDescent="0.4">
      <c r="A6" s="433"/>
      <c r="B6" s="356"/>
      <c r="C6" s="356"/>
      <c r="D6" s="356"/>
      <c r="E6" s="356"/>
      <c r="F6" s="356"/>
      <c r="G6" s="377"/>
      <c r="H6" s="83" t="s">
        <v>361</v>
      </c>
      <c r="I6" s="33">
        <v>1</v>
      </c>
      <c r="J6" s="429">
        <v>7100</v>
      </c>
      <c r="N6" s="407"/>
      <c r="O6" s="405"/>
      <c r="P6" s="405"/>
      <c r="Q6" s="405"/>
      <c r="R6" s="405"/>
      <c r="S6" s="405"/>
      <c r="T6" s="359"/>
      <c r="U6" s="83" t="s">
        <v>399</v>
      </c>
      <c r="V6" s="33">
        <v>30</v>
      </c>
      <c r="W6" s="91">
        <v>3900</v>
      </c>
      <c r="X6" s="410"/>
    </row>
    <row r="7" spans="1:26" ht="26.25" customHeight="1" x14ac:dyDescent="0.4">
      <c r="A7" s="433"/>
      <c r="B7" s="356"/>
      <c r="C7" s="356"/>
      <c r="D7" s="356"/>
      <c r="E7" s="356"/>
      <c r="F7" s="356"/>
      <c r="G7" s="379"/>
      <c r="H7" s="83" t="s">
        <v>354</v>
      </c>
      <c r="I7" s="33">
        <v>1</v>
      </c>
      <c r="J7" s="429"/>
      <c r="N7" s="407"/>
      <c r="O7" s="405"/>
      <c r="P7" s="405"/>
      <c r="Q7" s="405"/>
      <c r="R7" s="405"/>
      <c r="S7" s="405"/>
      <c r="T7" s="359"/>
      <c r="U7" s="83" t="s">
        <v>398</v>
      </c>
      <c r="V7" s="33">
        <v>10</v>
      </c>
      <c r="W7" s="126">
        <v>1300</v>
      </c>
      <c r="X7" s="411"/>
    </row>
    <row r="8" spans="1:26" x14ac:dyDescent="0.4">
      <c r="A8" s="139"/>
      <c r="B8" s="356"/>
      <c r="C8" s="356"/>
      <c r="D8" s="356"/>
      <c r="E8" s="356"/>
      <c r="F8" s="356"/>
      <c r="G8" s="33"/>
      <c r="H8" s="83" t="s">
        <v>361</v>
      </c>
      <c r="I8" s="33">
        <v>1</v>
      </c>
      <c r="J8" s="103">
        <v>3500</v>
      </c>
      <c r="N8" s="464"/>
      <c r="O8" s="368"/>
      <c r="P8" s="369"/>
      <c r="Q8" s="369"/>
      <c r="R8" s="369"/>
      <c r="S8" s="370"/>
      <c r="T8" s="377"/>
      <c r="U8" s="191" t="s">
        <v>342</v>
      </c>
      <c r="V8" s="84">
        <v>7</v>
      </c>
      <c r="W8" s="412" t="s">
        <v>466</v>
      </c>
      <c r="X8" s="459" t="s">
        <v>424</v>
      </c>
      <c r="Y8" s="20"/>
      <c r="Z8" s="92"/>
    </row>
    <row r="9" spans="1:26" x14ac:dyDescent="0.4">
      <c r="A9" s="101"/>
      <c r="N9" s="465"/>
      <c r="O9" s="371"/>
      <c r="P9" s="372"/>
      <c r="Q9" s="372"/>
      <c r="R9" s="372"/>
      <c r="S9" s="373"/>
      <c r="T9" s="378"/>
      <c r="U9" s="191" t="s">
        <v>343</v>
      </c>
      <c r="V9" s="84">
        <v>2</v>
      </c>
      <c r="W9" s="412"/>
      <c r="X9" s="459"/>
      <c r="Y9" s="20"/>
      <c r="Z9" s="92"/>
    </row>
    <row r="10" spans="1:26" x14ac:dyDescent="0.4">
      <c r="A10" s="425"/>
      <c r="B10" s="426"/>
      <c r="C10" s="426"/>
      <c r="D10" s="426"/>
      <c r="E10" s="426"/>
      <c r="F10" s="426"/>
      <c r="G10" s="359"/>
      <c r="H10" s="83" t="s">
        <v>361</v>
      </c>
      <c r="I10" s="33">
        <v>2</v>
      </c>
      <c r="J10" s="91">
        <v>7000</v>
      </c>
      <c r="K10" s="427">
        <f>SUM(J10:J12)</f>
        <v>28200</v>
      </c>
      <c r="L10" s="371"/>
      <c r="M10" s="372"/>
      <c r="N10" s="465"/>
      <c r="O10" s="371"/>
      <c r="P10" s="372"/>
      <c r="Q10" s="372"/>
      <c r="R10" s="372"/>
      <c r="S10" s="373"/>
      <c r="T10" s="378"/>
      <c r="U10" s="191" t="s">
        <v>344</v>
      </c>
      <c r="V10" s="84">
        <v>2</v>
      </c>
      <c r="W10" s="412"/>
      <c r="X10" s="459"/>
      <c r="Y10" s="20"/>
      <c r="Z10" s="92"/>
    </row>
    <row r="11" spans="1:26" x14ac:dyDescent="0.4">
      <c r="A11" s="400"/>
      <c r="B11" s="426"/>
      <c r="C11" s="426"/>
      <c r="D11" s="426"/>
      <c r="E11" s="426"/>
      <c r="F11" s="426"/>
      <c r="G11" s="359"/>
      <c r="H11" s="83" t="s">
        <v>352</v>
      </c>
      <c r="I11" s="33">
        <v>6</v>
      </c>
      <c r="J11" s="91">
        <v>17400</v>
      </c>
      <c r="K11" s="428"/>
      <c r="L11" s="371"/>
      <c r="M11" s="372"/>
      <c r="N11" s="465"/>
      <c r="O11" s="371"/>
      <c r="P11" s="372"/>
      <c r="Q11" s="372"/>
      <c r="R11" s="372"/>
      <c r="S11" s="373"/>
      <c r="T11" s="378"/>
      <c r="U11" s="197" t="s">
        <v>345</v>
      </c>
      <c r="V11" s="93">
        <v>1</v>
      </c>
      <c r="W11" s="413"/>
      <c r="X11" s="459"/>
      <c r="Y11" s="20"/>
      <c r="Z11" s="92"/>
    </row>
    <row r="12" spans="1:26" ht="23.25" customHeight="1" thickBot="1" x14ac:dyDescent="0.45">
      <c r="A12" s="400"/>
      <c r="B12" s="426"/>
      <c r="C12" s="426"/>
      <c r="D12" s="426"/>
      <c r="E12" s="426"/>
      <c r="F12" s="426"/>
      <c r="G12" s="359"/>
      <c r="H12" s="83" t="s">
        <v>356</v>
      </c>
      <c r="I12" s="33">
        <v>1</v>
      </c>
      <c r="J12" s="91">
        <v>3800</v>
      </c>
      <c r="K12" s="428"/>
      <c r="L12" s="371"/>
      <c r="M12" s="372"/>
      <c r="N12" s="208"/>
      <c r="O12" s="414"/>
      <c r="P12" s="414"/>
      <c r="Q12" s="414"/>
      <c r="R12" s="414"/>
      <c r="S12" s="414"/>
      <c r="T12" s="209"/>
      <c r="U12" s="210" t="s">
        <v>468</v>
      </c>
      <c r="V12" s="209">
        <v>1</v>
      </c>
      <c r="W12" s="211" t="s">
        <v>426</v>
      </c>
      <c r="X12" s="212"/>
      <c r="Y12" s="20"/>
      <c r="Z12" s="92"/>
    </row>
    <row r="13" spans="1:26" ht="17.25" customHeight="1" x14ac:dyDescent="0.4">
      <c r="A13" s="139"/>
      <c r="B13" s="405"/>
      <c r="C13" s="356"/>
      <c r="D13" s="356"/>
      <c r="E13" s="356"/>
      <c r="F13" s="356"/>
      <c r="G13" s="33"/>
      <c r="H13" s="83" t="s">
        <v>361</v>
      </c>
      <c r="I13" s="33">
        <v>1</v>
      </c>
      <c r="J13" s="33" t="s">
        <v>315</v>
      </c>
      <c r="N13" s="100"/>
      <c r="U13" s="213"/>
      <c r="W13" s="112"/>
      <c r="X13" s="214"/>
      <c r="Y13" s="20"/>
      <c r="Z13" s="92"/>
    </row>
    <row r="14" spans="1:26" ht="17.25" customHeight="1" x14ac:dyDescent="0.4">
      <c r="A14" s="140"/>
      <c r="B14" s="403"/>
      <c r="C14" s="403"/>
      <c r="D14" s="403"/>
      <c r="E14" s="403"/>
      <c r="F14" s="403"/>
      <c r="G14" s="88"/>
      <c r="H14" s="102" t="s">
        <v>354</v>
      </c>
      <c r="I14" s="88">
        <v>1</v>
      </c>
      <c r="J14" s="88" t="s">
        <v>315</v>
      </c>
      <c r="K14" s="371" t="s">
        <v>437</v>
      </c>
      <c r="L14" s="372"/>
      <c r="M14" s="372"/>
      <c r="N14" s="416"/>
      <c r="O14" s="417"/>
      <c r="P14" s="417"/>
      <c r="Q14" s="417"/>
      <c r="R14" s="417"/>
      <c r="S14" s="417"/>
      <c r="T14" s="418"/>
      <c r="U14" s="199" t="s">
        <v>460</v>
      </c>
      <c r="V14" s="198">
        <v>1</v>
      </c>
      <c r="W14" s="395" t="s">
        <v>426</v>
      </c>
      <c r="X14" s="461"/>
      <c r="Y14" s="461"/>
      <c r="Z14" s="461"/>
    </row>
    <row r="15" spans="1:26" ht="17.25" customHeight="1" x14ac:dyDescent="0.4">
      <c r="A15" s="138"/>
      <c r="B15" s="405"/>
      <c r="C15" s="356"/>
      <c r="D15" s="356"/>
      <c r="E15" s="356"/>
      <c r="F15" s="356"/>
      <c r="G15" s="359"/>
      <c r="H15" s="83" t="s">
        <v>352</v>
      </c>
      <c r="I15" s="33">
        <v>1</v>
      </c>
      <c r="J15" s="33" t="s">
        <v>315</v>
      </c>
      <c r="K15" s="371"/>
      <c r="L15" s="372"/>
      <c r="M15" s="372"/>
      <c r="N15" s="416"/>
      <c r="O15" s="417"/>
      <c r="P15" s="417"/>
      <c r="Q15" s="417"/>
      <c r="R15" s="417"/>
      <c r="S15" s="417"/>
      <c r="T15" s="418"/>
      <c r="U15" s="199" t="s">
        <v>354</v>
      </c>
      <c r="V15" s="198">
        <v>1</v>
      </c>
      <c r="W15" s="395"/>
      <c r="X15" s="461"/>
      <c r="Y15" s="461"/>
      <c r="Z15" s="461"/>
    </row>
    <row r="16" spans="1:26" ht="17.25" customHeight="1" x14ac:dyDescent="0.4">
      <c r="A16" s="138"/>
      <c r="B16" s="356"/>
      <c r="C16" s="356"/>
      <c r="D16" s="356"/>
      <c r="E16" s="356"/>
      <c r="F16" s="356"/>
      <c r="G16" s="359"/>
      <c r="H16" s="83" t="s">
        <v>355</v>
      </c>
      <c r="I16" s="33">
        <v>1</v>
      </c>
      <c r="J16" s="33" t="s">
        <v>315</v>
      </c>
      <c r="K16" s="371"/>
      <c r="L16" s="372"/>
      <c r="M16" s="373"/>
      <c r="N16" s="416"/>
      <c r="O16" s="417"/>
      <c r="P16" s="417"/>
      <c r="Q16" s="417"/>
      <c r="R16" s="417"/>
      <c r="S16" s="417"/>
      <c r="T16" s="418"/>
      <c r="V16" s="19"/>
      <c r="W16" s="395"/>
      <c r="X16" s="461"/>
      <c r="Y16" s="461"/>
      <c r="Z16" s="461"/>
    </row>
    <row r="17" spans="1:24" ht="22.5" customHeight="1" x14ac:dyDescent="0.4">
      <c r="A17" s="138"/>
      <c r="B17" s="356"/>
      <c r="C17" s="356"/>
      <c r="D17" s="356"/>
      <c r="E17" s="356"/>
      <c r="F17" s="356"/>
      <c r="G17" s="33"/>
      <c r="H17" s="83" t="s">
        <v>361</v>
      </c>
      <c r="I17" s="33">
        <v>1</v>
      </c>
      <c r="J17" s="33" t="s">
        <v>315</v>
      </c>
      <c r="K17" s="115" t="s">
        <v>348</v>
      </c>
      <c r="L17" s="395" t="s">
        <v>365</v>
      </c>
      <c r="M17" s="395"/>
      <c r="N17" s="432"/>
      <c r="O17" s="422"/>
      <c r="P17" s="422"/>
      <c r="Q17" s="422"/>
      <c r="R17" s="422"/>
      <c r="S17" s="422"/>
      <c r="T17" s="418"/>
      <c r="U17" s="144" t="s">
        <v>354</v>
      </c>
      <c r="V17" s="145">
        <v>1</v>
      </c>
      <c r="W17" s="172">
        <v>3600</v>
      </c>
      <c r="X17" s="394">
        <f>SUM(W17:W18)</f>
        <v>6500</v>
      </c>
    </row>
    <row r="18" spans="1:24" ht="22.5" customHeight="1" x14ac:dyDescent="0.4">
      <c r="A18" s="165" t="s">
        <v>436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6"/>
      <c r="M18" s="166"/>
      <c r="N18" s="432"/>
      <c r="O18" s="422"/>
      <c r="P18" s="422"/>
      <c r="Q18" s="422"/>
      <c r="R18" s="422"/>
      <c r="S18" s="422"/>
      <c r="T18" s="418"/>
      <c r="U18" s="144" t="s">
        <v>352</v>
      </c>
      <c r="V18" s="145">
        <v>1</v>
      </c>
      <c r="W18" s="172">
        <v>2900</v>
      </c>
      <c r="X18" s="395"/>
    </row>
    <row r="19" spans="1:24" ht="15" customHeight="1" x14ac:dyDescent="0.4">
      <c r="A19" s="166"/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399"/>
      <c r="O19" s="402"/>
      <c r="P19" s="402"/>
      <c r="Q19" s="402"/>
      <c r="R19" s="402"/>
      <c r="S19" s="402"/>
      <c r="T19" s="379"/>
      <c r="U19" s="141" t="s">
        <v>354</v>
      </c>
      <c r="V19" s="90">
        <v>2</v>
      </c>
      <c r="W19" s="223">
        <v>7200</v>
      </c>
      <c r="X19" s="396">
        <f>SUM(W19:W22)</f>
        <v>27800</v>
      </c>
    </row>
    <row r="20" spans="1:24" ht="15" customHeight="1" x14ac:dyDescent="0.4">
      <c r="A20" s="101"/>
      <c r="B20" s="375"/>
      <c r="C20" s="375"/>
      <c r="D20" s="375"/>
      <c r="E20" s="375"/>
      <c r="F20" s="375"/>
      <c r="L20" s="116"/>
      <c r="M20" s="117"/>
      <c r="N20" s="400"/>
      <c r="O20" s="356"/>
      <c r="P20" s="356"/>
      <c r="Q20" s="356"/>
      <c r="R20" s="356"/>
      <c r="S20" s="356"/>
      <c r="T20" s="359"/>
      <c r="U20" s="83" t="s">
        <v>352</v>
      </c>
      <c r="V20" s="33">
        <v>4</v>
      </c>
      <c r="W20" s="215">
        <v>11600</v>
      </c>
      <c r="X20" s="397"/>
    </row>
    <row r="21" spans="1:24" ht="15" customHeight="1" x14ac:dyDescent="0.4">
      <c r="A21" s="365"/>
      <c r="B21" s="368"/>
      <c r="C21" s="369"/>
      <c r="D21" s="369"/>
      <c r="E21" s="369"/>
      <c r="F21" s="370"/>
      <c r="G21" s="377"/>
      <c r="H21" s="83" t="s">
        <v>363</v>
      </c>
      <c r="I21" s="33">
        <v>1</v>
      </c>
      <c r="J21" s="91">
        <v>5500</v>
      </c>
      <c r="K21" s="380">
        <f>SUM(J21:J25)</f>
        <v>23600</v>
      </c>
      <c r="L21" s="116"/>
      <c r="M21" s="117"/>
      <c r="N21" s="400"/>
      <c r="O21" s="356"/>
      <c r="P21" s="356"/>
      <c r="Q21" s="356"/>
      <c r="R21" s="356"/>
      <c r="S21" s="356"/>
      <c r="T21" s="359"/>
      <c r="U21" s="83" t="s">
        <v>368</v>
      </c>
      <c r="V21" s="33">
        <v>1</v>
      </c>
      <c r="W21" s="215">
        <v>4500</v>
      </c>
      <c r="X21" s="397"/>
    </row>
    <row r="22" spans="1:24" ht="15" customHeight="1" x14ac:dyDescent="0.4">
      <c r="A22" s="366"/>
      <c r="B22" s="371"/>
      <c r="C22" s="372"/>
      <c r="D22" s="372"/>
      <c r="E22" s="372"/>
      <c r="F22" s="373"/>
      <c r="G22" s="378"/>
      <c r="H22" s="83" t="s">
        <v>361</v>
      </c>
      <c r="I22" s="33">
        <v>1</v>
      </c>
      <c r="J22" s="91">
        <v>3500</v>
      </c>
      <c r="K22" s="381"/>
      <c r="L22" s="116"/>
      <c r="M22" s="117"/>
      <c r="N22" s="401"/>
      <c r="O22" s="403"/>
      <c r="P22" s="403"/>
      <c r="Q22" s="403"/>
      <c r="R22" s="403"/>
      <c r="S22" s="403"/>
      <c r="T22" s="377"/>
      <c r="U22" s="102" t="s">
        <v>376</v>
      </c>
      <c r="V22" s="88">
        <v>1</v>
      </c>
      <c r="W22" s="216">
        <v>4500</v>
      </c>
      <c r="X22" s="398"/>
    </row>
    <row r="23" spans="1:24" ht="18" customHeight="1" x14ac:dyDescent="0.4">
      <c r="A23" s="366"/>
      <c r="B23" s="371"/>
      <c r="C23" s="372"/>
      <c r="D23" s="372"/>
      <c r="E23" s="372"/>
      <c r="F23" s="373"/>
      <c r="G23" s="378"/>
      <c r="H23" s="83" t="s">
        <v>354</v>
      </c>
      <c r="I23" s="33">
        <v>2</v>
      </c>
      <c r="J23" s="91">
        <v>7200</v>
      </c>
      <c r="K23" s="381"/>
      <c r="L23" s="116"/>
      <c r="M23" s="117"/>
      <c r="N23" s="114"/>
      <c r="O23" s="356"/>
      <c r="P23" s="356"/>
      <c r="Q23" s="356"/>
      <c r="R23" s="356"/>
      <c r="S23" s="356"/>
      <c r="T23" s="33"/>
      <c r="U23" s="83" t="s">
        <v>379</v>
      </c>
      <c r="V23" s="33">
        <v>1</v>
      </c>
      <c r="W23" s="91" t="s">
        <v>391</v>
      </c>
    </row>
    <row r="24" spans="1:24" ht="18" customHeight="1" x14ac:dyDescent="0.4">
      <c r="A24" s="366"/>
      <c r="B24" s="371"/>
      <c r="C24" s="372"/>
      <c r="D24" s="372"/>
      <c r="E24" s="372"/>
      <c r="F24" s="373"/>
      <c r="G24" s="378"/>
      <c r="H24" s="83" t="s">
        <v>352</v>
      </c>
      <c r="I24" s="33">
        <v>1</v>
      </c>
      <c r="J24" s="91">
        <v>2900</v>
      </c>
      <c r="K24" s="381"/>
      <c r="L24" s="116"/>
      <c r="M24" s="117"/>
      <c r="N24" s="114"/>
      <c r="O24" s="356"/>
      <c r="P24" s="356"/>
      <c r="Q24" s="356"/>
      <c r="R24" s="356"/>
      <c r="S24" s="356"/>
      <c r="T24" s="33"/>
      <c r="U24" s="83" t="s">
        <v>394</v>
      </c>
      <c r="V24" s="33">
        <v>1</v>
      </c>
      <c r="W24" s="103">
        <v>5000</v>
      </c>
      <c r="X24" s="92" t="s">
        <v>395</v>
      </c>
    </row>
    <row r="25" spans="1:24" x14ac:dyDescent="0.4">
      <c r="A25" s="367"/>
      <c r="B25" s="374"/>
      <c r="C25" s="375"/>
      <c r="D25" s="375"/>
      <c r="E25" s="375"/>
      <c r="F25" s="376"/>
      <c r="G25" s="379"/>
      <c r="H25" s="83" t="s">
        <v>27</v>
      </c>
      <c r="I25" s="33">
        <v>1</v>
      </c>
      <c r="J25" s="91">
        <v>4500</v>
      </c>
      <c r="K25" s="382"/>
      <c r="L25" s="116"/>
      <c r="M25" s="117"/>
      <c r="N25" s="114"/>
      <c r="O25" s="356"/>
      <c r="P25" s="356"/>
      <c r="Q25" s="356"/>
      <c r="R25" s="356"/>
      <c r="S25" s="356"/>
      <c r="T25" s="33"/>
      <c r="U25" s="83" t="s">
        <v>356</v>
      </c>
      <c r="V25" s="33">
        <v>2</v>
      </c>
      <c r="W25" s="103">
        <v>7600</v>
      </c>
    </row>
    <row r="26" spans="1:24" ht="18.75" customHeight="1" x14ac:dyDescent="0.4">
      <c r="A26" s="433"/>
      <c r="B26" s="356"/>
      <c r="C26" s="356"/>
      <c r="D26" s="356"/>
      <c r="E26" s="356"/>
      <c r="F26" s="356"/>
      <c r="G26" s="359"/>
      <c r="H26" s="83" t="s">
        <v>361</v>
      </c>
      <c r="I26" s="33">
        <v>3</v>
      </c>
      <c r="J26" s="91">
        <f>3500*3</f>
        <v>10500</v>
      </c>
      <c r="K26" s="429">
        <f>SUM(J26:J29)</f>
        <v>28400</v>
      </c>
      <c r="L26" s="442"/>
      <c r="M26" s="117"/>
      <c r="N26" s="114"/>
      <c r="O26" s="356"/>
      <c r="P26" s="356"/>
      <c r="Q26" s="356"/>
      <c r="R26" s="356"/>
      <c r="S26" s="356"/>
      <c r="T26" s="33"/>
      <c r="U26" s="83" t="s">
        <v>376</v>
      </c>
      <c r="V26" s="33">
        <v>2</v>
      </c>
      <c r="W26" s="103">
        <v>9000</v>
      </c>
    </row>
    <row r="27" spans="1:24" ht="15.75" customHeight="1" x14ac:dyDescent="0.4">
      <c r="A27" s="433"/>
      <c r="B27" s="356"/>
      <c r="C27" s="356"/>
      <c r="D27" s="356"/>
      <c r="E27" s="356"/>
      <c r="F27" s="356"/>
      <c r="G27" s="359"/>
      <c r="H27" s="83" t="s">
        <v>354</v>
      </c>
      <c r="I27" s="33">
        <v>1</v>
      </c>
      <c r="J27" s="91">
        <v>3600</v>
      </c>
      <c r="K27" s="429"/>
      <c r="L27" s="442"/>
      <c r="M27" s="117"/>
      <c r="N27" s="114"/>
      <c r="O27" s="356"/>
      <c r="P27" s="356"/>
      <c r="Q27" s="356"/>
      <c r="R27" s="356"/>
      <c r="S27" s="356"/>
      <c r="T27" s="33"/>
      <c r="U27" s="83" t="s">
        <v>368</v>
      </c>
      <c r="V27" s="33">
        <v>3</v>
      </c>
      <c r="W27" s="103">
        <v>13500</v>
      </c>
    </row>
    <row r="28" spans="1:24" ht="18.75" customHeight="1" x14ac:dyDescent="0.4">
      <c r="A28" s="433"/>
      <c r="B28" s="356"/>
      <c r="C28" s="356"/>
      <c r="D28" s="356"/>
      <c r="E28" s="356"/>
      <c r="F28" s="356"/>
      <c r="G28" s="359"/>
      <c r="H28" s="83" t="s">
        <v>352</v>
      </c>
      <c r="I28" s="33">
        <v>1</v>
      </c>
      <c r="J28" s="91">
        <v>2900</v>
      </c>
      <c r="K28" s="429"/>
      <c r="L28" s="442"/>
      <c r="M28" s="117"/>
      <c r="N28" s="114"/>
      <c r="O28" s="356"/>
      <c r="P28" s="356"/>
      <c r="Q28" s="356"/>
      <c r="R28" s="356"/>
      <c r="S28" s="356"/>
      <c r="T28" s="33"/>
      <c r="U28" s="83" t="s">
        <v>361</v>
      </c>
      <c r="V28" s="33">
        <v>1</v>
      </c>
      <c r="W28" s="103">
        <v>3500</v>
      </c>
    </row>
    <row r="29" spans="1:24" ht="18.75" customHeight="1" x14ac:dyDescent="0.4">
      <c r="A29" s="365"/>
      <c r="B29" s="356"/>
      <c r="C29" s="356"/>
      <c r="D29" s="356"/>
      <c r="E29" s="356"/>
      <c r="F29" s="356"/>
      <c r="G29" s="359"/>
      <c r="H29" s="83" t="s">
        <v>356</v>
      </c>
      <c r="I29" s="33">
        <v>3</v>
      </c>
      <c r="J29" s="91">
        <f>3800*3</f>
        <v>11400</v>
      </c>
      <c r="K29" s="429"/>
      <c r="L29" s="442"/>
      <c r="M29" s="117"/>
      <c r="N29" s="114"/>
      <c r="O29" s="356"/>
      <c r="P29" s="356"/>
      <c r="Q29" s="356"/>
      <c r="R29" s="356"/>
      <c r="S29" s="356"/>
      <c r="T29" s="33"/>
      <c r="U29" s="83" t="s">
        <v>361</v>
      </c>
      <c r="V29" s="33">
        <v>1</v>
      </c>
      <c r="W29" s="103">
        <v>3500</v>
      </c>
      <c r="X29" s="19" t="s">
        <v>397</v>
      </c>
    </row>
    <row r="30" spans="1:24" ht="15.75" customHeight="1" x14ac:dyDescent="0.4">
      <c r="A30" s="168"/>
      <c r="B30" s="460"/>
      <c r="C30" s="356"/>
      <c r="D30" s="356"/>
      <c r="E30" s="356"/>
      <c r="F30" s="356"/>
      <c r="G30" s="33"/>
      <c r="H30" s="83" t="s">
        <v>356</v>
      </c>
      <c r="I30" s="33">
        <v>2</v>
      </c>
      <c r="J30" s="103">
        <v>7600</v>
      </c>
      <c r="K30" s="111"/>
      <c r="L30" s="116"/>
      <c r="M30" s="117"/>
    </row>
    <row r="31" spans="1:24" ht="15.75" customHeight="1" x14ac:dyDescent="0.4">
      <c r="A31" s="167"/>
      <c r="B31" s="100"/>
      <c r="C31" s="100"/>
      <c r="D31" s="100"/>
      <c r="E31" s="100"/>
      <c r="F31" s="100"/>
      <c r="J31" s="110"/>
      <c r="K31" s="111"/>
      <c r="L31" s="116"/>
      <c r="M31" s="117"/>
    </row>
    <row r="32" spans="1:24" ht="15.75" customHeight="1" x14ac:dyDescent="0.4">
      <c r="L32" s="116"/>
      <c r="M32" s="117"/>
    </row>
    <row r="33" spans="1:26" ht="15.75" customHeight="1" x14ac:dyDescent="0.4">
      <c r="H33" s="33" t="s">
        <v>339</v>
      </c>
      <c r="I33" s="87">
        <f>SUM(I4:I30)</f>
        <v>35</v>
      </c>
      <c r="L33" s="116"/>
      <c r="M33" s="117"/>
    </row>
    <row r="34" spans="1:26" ht="15.75" customHeight="1" x14ac:dyDescent="0.4">
      <c r="L34" s="116"/>
      <c r="M34" s="117"/>
      <c r="N34" s="118" t="s">
        <v>385</v>
      </c>
    </row>
    <row r="35" spans="1:26" ht="15.75" customHeight="1" x14ac:dyDescent="0.4">
      <c r="L35" s="116"/>
      <c r="M35" s="117"/>
    </row>
    <row r="36" spans="1:26" ht="15.75" customHeight="1" x14ac:dyDescent="0.4">
      <c r="A36" s="104" t="s">
        <v>377</v>
      </c>
      <c r="N36" s="173"/>
      <c r="O36" s="437"/>
      <c r="P36" s="438"/>
      <c r="Q36" s="438"/>
      <c r="R36" s="438"/>
      <c r="S36" s="438"/>
      <c r="T36" s="221"/>
      <c r="U36" s="222" t="s">
        <v>361</v>
      </c>
      <c r="V36" s="195">
        <v>3</v>
      </c>
      <c r="W36" s="189" t="s">
        <v>426</v>
      </c>
    </row>
    <row r="37" spans="1:26" ht="15.75" customHeight="1" x14ac:dyDescent="0.4">
      <c r="A37" s="101" t="s">
        <v>359</v>
      </c>
      <c r="L37" s="33" t="s">
        <v>339</v>
      </c>
      <c r="M37" s="87">
        <f>SUM(I38:I62)</f>
        <v>61</v>
      </c>
      <c r="N37" s="217"/>
      <c r="O37" s="415"/>
      <c r="P37" s="415"/>
      <c r="Q37" s="415"/>
      <c r="R37" s="415"/>
      <c r="S37" s="415"/>
      <c r="T37" s="89"/>
      <c r="U37" s="141" t="s">
        <v>361</v>
      </c>
      <c r="V37" s="196">
        <v>1</v>
      </c>
      <c r="W37" s="189">
        <v>3500</v>
      </c>
      <c r="X37" s="19" t="s">
        <v>396</v>
      </c>
    </row>
    <row r="38" spans="1:26" ht="15.75" customHeight="1" x14ac:dyDescent="0.4">
      <c r="A38" s="114"/>
      <c r="B38" s="426"/>
      <c r="C38" s="426"/>
      <c r="D38" s="426"/>
      <c r="E38" s="426"/>
      <c r="F38" s="426"/>
      <c r="G38" s="33"/>
      <c r="H38" s="83" t="s">
        <v>352</v>
      </c>
      <c r="I38" s="33">
        <v>1</v>
      </c>
      <c r="J38" s="33" t="s">
        <v>366</v>
      </c>
      <c r="N38" s="218"/>
      <c r="O38" s="469"/>
      <c r="P38" s="470"/>
      <c r="Q38" s="470"/>
      <c r="R38" s="470"/>
      <c r="S38" s="470"/>
      <c r="T38" s="418"/>
      <c r="U38" s="201" t="s">
        <v>453</v>
      </c>
      <c r="V38" s="33">
        <v>2</v>
      </c>
      <c r="W38" s="164" t="s">
        <v>426</v>
      </c>
    </row>
    <row r="39" spans="1:26" x14ac:dyDescent="0.4">
      <c r="A39" s="94" t="s">
        <v>444</v>
      </c>
      <c r="J39" s="111"/>
      <c r="N39" s="219"/>
      <c r="O39" s="469"/>
      <c r="P39" s="470"/>
      <c r="Q39" s="470"/>
      <c r="R39" s="470"/>
      <c r="S39" s="470"/>
      <c r="T39" s="418"/>
      <c r="U39" s="201" t="s">
        <v>354</v>
      </c>
      <c r="V39" s="33">
        <v>1</v>
      </c>
      <c r="W39" s="103">
        <v>3600</v>
      </c>
    </row>
    <row r="40" spans="1:26" x14ac:dyDescent="0.4">
      <c r="A40" s="114"/>
      <c r="B40" s="426"/>
      <c r="C40" s="426"/>
      <c r="D40" s="426"/>
      <c r="E40" s="426"/>
      <c r="F40" s="426"/>
      <c r="G40" s="33"/>
      <c r="H40" s="83" t="s">
        <v>367</v>
      </c>
      <c r="I40" s="33">
        <v>1</v>
      </c>
      <c r="J40" s="33" t="s">
        <v>366</v>
      </c>
      <c r="N40" s="219"/>
      <c r="O40" s="469"/>
      <c r="P40" s="470"/>
      <c r="Q40" s="470"/>
      <c r="R40" s="470"/>
      <c r="S40" s="470"/>
      <c r="T40" s="418"/>
      <c r="U40" s="202" t="s">
        <v>354</v>
      </c>
      <c r="V40" s="88">
        <v>1</v>
      </c>
      <c r="W40" s="163">
        <v>3600</v>
      </c>
    </row>
    <row r="41" spans="1:26" x14ac:dyDescent="0.4">
      <c r="A41" s="114"/>
      <c r="B41" s="426"/>
      <c r="C41" s="426"/>
      <c r="D41" s="426"/>
      <c r="E41" s="426"/>
      <c r="F41" s="426"/>
      <c r="G41" s="33"/>
      <c r="H41" s="83" t="s">
        <v>367</v>
      </c>
      <c r="I41" s="33">
        <v>1</v>
      </c>
      <c r="J41" s="33" t="s">
        <v>366</v>
      </c>
      <c r="N41" s="220"/>
      <c r="O41" s="469"/>
      <c r="P41" s="470"/>
      <c r="Q41" s="470"/>
      <c r="R41" s="470"/>
      <c r="S41" s="470"/>
      <c r="T41" s="418"/>
      <c r="U41" s="144" t="s">
        <v>361</v>
      </c>
      <c r="V41" s="145">
        <v>1</v>
      </c>
      <c r="W41" s="189" t="s">
        <v>426</v>
      </c>
    </row>
    <row r="42" spans="1:26" x14ac:dyDescent="0.4">
      <c r="A42" s="425"/>
      <c r="B42" s="426"/>
      <c r="C42" s="426"/>
      <c r="D42" s="426"/>
      <c r="E42" s="426"/>
      <c r="F42" s="426"/>
      <c r="G42" s="359"/>
      <c r="H42" s="83" t="s">
        <v>361</v>
      </c>
      <c r="I42" s="33">
        <v>3</v>
      </c>
      <c r="J42" s="91">
        <v>10500</v>
      </c>
      <c r="K42" s="427">
        <f>SUM(J42:J45)</f>
        <v>23700</v>
      </c>
      <c r="N42" s="142"/>
      <c r="O42" s="356"/>
      <c r="P42" s="356"/>
      <c r="Q42" s="356"/>
      <c r="R42" s="356"/>
      <c r="S42" s="356"/>
      <c r="T42" s="33"/>
      <c r="U42" s="83" t="s">
        <v>361</v>
      </c>
      <c r="V42" s="33">
        <v>2</v>
      </c>
      <c r="W42" s="103">
        <v>7000</v>
      </c>
    </row>
    <row r="43" spans="1:26" ht="17.25" customHeight="1" x14ac:dyDescent="0.4">
      <c r="A43" s="400"/>
      <c r="B43" s="426"/>
      <c r="C43" s="426"/>
      <c r="D43" s="426"/>
      <c r="E43" s="426"/>
      <c r="F43" s="426"/>
      <c r="G43" s="359"/>
      <c r="H43" s="83" t="s">
        <v>354</v>
      </c>
      <c r="I43" s="33">
        <v>1</v>
      </c>
      <c r="J43" s="91">
        <v>3600</v>
      </c>
      <c r="K43" s="428"/>
      <c r="N43" s="425"/>
      <c r="O43" s="356"/>
      <c r="P43" s="356"/>
      <c r="Q43" s="356"/>
      <c r="R43" s="356"/>
      <c r="S43" s="356"/>
      <c r="T43" s="359"/>
      <c r="U43" s="83" t="s">
        <v>361</v>
      </c>
      <c r="V43" s="33">
        <v>11</v>
      </c>
      <c r="W43" s="91">
        <v>35000</v>
      </c>
      <c r="X43" s="427">
        <f>SUM(W43:W49)</f>
        <v>101100</v>
      </c>
      <c r="Y43" s="435" t="s">
        <v>472</v>
      </c>
      <c r="Z43" s="436"/>
    </row>
    <row r="44" spans="1:26" ht="18.75" customHeight="1" x14ac:dyDescent="0.4">
      <c r="A44" s="400"/>
      <c r="B44" s="426"/>
      <c r="C44" s="426"/>
      <c r="D44" s="426"/>
      <c r="E44" s="426"/>
      <c r="F44" s="426"/>
      <c r="G44" s="359"/>
      <c r="H44" s="83" t="s">
        <v>352</v>
      </c>
      <c r="I44" s="33">
        <v>2</v>
      </c>
      <c r="J44" s="91">
        <v>5800</v>
      </c>
      <c r="K44" s="428"/>
      <c r="N44" s="400"/>
      <c r="O44" s="356"/>
      <c r="P44" s="356"/>
      <c r="Q44" s="356"/>
      <c r="R44" s="356"/>
      <c r="S44" s="356"/>
      <c r="T44" s="359"/>
      <c r="U44" s="83" t="s">
        <v>354</v>
      </c>
      <c r="V44" s="33">
        <v>3</v>
      </c>
      <c r="W44" s="91">
        <v>10800</v>
      </c>
      <c r="X44" s="428"/>
      <c r="Y44" s="435"/>
      <c r="Z44" s="436"/>
    </row>
    <row r="45" spans="1:26" x14ac:dyDescent="0.4">
      <c r="A45" s="400"/>
      <c r="B45" s="426"/>
      <c r="C45" s="426"/>
      <c r="D45" s="426"/>
      <c r="E45" s="426"/>
      <c r="F45" s="426"/>
      <c r="G45" s="359"/>
      <c r="H45" s="83" t="s">
        <v>356</v>
      </c>
      <c r="I45" s="33">
        <v>1</v>
      </c>
      <c r="J45" s="91">
        <v>3800</v>
      </c>
      <c r="K45" s="428"/>
      <c r="N45" s="400"/>
      <c r="O45" s="356"/>
      <c r="P45" s="356"/>
      <c r="Q45" s="356"/>
      <c r="R45" s="356"/>
      <c r="S45" s="356"/>
      <c r="T45" s="359"/>
      <c r="U45" s="83" t="s">
        <v>355</v>
      </c>
      <c r="V45" s="33">
        <v>3</v>
      </c>
      <c r="W45" s="91">
        <v>11400</v>
      </c>
      <c r="X45" s="428"/>
      <c r="Y45" s="435"/>
      <c r="Z45" s="436"/>
    </row>
    <row r="46" spans="1:26" x14ac:dyDescent="0.4">
      <c r="A46" s="400"/>
      <c r="B46" s="426"/>
      <c r="C46" s="426"/>
      <c r="D46" s="426"/>
      <c r="E46" s="426"/>
      <c r="F46" s="426"/>
      <c r="G46" s="359"/>
      <c r="H46" s="83" t="s">
        <v>361</v>
      </c>
      <c r="I46" s="33">
        <v>1</v>
      </c>
      <c r="J46" s="91">
        <v>3500</v>
      </c>
      <c r="K46" s="427">
        <f>SUM(J46:J47)</f>
        <v>9300</v>
      </c>
      <c r="N46" s="400"/>
      <c r="O46" s="356"/>
      <c r="P46" s="356"/>
      <c r="Q46" s="356"/>
      <c r="R46" s="356"/>
      <c r="S46" s="356"/>
      <c r="T46" s="359"/>
      <c r="U46" s="102" t="s">
        <v>352</v>
      </c>
      <c r="V46" s="88">
        <v>8</v>
      </c>
      <c r="W46" s="126">
        <v>26100</v>
      </c>
      <c r="X46" s="428"/>
      <c r="Y46" s="435"/>
      <c r="Z46" s="436"/>
    </row>
    <row r="47" spans="1:26" x14ac:dyDescent="0.4">
      <c r="A47" s="400"/>
      <c r="B47" s="426"/>
      <c r="C47" s="426"/>
      <c r="D47" s="426"/>
      <c r="E47" s="426"/>
      <c r="F47" s="426"/>
      <c r="G47" s="359"/>
      <c r="H47" s="83" t="s">
        <v>352</v>
      </c>
      <c r="I47" s="33">
        <v>2</v>
      </c>
      <c r="J47" s="91">
        <v>5800</v>
      </c>
      <c r="K47" s="428"/>
      <c r="N47" s="400"/>
      <c r="O47" s="356"/>
      <c r="P47" s="356"/>
      <c r="Q47" s="356"/>
      <c r="R47" s="356"/>
      <c r="S47" s="356"/>
      <c r="T47" s="447"/>
      <c r="U47" s="144" t="s">
        <v>356</v>
      </c>
      <c r="V47" s="145">
        <v>1</v>
      </c>
      <c r="W47" s="172">
        <v>3800</v>
      </c>
      <c r="X47" s="448"/>
    </row>
    <row r="48" spans="1:26" x14ac:dyDescent="0.4">
      <c r="A48" s="400"/>
      <c r="B48" s="426"/>
      <c r="C48" s="426"/>
      <c r="D48" s="426"/>
      <c r="E48" s="426"/>
      <c r="F48" s="426"/>
      <c r="G48" s="359"/>
      <c r="H48" s="83" t="s">
        <v>361</v>
      </c>
      <c r="I48" s="33">
        <v>6</v>
      </c>
      <c r="J48" s="91">
        <v>21000</v>
      </c>
      <c r="K48" s="429">
        <f>SUM(J48:J53)</f>
        <v>67500</v>
      </c>
      <c r="N48" s="400"/>
      <c r="O48" s="356"/>
      <c r="P48" s="356"/>
      <c r="Q48" s="356"/>
      <c r="R48" s="356"/>
      <c r="S48" s="356"/>
      <c r="T48" s="359"/>
      <c r="U48" s="141" t="s">
        <v>376</v>
      </c>
      <c r="V48" s="90">
        <v>2</v>
      </c>
      <c r="W48" s="204">
        <v>9000</v>
      </c>
      <c r="X48" s="428"/>
    </row>
    <row r="49" spans="1:26" x14ac:dyDescent="0.4">
      <c r="A49" s="400"/>
      <c r="B49" s="426"/>
      <c r="C49" s="426"/>
      <c r="D49" s="426"/>
      <c r="E49" s="426"/>
      <c r="F49" s="426"/>
      <c r="G49" s="359"/>
      <c r="H49" s="83" t="s">
        <v>354</v>
      </c>
      <c r="I49" s="33">
        <v>1</v>
      </c>
      <c r="J49" s="91">
        <v>3600</v>
      </c>
      <c r="K49" s="429"/>
      <c r="N49" s="400"/>
      <c r="O49" s="356"/>
      <c r="P49" s="356"/>
      <c r="Q49" s="356"/>
      <c r="R49" s="356"/>
      <c r="S49" s="356"/>
      <c r="T49" s="359"/>
      <c r="U49" s="83" t="s">
        <v>387</v>
      </c>
      <c r="V49" s="33">
        <v>1</v>
      </c>
      <c r="W49" s="91">
        <v>5000</v>
      </c>
      <c r="X49" s="443" t="s">
        <v>471</v>
      </c>
      <c r="Y49" s="445"/>
      <c r="Z49" s="445"/>
    </row>
    <row r="50" spans="1:26" ht="16.5" thickBot="1" x14ac:dyDescent="0.45">
      <c r="A50" s="400"/>
      <c r="B50" s="426"/>
      <c r="C50" s="426"/>
      <c r="D50" s="426"/>
      <c r="E50" s="426"/>
      <c r="F50" s="426"/>
      <c r="G50" s="359"/>
      <c r="H50" s="83" t="s">
        <v>355</v>
      </c>
      <c r="I50" s="33">
        <v>1</v>
      </c>
      <c r="J50" s="91">
        <v>3800</v>
      </c>
      <c r="K50" s="429"/>
      <c r="N50" s="401"/>
      <c r="O50" s="403"/>
      <c r="P50" s="403"/>
      <c r="Q50" s="403"/>
      <c r="R50" s="403"/>
      <c r="S50" s="403"/>
      <c r="T50" s="377"/>
      <c r="U50" s="135" t="s">
        <v>361</v>
      </c>
      <c r="V50" s="136">
        <v>2</v>
      </c>
      <c r="W50" s="203" t="s">
        <v>350</v>
      </c>
      <c r="X50" s="442"/>
      <c r="Y50" s="445"/>
      <c r="Z50" s="445"/>
    </row>
    <row r="51" spans="1:26" x14ac:dyDescent="0.4">
      <c r="A51" s="400"/>
      <c r="B51" s="426"/>
      <c r="C51" s="426"/>
      <c r="D51" s="426"/>
      <c r="E51" s="426"/>
      <c r="F51" s="426"/>
      <c r="G51" s="359"/>
      <c r="H51" s="83" t="s">
        <v>352</v>
      </c>
      <c r="I51" s="33">
        <v>8</v>
      </c>
      <c r="J51" s="91">
        <v>23200</v>
      </c>
      <c r="K51" s="429"/>
      <c r="N51" s="385"/>
      <c r="O51" s="388"/>
      <c r="P51" s="389"/>
      <c r="Q51" s="389"/>
      <c r="R51" s="389"/>
      <c r="S51" s="390"/>
      <c r="T51" s="169"/>
      <c r="U51" s="127" t="s">
        <v>351</v>
      </c>
      <c r="V51" s="128">
        <v>5</v>
      </c>
      <c r="W51" s="129">
        <v>17500</v>
      </c>
      <c r="X51" s="453" t="s">
        <v>450</v>
      </c>
    </row>
    <row r="52" spans="1:26" x14ac:dyDescent="0.4">
      <c r="A52" s="400"/>
      <c r="B52" s="426"/>
      <c r="C52" s="426"/>
      <c r="D52" s="426"/>
      <c r="E52" s="426"/>
      <c r="F52" s="426"/>
      <c r="G52" s="359"/>
      <c r="H52" s="83" t="s">
        <v>356</v>
      </c>
      <c r="I52" s="33">
        <v>3</v>
      </c>
      <c r="J52" s="91">
        <v>11400</v>
      </c>
      <c r="K52" s="429"/>
      <c r="N52" s="386"/>
      <c r="O52" s="371"/>
      <c r="P52" s="372"/>
      <c r="Q52" s="372"/>
      <c r="R52" s="372"/>
      <c r="S52" s="373"/>
      <c r="T52" s="170"/>
      <c r="U52" s="83" t="s">
        <v>354</v>
      </c>
      <c r="V52" s="33">
        <v>2</v>
      </c>
      <c r="W52" s="91">
        <v>7200</v>
      </c>
      <c r="X52" s="454"/>
      <c r="Y52" s="449" t="s">
        <v>423</v>
      </c>
      <c r="Z52" s="450"/>
    </row>
    <row r="53" spans="1:26" x14ac:dyDescent="0.4">
      <c r="A53" s="400"/>
      <c r="B53" s="426"/>
      <c r="C53" s="426"/>
      <c r="D53" s="426"/>
      <c r="E53" s="426"/>
      <c r="F53" s="426"/>
      <c r="G53" s="359"/>
      <c r="H53" s="83" t="s">
        <v>368</v>
      </c>
      <c r="I53" s="33">
        <v>1</v>
      </c>
      <c r="J53" s="91">
        <v>4500</v>
      </c>
      <c r="K53" s="429"/>
      <c r="N53" s="386"/>
      <c r="O53" s="371"/>
      <c r="P53" s="372"/>
      <c r="Q53" s="372"/>
      <c r="R53" s="372"/>
      <c r="S53" s="373"/>
      <c r="T53" s="170"/>
      <c r="U53" s="83" t="s">
        <v>355</v>
      </c>
      <c r="V53" s="33">
        <v>5</v>
      </c>
      <c r="W53" s="91">
        <f>3800*5</f>
        <v>19000</v>
      </c>
      <c r="X53" s="454"/>
      <c r="Y53" s="451"/>
      <c r="Z53" s="450"/>
    </row>
    <row r="54" spans="1:26" x14ac:dyDescent="0.4">
      <c r="A54" s="185" t="s">
        <v>443</v>
      </c>
      <c r="G54" s="19"/>
      <c r="I54" s="19"/>
      <c r="J54" s="19"/>
      <c r="M54" s="184"/>
      <c r="N54" s="386"/>
      <c r="O54" s="371"/>
      <c r="P54" s="372"/>
      <c r="Q54" s="372"/>
      <c r="R54" s="372"/>
      <c r="S54" s="373"/>
      <c r="T54" s="170"/>
      <c r="U54" s="83" t="s">
        <v>352</v>
      </c>
      <c r="V54" s="33">
        <v>3</v>
      </c>
      <c r="W54" s="91">
        <v>8700</v>
      </c>
      <c r="X54" s="454"/>
      <c r="Y54" s="439" t="s">
        <v>476</v>
      </c>
      <c r="Z54" s="440"/>
    </row>
    <row r="55" spans="1:26" x14ac:dyDescent="0.4">
      <c r="A55" s="114"/>
      <c r="B55" s="356"/>
      <c r="C55" s="356"/>
      <c r="D55" s="356"/>
      <c r="E55" s="356"/>
      <c r="F55" s="356"/>
      <c r="G55" s="33"/>
      <c r="H55" s="95" t="s">
        <v>382</v>
      </c>
      <c r="I55" s="33">
        <v>2</v>
      </c>
      <c r="J55" s="33" t="s">
        <v>315</v>
      </c>
      <c r="N55" s="386"/>
      <c r="O55" s="371"/>
      <c r="P55" s="372"/>
      <c r="Q55" s="372"/>
      <c r="R55" s="372"/>
      <c r="S55" s="373"/>
      <c r="T55" s="170"/>
      <c r="U55" s="83" t="s">
        <v>356</v>
      </c>
      <c r="V55" s="33">
        <v>1</v>
      </c>
      <c r="W55" s="91">
        <v>3800</v>
      </c>
      <c r="X55" s="454"/>
      <c r="Y55" s="94" t="s">
        <v>449</v>
      </c>
    </row>
    <row r="56" spans="1:26" x14ac:dyDescent="0.4">
      <c r="A56" s="94" t="s">
        <v>374</v>
      </c>
      <c r="G56" s="19"/>
      <c r="I56" s="19"/>
      <c r="J56" s="19"/>
      <c r="N56" s="386"/>
      <c r="O56" s="371"/>
      <c r="P56" s="372"/>
      <c r="Q56" s="372"/>
      <c r="R56" s="372"/>
      <c r="S56" s="373"/>
      <c r="T56" s="170"/>
      <c r="U56" s="83" t="s">
        <v>376</v>
      </c>
      <c r="V56" s="33">
        <v>1</v>
      </c>
      <c r="W56" s="91">
        <v>4500</v>
      </c>
      <c r="X56" s="454"/>
    </row>
    <row r="57" spans="1:26" ht="16.5" thickBot="1" x14ac:dyDescent="0.45">
      <c r="A57" s="433"/>
      <c r="B57" s="356"/>
      <c r="C57" s="356"/>
      <c r="D57" s="356"/>
      <c r="E57" s="356"/>
      <c r="F57" s="356"/>
      <c r="G57" s="359"/>
      <c r="H57" s="95" t="s">
        <v>351</v>
      </c>
      <c r="I57" s="33">
        <v>8</v>
      </c>
      <c r="J57" s="91">
        <v>24000</v>
      </c>
      <c r="K57" s="429">
        <f>SUM(J57:J61)</f>
        <v>67500</v>
      </c>
      <c r="N57" s="387"/>
      <c r="O57" s="391"/>
      <c r="P57" s="392"/>
      <c r="Q57" s="392"/>
      <c r="R57" s="392"/>
      <c r="S57" s="393"/>
      <c r="T57" s="171"/>
      <c r="U57" s="130" t="s">
        <v>379</v>
      </c>
      <c r="V57" s="131">
        <v>5</v>
      </c>
      <c r="W57" s="132">
        <v>20000</v>
      </c>
      <c r="X57" s="455"/>
    </row>
    <row r="58" spans="1:26" x14ac:dyDescent="0.4">
      <c r="A58" s="434"/>
      <c r="B58" s="356"/>
      <c r="C58" s="356"/>
      <c r="D58" s="356"/>
      <c r="E58" s="356"/>
      <c r="F58" s="356"/>
      <c r="G58" s="359"/>
      <c r="H58" s="95" t="s">
        <v>354</v>
      </c>
      <c r="I58" s="33">
        <v>3</v>
      </c>
      <c r="J58" s="91">
        <v>9300</v>
      </c>
      <c r="K58" s="429"/>
      <c r="N58" s="114"/>
      <c r="O58" s="356"/>
      <c r="P58" s="356"/>
      <c r="Q58" s="356"/>
      <c r="R58" s="356"/>
      <c r="S58" s="356"/>
      <c r="T58" s="33"/>
      <c r="U58" s="83" t="s">
        <v>351</v>
      </c>
      <c r="V58" s="33">
        <v>1</v>
      </c>
      <c r="W58" s="103">
        <v>3500</v>
      </c>
      <c r="X58" s="19" t="s">
        <v>470</v>
      </c>
    </row>
    <row r="59" spans="1:26" x14ac:dyDescent="0.4">
      <c r="A59" s="434"/>
      <c r="B59" s="356"/>
      <c r="C59" s="356"/>
      <c r="D59" s="356"/>
      <c r="E59" s="356"/>
      <c r="F59" s="356"/>
      <c r="G59" s="359"/>
      <c r="H59" s="95" t="s">
        <v>355</v>
      </c>
      <c r="I59" s="33">
        <v>3</v>
      </c>
      <c r="J59" s="91">
        <v>9900</v>
      </c>
      <c r="K59" s="429"/>
      <c r="N59" s="400"/>
      <c r="O59" s="356"/>
      <c r="P59" s="356"/>
      <c r="Q59" s="356"/>
      <c r="R59" s="356"/>
      <c r="S59" s="356"/>
      <c r="T59" s="359"/>
      <c r="U59" s="83" t="s">
        <v>351</v>
      </c>
      <c r="V59" s="33">
        <v>2</v>
      </c>
      <c r="W59" s="113">
        <v>7000</v>
      </c>
      <c r="X59" s="427">
        <f>SUM(W59:W62)</f>
        <v>20900</v>
      </c>
    </row>
    <row r="60" spans="1:26" x14ac:dyDescent="0.4">
      <c r="A60" s="434"/>
      <c r="B60" s="356"/>
      <c r="C60" s="356"/>
      <c r="D60" s="356"/>
      <c r="E60" s="356"/>
      <c r="F60" s="356"/>
      <c r="G60" s="359"/>
      <c r="H60" s="95" t="s">
        <v>352</v>
      </c>
      <c r="I60" s="33">
        <v>6</v>
      </c>
      <c r="J60" s="91">
        <v>14400</v>
      </c>
      <c r="K60" s="429"/>
      <c r="N60" s="400"/>
      <c r="O60" s="356"/>
      <c r="P60" s="356"/>
      <c r="Q60" s="356"/>
      <c r="R60" s="356"/>
      <c r="S60" s="356"/>
      <c r="T60" s="359"/>
      <c r="U60" s="83" t="s">
        <v>354</v>
      </c>
      <c r="V60" s="33">
        <v>1</v>
      </c>
      <c r="W60" s="113">
        <v>3600</v>
      </c>
      <c r="X60" s="428"/>
    </row>
    <row r="61" spans="1:26" x14ac:dyDescent="0.4">
      <c r="A61" s="434"/>
      <c r="B61" s="356"/>
      <c r="C61" s="356"/>
      <c r="D61" s="356"/>
      <c r="E61" s="356"/>
      <c r="F61" s="356"/>
      <c r="G61" s="359"/>
      <c r="H61" s="95" t="s">
        <v>356</v>
      </c>
      <c r="I61" s="33">
        <v>3</v>
      </c>
      <c r="J61" s="91">
        <v>9900</v>
      </c>
      <c r="K61" s="429"/>
      <c r="N61" s="400"/>
      <c r="O61" s="356"/>
      <c r="P61" s="356"/>
      <c r="Q61" s="356"/>
      <c r="R61" s="356"/>
      <c r="S61" s="356"/>
      <c r="T61" s="359"/>
      <c r="U61" s="83" t="s">
        <v>352</v>
      </c>
      <c r="V61" s="33">
        <v>2</v>
      </c>
      <c r="W61" s="113">
        <v>5800</v>
      </c>
      <c r="X61" s="428"/>
    </row>
    <row r="62" spans="1:26" x14ac:dyDescent="0.4">
      <c r="A62" s="434"/>
      <c r="B62" s="356"/>
      <c r="C62" s="356"/>
      <c r="D62" s="356"/>
      <c r="E62" s="356"/>
      <c r="F62" s="356"/>
      <c r="G62" s="359"/>
      <c r="H62" s="133" t="s">
        <v>354</v>
      </c>
      <c r="I62" s="134">
        <v>3</v>
      </c>
      <c r="J62" s="143" t="s">
        <v>350</v>
      </c>
      <c r="K62" s="443" t="s">
        <v>425</v>
      </c>
      <c r="L62" s="444"/>
      <c r="M62" s="444"/>
      <c r="N62" s="400"/>
      <c r="O62" s="356"/>
      <c r="P62" s="356"/>
      <c r="Q62" s="356"/>
      <c r="R62" s="356"/>
      <c r="S62" s="356"/>
      <c r="T62" s="359"/>
      <c r="U62" s="83" t="s">
        <v>368</v>
      </c>
      <c r="V62" s="33">
        <v>1</v>
      </c>
      <c r="W62" s="113">
        <v>4500</v>
      </c>
      <c r="X62" s="428"/>
    </row>
    <row r="63" spans="1:26" ht="40.5" customHeight="1" x14ac:dyDescent="0.4">
      <c r="B63" s="20"/>
      <c r="C63" s="20"/>
      <c r="D63" s="20"/>
      <c r="E63" s="20"/>
      <c r="F63" s="20"/>
      <c r="J63" s="112"/>
      <c r="K63" s="186"/>
      <c r="L63" s="186"/>
      <c r="M63" s="186"/>
      <c r="N63" s="125"/>
      <c r="O63" s="356"/>
      <c r="P63" s="356"/>
      <c r="Q63" s="356"/>
      <c r="R63" s="356"/>
      <c r="S63" s="356"/>
      <c r="T63" s="33"/>
      <c r="U63" s="83" t="s">
        <v>386</v>
      </c>
      <c r="V63" s="33">
        <v>1</v>
      </c>
      <c r="W63" s="103">
        <v>5000</v>
      </c>
    </row>
    <row r="64" spans="1:26" ht="15.75" customHeight="1" x14ac:dyDescent="0.4">
      <c r="B64" s="20"/>
      <c r="C64" s="20"/>
      <c r="D64" s="20"/>
      <c r="E64" s="20"/>
      <c r="F64" s="20"/>
      <c r="J64" s="112"/>
      <c r="K64" s="186"/>
      <c r="L64" s="186"/>
      <c r="M64" s="186"/>
      <c r="N64" s="114"/>
      <c r="O64" s="356"/>
      <c r="P64" s="356"/>
      <c r="Q64" s="356"/>
      <c r="R64" s="356"/>
      <c r="S64" s="356"/>
      <c r="T64" s="33"/>
      <c r="U64" s="83" t="s">
        <v>355</v>
      </c>
      <c r="V64" s="33">
        <v>1</v>
      </c>
      <c r="W64" s="103">
        <v>3800</v>
      </c>
    </row>
    <row r="65" spans="1:26" ht="32.25" customHeight="1" x14ac:dyDescent="0.4">
      <c r="B65" s="20"/>
      <c r="C65" s="20"/>
      <c r="D65" s="20"/>
      <c r="E65" s="20"/>
      <c r="F65" s="20"/>
      <c r="J65" s="112"/>
      <c r="K65" s="186"/>
      <c r="L65" s="186"/>
      <c r="M65" s="186"/>
      <c r="N65" s="114"/>
      <c r="O65" s="356"/>
      <c r="P65" s="356"/>
      <c r="Q65" s="356"/>
      <c r="R65" s="356"/>
      <c r="S65" s="356"/>
      <c r="T65" s="33"/>
      <c r="U65" s="83" t="s">
        <v>356</v>
      </c>
      <c r="V65" s="33">
        <v>1</v>
      </c>
      <c r="W65" s="103">
        <v>3800</v>
      </c>
    </row>
    <row r="66" spans="1:26" ht="15.75" customHeight="1" x14ac:dyDescent="0.4">
      <c r="B66" s="20"/>
      <c r="C66" s="20"/>
      <c r="D66" s="20"/>
      <c r="E66" s="20"/>
      <c r="F66" s="20"/>
      <c r="J66" s="112"/>
      <c r="K66" s="186"/>
      <c r="L66" s="186"/>
      <c r="M66" s="186"/>
      <c r="N66" s="114"/>
      <c r="O66" s="357"/>
      <c r="P66" s="463"/>
      <c r="Q66" s="463"/>
      <c r="R66" s="463"/>
      <c r="S66" s="460"/>
      <c r="T66" s="33"/>
      <c r="U66" s="83" t="s">
        <v>352</v>
      </c>
      <c r="V66" s="33">
        <v>1</v>
      </c>
      <c r="W66" s="103">
        <v>2900</v>
      </c>
    </row>
    <row r="67" spans="1:26" x14ac:dyDescent="0.4">
      <c r="B67" s="20"/>
      <c r="C67" s="20"/>
      <c r="D67" s="20"/>
      <c r="E67" s="20"/>
      <c r="F67" s="20"/>
      <c r="J67" s="112"/>
      <c r="N67" s="114"/>
      <c r="O67" s="356"/>
      <c r="P67" s="356"/>
      <c r="Q67" s="356"/>
      <c r="R67" s="356"/>
      <c r="S67" s="356"/>
      <c r="T67" s="33"/>
      <c r="U67" s="83" t="s">
        <v>352</v>
      </c>
      <c r="V67" s="33">
        <v>1</v>
      </c>
      <c r="W67" s="103">
        <v>2900</v>
      </c>
    </row>
    <row r="68" spans="1:26" x14ac:dyDescent="0.4">
      <c r="B68" s="20"/>
      <c r="C68" s="20"/>
      <c r="D68" s="20"/>
      <c r="E68" s="20"/>
      <c r="F68" s="20"/>
      <c r="J68" s="112"/>
      <c r="N68" s="456"/>
      <c r="O68" s="368"/>
      <c r="P68" s="369"/>
      <c r="Q68" s="369"/>
      <c r="R68" s="369"/>
      <c r="S68" s="370"/>
      <c r="T68" s="377"/>
      <c r="U68" s="403" t="s">
        <v>354</v>
      </c>
      <c r="V68" s="377">
        <v>2</v>
      </c>
      <c r="W68" s="380" t="s">
        <v>426</v>
      </c>
    </row>
    <row r="69" spans="1:26" ht="18" x14ac:dyDescent="0.4">
      <c r="A69" s="466" t="s">
        <v>375</v>
      </c>
      <c r="B69" s="466"/>
      <c r="N69" s="457"/>
      <c r="O69" s="374"/>
      <c r="P69" s="375"/>
      <c r="Q69" s="375"/>
      <c r="R69" s="375"/>
      <c r="S69" s="376"/>
      <c r="T69" s="379"/>
      <c r="U69" s="402"/>
      <c r="V69" s="379"/>
      <c r="W69" s="382"/>
    </row>
    <row r="70" spans="1:26" x14ac:dyDescent="0.4">
      <c r="A70" s="104"/>
      <c r="B70" s="104"/>
      <c r="N70" s="452"/>
      <c r="O70" s="356"/>
      <c r="P70" s="356"/>
      <c r="Q70" s="356"/>
      <c r="R70" s="356"/>
      <c r="S70" s="356"/>
      <c r="T70" s="359"/>
      <c r="U70" s="83" t="s">
        <v>351</v>
      </c>
      <c r="V70" s="33">
        <v>1</v>
      </c>
      <c r="W70" s="215">
        <v>3500</v>
      </c>
      <c r="X70" s="394">
        <f>SUM(W70:W71)</f>
        <v>7100</v>
      </c>
      <c r="Y70" s="446" t="s">
        <v>388</v>
      </c>
      <c r="Z70" s="446"/>
    </row>
    <row r="71" spans="1:26" x14ac:dyDescent="0.4">
      <c r="A71" s="372" t="s">
        <v>473</v>
      </c>
      <c r="B71" s="372"/>
      <c r="C71" s="372"/>
      <c r="D71" s="372"/>
      <c r="E71" s="372"/>
      <c r="N71" s="401"/>
      <c r="O71" s="403"/>
      <c r="P71" s="403"/>
      <c r="Q71" s="403"/>
      <c r="R71" s="403"/>
      <c r="S71" s="403"/>
      <c r="T71" s="377"/>
      <c r="U71" s="102" t="s">
        <v>354</v>
      </c>
      <c r="V71" s="88">
        <v>1</v>
      </c>
      <c r="W71" s="216">
        <v>3600</v>
      </c>
      <c r="X71" s="395"/>
      <c r="Y71" s="446"/>
      <c r="Z71" s="446"/>
    </row>
    <row r="72" spans="1:26" x14ac:dyDescent="0.4">
      <c r="A72" s="372"/>
      <c r="B72" s="372"/>
      <c r="C72" s="372"/>
      <c r="D72" s="372"/>
      <c r="E72" s="372"/>
      <c r="F72" s="372"/>
      <c r="G72" s="372"/>
      <c r="H72" s="372"/>
      <c r="I72" s="372"/>
      <c r="J72" s="372"/>
      <c r="K72" s="372"/>
      <c r="L72" s="372"/>
      <c r="M72" s="373"/>
      <c r="N72" s="400"/>
      <c r="O72" s="356"/>
      <c r="P72" s="356"/>
      <c r="Q72" s="356"/>
      <c r="R72" s="356"/>
      <c r="S72" s="356"/>
      <c r="T72" s="359"/>
      <c r="U72" s="83" t="s">
        <v>354</v>
      </c>
      <c r="V72" s="33">
        <v>1</v>
      </c>
      <c r="W72" s="215">
        <v>3600</v>
      </c>
      <c r="X72" s="396">
        <f>SUM(W72:W73)</f>
        <v>7400</v>
      </c>
    </row>
    <row r="73" spans="1:26" x14ac:dyDescent="0.4">
      <c r="C73" s="375"/>
      <c r="D73" s="375"/>
      <c r="E73" s="375"/>
      <c r="N73" s="400"/>
      <c r="O73" s="356"/>
      <c r="P73" s="356"/>
      <c r="Q73" s="356"/>
      <c r="R73" s="356"/>
      <c r="S73" s="356"/>
      <c r="T73" s="359"/>
      <c r="U73" s="83" t="s">
        <v>356</v>
      </c>
      <c r="V73" s="33">
        <v>1</v>
      </c>
      <c r="W73" s="215">
        <v>3800</v>
      </c>
      <c r="X73" s="398"/>
    </row>
    <row r="74" spans="1:26" ht="34.5" customHeight="1" x14ac:dyDescent="0.4">
      <c r="A74" s="433"/>
      <c r="B74" s="405"/>
      <c r="C74" s="356"/>
      <c r="D74" s="356"/>
      <c r="E74" s="356"/>
      <c r="F74" s="356"/>
      <c r="G74" s="359"/>
      <c r="H74" s="83" t="s">
        <v>361</v>
      </c>
      <c r="I74" s="33">
        <v>1</v>
      </c>
      <c r="J74" s="91">
        <v>3500</v>
      </c>
      <c r="K74" s="429">
        <f>SUM(J74:J76)</f>
        <v>12900</v>
      </c>
      <c r="N74" s="200"/>
      <c r="O74" s="403"/>
      <c r="P74" s="403"/>
      <c r="Q74" s="403"/>
      <c r="R74" s="403"/>
      <c r="S74" s="403"/>
      <c r="T74" s="88"/>
      <c r="U74" s="102" t="s">
        <v>379</v>
      </c>
      <c r="V74" s="88">
        <v>1</v>
      </c>
      <c r="W74" s="126" t="s">
        <v>391</v>
      </c>
    </row>
    <row r="75" spans="1:26" ht="34.5" customHeight="1" x14ac:dyDescent="0.4">
      <c r="A75" s="434"/>
      <c r="B75" s="356"/>
      <c r="C75" s="356"/>
      <c r="D75" s="356"/>
      <c r="E75" s="356"/>
      <c r="F75" s="356"/>
      <c r="G75" s="359"/>
      <c r="H75" s="83" t="s">
        <v>354</v>
      </c>
      <c r="I75" s="33">
        <v>1</v>
      </c>
      <c r="J75" s="91">
        <v>3600</v>
      </c>
      <c r="K75" s="429"/>
      <c r="N75" s="173"/>
      <c r="O75" s="418"/>
      <c r="P75" s="418"/>
      <c r="Q75" s="418"/>
      <c r="R75" s="418"/>
      <c r="S75" s="418"/>
      <c r="T75" s="145"/>
      <c r="U75" s="144" t="s">
        <v>354</v>
      </c>
      <c r="V75" s="145">
        <v>1</v>
      </c>
      <c r="W75" s="189" t="s">
        <v>426</v>
      </c>
    </row>
    <row r="76" spans="1:26" ht="34.5" customHeight="1" x14ac:dyDescent="0.4">
      <c r="A76" s="434"/>
      <c r="B76" s="356"/>
      <c r="C76" s="356"/>
      <c r="D76" s="356"/>
      <c r="E76" s="356"/>
      <c r="F76" s="356"/>
      <c r="G76" s="359"/>
      <c r="H76" s="83" t="s">
        <v>352</v>
      </c>
      <c r="I76" s="33">
        <v>2</v>
      </c>
      <c r="J76" s="91">
        <v>5800</v>
      </c>
      <c r="K76" s="429"/>
      <c r="N76" s="173"/>
      <c r="O76" s="418"/>
      <c r="P76" s="418"/>
      <c r="Q76" s="418"/>
      <c r="R76" s="418"/>
      <c r="S76" s="418"/>
      <c r="T76" s="145"/>
      <c r="U76" s="144" t="s">
        <v>361</v>
      </c>
      <c r="V76" s="145">
        <v>1</v>
      </c>
      <c r="W76" s="189" t="s">
        <v>426</v>
      </c>
    </row>
    <row r="77" spans="1:26" ht="31.5" customHeight="1" x14ac:dyDescent="0.4">
      <c r="A77" s="433"/>
      <c r="B77" s="405"/>
      <c r="C77" s="356"/>
      <c r="D77" s="356"/>
      <c r="E77" s="356"/>
      <c r="F77" s="356"/>
      <c r="G77" s="359"/>
      <c r="H77" s="83" t="s">
        <v>354</v>
      </c>
      <c r="I77" s="33">
        <v>2</v>
      </c>
      <c r="J77" s="84">
        <v>7200</v>
      </c>
      <c r="K77" s="423">
        <f>SUM(J77:J78)</f>
        <v>11700</v>
      </c>
      <c r="L77" s="441"/>
      <c r="M77" s="441"/>
    </row>
    <row r="78" spans="1:26" ht="46.5" customHeight="1" x14ac:dyDescent="0.4">
      <c r="A78" s="434"/>
      <c r="B78" s="356"/>
      <c r="C78" s="356"/>
      <c r="D78" s="356"/>
      <c r="E78" s="356"/>
      <c r="F78" s="356"/>
      <c r="G78" s="359"/>
      <c r="H78" s="83" t="s">
        <v>376</v>
      </c>
      <c r="I78" s="33">
        <v>1</v>
      </c>
      <c r="J78" s="84">
        <v>4500</v>
      </c>
      <c r="K78" s="423"/>
      <c r="L78" s="441"/>
      <c r="M78" s="441"/>
      <c r="O78" s="19"/>
      <c r="P78" s="19"/>
      <c r="Q78" s="19"/>
      <c r="R78" s="19"/>
      <c r="S78" s="19"/>
      <c r="T78" s="19"/>
      <c r="V78" s="19">
        <f>SUM(V36:V76)</f>
        <v>85</v>
      </c>
      <c r="W78" s="19"/>
    </row>
    <row r="79" spans="1:26" ht="24.75" customHeight="1" x14ac:dyDescent="0.4">
      <c r="A79" s="371" t="s">
        <v>474</v>
      </c>
      <c r="B79" s="372"/>
      <c r="C79" s="372"/>
      <c r="D79" s="372"/>
      <c r="E79" s="372"/>
      <c r="F79" s="372"/>
      <c r="G79" s="372"/>
      <c r="H79" s="372"/>
      <c r="I79" s="372"/>
      <c r="J79" s="372"/>
      <c r="K79" s="372"/>
      <c r="L79" s="372"/>
      <c r="M79" s="372"/>
      <c r="O79" s="19"/>
      <c r="P79" s="19"/>
      <c r="Q79" s="19"/>
      <c r="R79" s="19"/>
      <c r="S79" s="19"/>
      <c r="T79" s="19"/>
      <c r="V79" s="19"/>
      <c r="W79" s="19"/>
    </row>
    <row r="80" spans="1:26" ht="57" customHeight="1" x14ac:dyDescent="0.4">
      <c r="A80" s="139"/>
      <c r="B80" s="405"/>
      <c r="C80" s="356"/>
      <c r="D80" s="356"/>
      <c r="E80" s="356"/>
      <c r="F80" s="356"/>
      <c r="G80" s="33"/>
      <c r="H80" s="83" t="s">
        <v>355</v>
      </c>
      <c r="I80" s="33">
        <v>1</v>
      </c>
      <c r="J80" s="33" t="s">
        <v>315</v>
      </c>
    </row>
    <row r="81" spans="1:24" ht="57" customHeight="1" x14ac:dyDescent="0.4">
      <c r="A81" s="139"/>
      <c r="B81" s="405"/>
      <c r="C81" s="356"/>
      <c r="D81" s="356"/>
      <c r="E81" s="356"/>
      <c r="F81" s="356"/>
      <c r="G81" s="33"/>
      <c r="H81" s="83" t="s">
        <v>356</v>
      </c>
      <c r="I81" s="33">
        <v>1</v>
      </c>
      <c r="J81" s="33" t="s">
        <v>315</v>
      </c>
      <c r="L81" s="137"/>
      <c r="M81" s="137"/>
    </row>
    <row r="82" spans="1:24" ht="50.25" customHeight="1" x14ac:dyDescent="0.4">
      <c r="A82" s="139"/>
      <c r="B82" s="405"/>
      <c r="C82" s="356"/>
      <c r="D82" s="356"/>
      <c r="E82" s="356"/>
      <c r="F82" s="356"/>
      <c r="G82" s="33"/>
      <c r="H82" s="83" t="s">
        <v>361</v>
      </c>
      <c r="I82" s="33">
        <v>1</v>
      </c>
      <c r="J82" s="33" t="s">
        <v>315</v>
      </c>
      <c r="L82" s="137"/>
      <c r="M82" s="137"/>
    </row>
    <row r="83" spans="1:24" ht="50.25" customHeight="1" x14ac:dyDescent="0.4">
      <c r="A83" s="19"/>
      <c r="G83" s="19"/>
      <c r="I83" s="19"/>
      <c r="J83" s="19"/>
    </row>
    <row r="84" spans="1:24" ht="43.5" customHeight="1" x14ac:dyDescent="0.4">
      <c r="B84" s="20"/>
      <c r="C84" s="20"/>
      <c r="D84" s="20"/>
      <c r="E84" s="20"/>
      <c r="F84" s="20"/>
    </row>
    <row r="85" spans="1:24" ht="28.5" customHeight="1" x14ac:dyDescent="0.4">
      <c r="A85" s="419" t="s">
        <v>378</v>
      </c>
      <c r="B85" s="419"/>
      <c r="N85" s="471" t="s">
        <v>441</v>
      </c>
      <c r="O85" s="471"/>
    </row>
    <row r="86" spans="1:24" x14ac:dyDescent="0.4">
      <c r="A86" s="101" t="s">
        <v>439</v>
      </c>
      <c r="N86" s="94" t="s">
        <v>442</v>
      </c>
    </row>
    <row r="87" spans="1:24" x14ac:dyDescent="0.4">
      <c r="A87" s="421"/>
      <c r="B87" s="422"/>
      <c r="C87" s="422"/>
      <c r="D87" s="422"/>
      <c r="E87" s="422"/>
      <c r="F87" s="422"/>
      <c r="G87" s="418"/>
      <c r="H87" s="144" t="s">
        <v>351</v>
      </c>
      <c r="I87" s="145">
        <v>2</v>
      </c>
      <c r="J87" s="145">
        <v>7000</v>
      </c>
      <c r="K87" s="424">
        <f>SUM(J87:J91)</f>
        <v>42400</v>
      </c>
      <c r="N87" s="114"/>
      <c r="O87" s="426"/>
      <c r="P87" s="426"/>
      <c r="Q87" s="426"/>
      <c r="R87" s="426"/>
      <c r="S87" s="426"/>
      <c r="T87" s="33"/>
      <c r="U87" s="83" t="s">
        <v>354</v>
      </c>
      <c r="V87" s="33">
        <v>1</v>
      </c>
      <c r="W87" s="33" t="s">
        <v>315</v>
      </c>
    </row>
    <row r="88" spans="1:24" x14ac:dyDescent="0.4">
      <c r="A88" s="416"/>
      <c r="B88" s="422"/>
      <c r="C88" s="422"/>
      <c r="D88" s="422"/>
      <c r="E88" s="422"/>
      <c r="F88" s="422"/>
      <c r="G88" s="418"/>
      <c r="H88" s="144" t="s">
        <v>355</v>
      </c>
      <c r="I88" s="145">
        <v>1</v>
      </c>
      <c r="J88" s="145">
        <v>3800</v>
      </c>
      <c r="K88" s="424"/>
      <c r="N88" s="94" t="s">
        <v>428</v>
      </c>
    </row>
    <row r="89" spans="1:24" x14ac:dyDescent="0.4">
      <c r="A89" s="416"/>
      <c r="B89" s="422"/>
      <c r="C89" s="422"/>
      <c r="D89" s="422"/>
      <c r="E89" s="422"/>
      <c r="F89" s="422"/>
      <c r="G89" s="418"/>
      <c r="H89" s="144" t="s">
        <v>352</v>
      </c>
      <c r="I89" s="145">
        <v>1</v>
      </c>
      <c r="J89" s="145">
        <v>2900</v>
      </c>
      <c r="K89" s="424"/>
      <c r="N89" s="434"/>
      <c r="O89" s="356"/>
      <c r="P89" s="356"/>
      <c r="Q89" s="356"/>
      <c r="R89" s="356"/>
      <c r="S89" s="356"/>
      <c r="T89" s="359"/>
      <c r="U89" s="133" t="s">
        <v>351</v>
      </c>
      <c r="V89" s="134">
        <v>1</v>
      </c>
      <c r="W89" s="462" t="s">
        <v>350</v>
      </c>
      <c r="X89" s="442" t="s">
        <v>477</v>
      </c>
    </row>
    <row r="90" spans="1:24" x14ac:dyDescent="0.4">
      <c r="A90" s="416"/>
      <c r="B90" s="422"/>
      <c r="C90" s="422"/>
      <c r="D90" s="422"/>
      <c r="E90" s="422"/>
      <c r="F90" s="422"/>
      <c r="G90" s="418"/>
      <c r="H90" s="144" t="s">
        <v>356</v>
      </c>
      <c r="I90" s="145">
        <v>4</v>
      </c>
      <c r="J90" s="145">
        <f>3800*4</f>
        <v>15200</v>
      </c>
      <c r="K90" s="424"/>
      <c r="N90" s="434"/>
      <c r="O90" s="356"/>
      <c r="P90" s="356"/>
      <c r="Q90" s="356"/>
      <c r="R90" s="356"/>
      <c r="S90" s="356"/>
      <c r="T90" s="359"/>
      <c r="U90" s="133" t="s">
        <v>354</v>
      </c>
      <c r="V90" s="134">
        <v>1</v>
      </c>
      <c r="W90" s="462"/>
      <c r="X90" s="442"/>
    </row>
    <row r="91" spans="1:24" x14ac:dyDescent="0.4">
      <c r="A91" s="416"/>
      <c r="B91" s="422"/>
      <c r="C91" s="422"/>
      <c r="D91" s="422"/>
      <c r="E91" s="422"/>
      <c r="F91" s="422"/>
      <c r="G91" s="418"/>
      <c r="H91" s="144" t="s">
        <v>376</v>
      </c>
      <c r="I91" s="145">
        <v>3</v>
      </c>
      <c r="J91" s="145">
        <f>4500*3</f>
        <v>13500</v>
      </c>
      <c r="K91" s="424"/>
      <c r="N91" s="114"/>
      <c r="O91" s="356"/>
      <c r="P91" s="356"/>
      <c r="Q91" s="356"/>
      <c r="R91" s="356"/>
      <c r="S91" s="356"/>
      <c r="T91" s="83"/>
      <c r="U91" s="83" t="s">
        <v>384</v>
      </c>
      <c r="V91" s="33">
        <v>1</v>
      </c>
      <c r="W91" s="103">
        <v>20000</v>
      </c>
      <c r="X91" s="20" t="s">
        <v>477</v>
      </c>
    </row>
    <row r="92" spans="1:24" x14ac:dyDescent="0.4">
      <c r="A92" s="178"/>
      <c r="B92" s="420"/>
      <c r="C92" s="420"/>
      <c r="D92" s="420"/>
      <c r="E92" s="420"/>
      <c r="F92" s="420"/>
      <c r="G92" s="175"/>
      <c r="H92" s="174" t="s">
        <v>379</v>
      </c>
      <c r="I92" s="175">
        <v>1</v>
      </c>
      <c r="J92" s="175" t="s">
        <v>315</v>
      </c>
      <c r="K92" s="100" t="s">
        <v>381</v>
      </c>
      <c r="N92" s="94" t="s">
        <v>451</v>
      </c>
    </row>
    <row r="93" spans="1:24" x14ac:dyDescent="0.4">
      <c r="A93" s="168"/>
      <c r="B93" s="422"/>
      <c r="C93" s="422"/>
      <c r="D93" s="422"/>
      <c r="E93" s="422"/>
      <c r="F93" s="422"/>
      <c r="G93" s="145"/>
      <c r="H93" s="144" t="s">
        <v>464</v>
      </c>
      <c r="I93" s="145">
        <v>1</v>
      </c>
      <c r="J93" s="194" t="s">
        <v>426</v>
      </c>
      <c r="O93" s="19"/>
      <c r="P93" s="19"/>
      <c r="Q93" s="19"/>
      <c r="R93" s="19"/>
      <c r="S93" s="19"/>
      <c r="T93" s="19"/>
      <c r="V93" s="19"/>
      <c r="W93" s="19"/>
    </row>
    <row r="94" spans="1:24" x14ac:dyDescent="0.4">
      <c r="A94" s="421"/>
      <c r="B94" s="422"/>
      <c r="C94" s="422"/>
      <c r="D94" s="422"/>
      <c r="E94" s="422"/>
      <c r="F94" s="422"/>
      <c r="G94" s="418"/>
      <c r="H94" s="144" t="s">
        <v>351</v>
      </c>
      <c r="I94" s="145">
        <v>7</v>
      </c>
      <c r="J94" s="145">
        <v>24500</v>
      </c>
      <c r="K94" s="423">
        <f>SUM(J94:J100)</f>
        <v>76200</v>
      </c>
      <c r="L94" s="395" t="s">
        <v>348</v>
      </c>
      <c r="O94" s="19"/>
      <c r="P94" s="19"/>
      <c r="Q94" s="19"/>
      <c r="R94" s="19"/>
      <c r="S94" s="19"/>
      <c r="T94" s="19"/>
      <c r="V94" s="19"/>
      <c r="W94" s="19"/>
    </row>
    <row r="95" spans="1:24" x14ac:dyDescent="0.4">
      <c r="A95" s="416"/>
      <c r="B95" s="422"/>
      <c r="C95" s="422"/>
      <c r="D95" s="422"/>
      <c r="E95" s="422"/>
      <c r="F95" s="422"/>
      <c r="G95" s="418"/>
      <c r="H95" s="144" t="s">
        <v>354</v>
      </c>
      <c r="I95" s="145">
        <v>1</v>
      </c>
      <c r="J95" s="145">
        <v>3600</v>
      </c>
      <c r="K95" s="423"/>
      <c r="L95" s="395"/>
      <c r="O95" s="19"/>
      <c r="P95" s="19"/>
      <c r="Q95" s="19"/>
      <c r="R95" s="19"/>
      <c r="S95" s="19"/>
      <c r="T95" s="19"/>
      <c r="V95" s="19"/>
      <c r="W95" s="19"/>
    </row>
    <row r="96" spans="1:24" x14ac:dyDescent="0.4">
      <c r="A96" s="416"/>
      <c r="B96" s="422"/>
      <c r="C96" s="422"/>
      <c r="D96" s="422"/>
      <c r="E96" s="422"/>
      <c r="F96" s="422"/>
      <c r="G96" s="418"/>
      <c r="H96" s="144" t="s">
        <v>355</v>
      </c>
      <c r="I96" s="145">
        <v>4</v>
      </c>
      <c r="J96" s="145">
        <v>15200</v>
      </c>
      <c r="K96" s="423"/>
      <c r="L96" s="395"/>
      <c r="O96" s="19"/>
      <c r="P96" s="19"/>
      <c r="Q96" s="19"/>
      <c r="R96" s="19"/>
      <c r="S96" s="19"/>
      <c r="T96" s="19"/>
      <c r="V96" s="19"/>
      <c r="W96" s="19"/>
    </row>
    <row r="97" spans="1:12" x14ac:dyDescent="0.4">
      <c r="A97" s="416"/>
      <c r="B97" s="422"/>
      <c r="C97" s="422"/>
      <c r="D97" s="422"/>
      <c r="E97" s="422"/>
      <c r="F97" s="422"/>
      <c r="G97" s="418"/>
      <c r="H97" s="144" t="s">
        <v>352</v>
      </c>
      <c r="I97" s="145">
        <v>3</v>
      </c>
      <c r="J97" s="145">
        <v>8700</v>
      </c>
      <c r="K97" s="423"/>
      <c r="L97" s="395"/>
    </row>
    <row r="98" spans="1:12" x14ac:dyDescent="0.4">
      <c r="A98" s="416"/>
      <c r="B98" s="422"/>
      <c r="C98" s="422"/>
      <c r="D98" s="422"/>
      <c r="E98" s="422"/>
      <c r="F98" s="422"/>
      <c r="G98" s="418"/>
      <c r="H98" s="144" t="s">
        <v>356</v>
      </c>
      <c r="I98" s="145">
        <v>4</v>
      </c>
      <c r="J98" s="145">
        <v>15200</v>
      </c>
      <c r="K98" s="423"/>
      <c r="L98" s="395"/>
    </row>
    <row r="99" spans="1:12" x14ac:dyDescent="0.4">
      <c r="A99" s="416"/>
      <c r="B99" s="422"/>
      <c r="C99" s="422"/>
      <c r="D99" s="422"/>
      <c r="E99" s="422"/>
      <c r="F99" s="422"/>
      <c r="G99" s="418"/>
      <c r="H99" s="144" t="s">
        <v>367</v>
      </c>
      <c r="I99" s="145">
        <v>1</v>
      </c>
      <c r="J99" s="145">
        <v>4500</v>
      </c>
      <c r="K99" s="423"/>
      <c r="L99" s="395"/>
    </row>
    <row r="100" spans="1:12" x14ac:dyDescent="0.4">
      <c r="A100" s="416"/>
      <c r="B100" s="422"/>
      <c r="C100" s="422"/>
      <c r="D100" s="422"/>
      <c r="E100" s="422"/>
      <c r="F100" s="422"/>
      <c r="G100" s="418"/>
      <c r="H100" s="144" t="s">
        <v>380</v>
      </c>
      <c r="I100" s="145">
        <v>1</v>
      </c>
      <c r="J100" s="145">
        <v>4500</v>
      </c>
      <c r="K100" s="423"/>
      <c r="L100" s="395"/>
    </row>
    <row r="101" spans="1:12" x14ac:dyDescent="0.4">
      <c r="A101" s="101" t="s">
        <v>440</v>
      </c>
      <c r="B101" s="100"/>
      <c r="C101" s="100"/>
      <c r="D101" s="100"/>
      <c r="E101" s="100"/>
      <c r="F101" s="100"/>
      <c r="K101" s="111"/>
      <c r="L101" s="112"/>
    </row>
    <row r="102" spans="1:12" x14ac:dyDescent="0.4">
      <c r="A102" s="431"/>
      <c r="B102" s="430"/>
      <c r="C102" s="430"/>
      <c r="D102" s="430"/>
      <c r="E102" s="430"/>
      <c r="F102" s="430"/>
      <c r="G102" s="418"/>
      <c r="H102" s="144" t="s">
        <v>352</v>
      </c>
      <c r="I102" s="145">
        <v>7</v>
      </c>
      <c r="J102" s="172">
        <v>20300</v>
      </c>
      <c r="K102" s="423">
        <f>SUM(J102:J103)</f>
        <v>35500</v>
      </c>
    </row>
    <row r="103" spans="1:12" x14ac:dyDescent="0.4">
      <c r="A103" s="432"/>
      <c r="B103" s="430"/>
      <c r="C103" s="430"/>
      <c r="D103" s="430"/>
      <c r="E103" s="430"/>
      <c r="F103" s="430"/>
      <c r="G103" s="418"/>
      <c r="H103" s="144" t="s">
        <v>356</v>
      </c>
      <c r="I103" s="145">
        <v>4</v>
      </c>
      <c r="J103" s="172">
        <v>15200</v>
      </c>
      <c r="K103" s="423"/>
    </row>
    <row r="104" spans="1:12" x14ac:dyDescent="0.4">
      <c r="A104" s="432"/>
      <c r="B104" s="430"/>
      <c r="C104" s="430"/>
      <c r="D104" s="430"/>
      <c r="E104" s="430"/>
      <c r="F104" s="430"/>
      <c r="G104" s="418"/>
      <c r="H104" s="144" t="s">
        <v>349</v>
      </c>
      <c r="I104" s="145" t="s">
        <v>371</v>
      </c>
      <c r="J104" s="172">
        <v>2600</v>
      </c>
      <c r="K104" s="423">
        <f>SUM(J104:J106)</f>
        <v>4760</v>
      </c>
    </row>
    <row r="105" spans="1:12" x14ac:dyDescent="0.4">
      <c r="A105" s="432"/>
      <c r="B105" s="430"/>
      <c r="C105" s="430"/>
      <c r="D105" s="430"/>
      <c r="E105" s="430"/>
      <c r="F105" s="430"/>
      <c r="G105" s="418"/>
      <c r="H105" s="144" t="s">
        <v>369</v>
      </c>
      <c r="I105" s="145" t="s">
        <v>373</v>
      </c>
      <c r="J105" s="172">
        <v>960</v>
      </c>
      <c r="K105" s="423"/>
    </row>
    <row r="106" spans="1:12" x14ac:dyDescent="0.4">
      <c r="A106" s="432"/>
      <c r="B106" s="430"/>
      <c r="C106" s="430"/>
      <c r="D106" s="430"/>
      <c r="E106" s="430"/>
      <c r="F106" s="430"/>
      <c r="G106" s="418"/>
      <c r="H106" s="144" t="s">
        <v>370</v>
      </c>
      <c r="I106" s="145" t="s">
        <v>372</v>
      </c>
      <c r="J106" s="172">
        <v>1200</v>
      </c>
      <c r="K106" s="423"/>
    </row>
    <row r="107" spans="1:12" x14ac:dyDescent="0.4">
      <c r="A107" s="179"/>
      <c r="B107" s="458"/>
      <c r="C107" s="458"/>
      <c r="D107" s="458"/>
      <c r="E107" s="458"/>
      <c r="F107" s="458"/>
      <c r="G107" s="177"/>
      <c r="H107" s="176" t="s">
        <v>356</v>
      </c>
      <c r="I107" s="177">
        <v>1</v>
      </c>
      <c r="J107" s="177" t="s">
        <v>424</v>
      </c>
    </row>
    <row r="108" spans="1:12" x14ac:dyDescent="0.4">
      <c r="A108" s="173"/>
      <c r="B108" s="430"/>
      <c r="C108" s="430"/>
      <c r="D108" s="430"/>
      <c r="E108" s="430"/>
      <c r="F108" s="430"/>
      <c r="G108" s="145"/>
      <c r="H108" s="144" t="s">
        <v>356</v>
      </c>
      <c r="I108" s="145">
        <v>1</v>
      </c>
      <c r="J108" s="145" t="s">
        <v>315</v>
      </c>
    </row>
    <row r="109" spans="1:12" x14ac:dyDescent="0.4">
      <c r="A109" s="432"/>
      <c r="B109" s="430"/>
      <c r="C109" s="430"/>
      <c r="D109" s="430"/>
      <c r="E109" s="430"/>
      <c r="F109" s="430"/>
      <c r="G109" s="418"/>
      <c r="H109" s="145" t="s">
        <v>351</v>
      </c>
      <c r="I109" s="145">
        <v>1</v>
      </c>
      <c r="J109" s="172">
        <v>3500</v>
      </c>
      <c r="K109" s="424">
        <f>SUM(J109:J110)</f>
        <v>7300</v>
      </c>
    </row>
    <row r="110" spans="1:12" x14ac:dyDescent="0.4">
      <c r="A110" s="432"/>
      <c r="B110" s="430"/>
      <c r="C110" s="430"/>
      <c r="D110" s="430"/>
      <c r="E110" s="430"/>
      <c r="F110" s="430"/>
      <c r="G110" s="418"/>
      <c r="H110" s="145" t="s">
        <v>355</v>
      </c>
      <c r="I110" s="145">
        <v>1</v>
      </c>
      <c r="J110" s="172">
        <v>3800</v>
      </c>
      <c r="K110" s="424"/>
    </row>
    <row r="112" spans="1:12" ht="22.5" customHeight="1" x14ac:dyDescent="0.4">
      <c r="A112" s="372" t="s">
        <v>446</v>
      </c>
      <c r="B112" s="372"/>
      <c r="C112" s="372"/>
      <c r="D112" s="372"/>
      <c r="E112" s="372"/>
      <c r="F112" s="372"/>
    </row>
    <row r="113" spans="1:26" x14ac:dyDescent="0.4">
      <c r="A113" s="19"/>
      <c r="G113" s="19"/>
      <c r="I113" s="19"/>
      <c r="J113" s="19"/>
    </row>
    <row r="114" spans="1:26" x14ac:dyDescent="0.4">
      <c r="A114" s="416"/>
      <c r="B114" s="422"/>
      <c r="C114" s="422"/>
      <c r="D114" s="422"/>
      <c r="E114" s="422"/>
      <c r="F114" s="422"/>
      <c r="G114" s="467"/>
      <c r="H114" s="144" t="s">
        <v>464</v>
      </c>
      <c r="I114" s="145">
        <v>1</v>
      </c>
      <c r="J114" s="395" t="s">
        <v>426</v>
      </c>
      <c r="K114" s="472" t="s">
        <v>465</v>
      </c>
      <c r="L114" s="372"/>
      <c r="M114" s="372"/>
    </row>
    <row r="115" spans="1:26" x14ac:dyDescent="0.4">
      <c r="A115" s="416"/>
      <c r="B115" s="422"/>
      <c r="C115" s="422"/>
      <c r="D115" s="422"/>
      <c r="E115" s="422"/>
      <c r="F115" s="422"/>
      <c r="G115" s="468"/>
      <c r="H115" s="144" t="s">
        <v>461</v>
      </c>
      <c r="I115" s="145">
        <v>1</v>
      </c>
      <c r="J115" s="395"/>
      <c r="K115" s="472"/>
      <c r="L115" s="372"/>
      <c r="M115" s="372"/>
    </row>
    <row r="116" spans="1:26" x14ac:dyDescent="0.4">
      <c r="A116" s="416"/>
      <c r="B116" s="422"/>
      <c r="C116" s="422"/>
      <c r="D116" s="422"/>
      <c r="E116" s="422"/>
      <c r="F116" s="422"/>
      <c r="G116" s="418"/>
      <c r="H116" s="144" t="s">
        <v>464</v>
      </c>
      <c r="I116" s="195">
        <v>1</v>
      </c>
      <c r="J116" s="473" t="s">
        <v>426</v>
      </c>
    </row>
    <row r="117" spans="1:26" x14ac:dyDescent="0.4">
      <c r="A117" s="416"/>
      <c r="B117" s="422"/>
      <c r="C117" s="422"/>
      <c r="D117" s="422"/>
      <c r="E117" s="422"/>
      <c r="F117" s="422"/>
      <c r="G117" s="418"/>
      <c r="H117" s="144" t="s">
        <v>461</v>
      </c>
      <c r="I117" s="145">
        <v>2</v>
      </c>
      <c r="J117" s="474"/>
    </row>
    <row r="118" spans="1:26" x14ac:dyDescent="0.4">
      <c r="A118" s="416"/>
      <c r="B118" s="422"/>
      <c r="C118" s="422"/>
      <c r="D118" s="422"/>
      <c r="E118" s="422"/>
      <c r="F118" s="422"/>
      <c r="G118" s="418"/>
      <c r="H118" s="144" t="s">
        <v>462</v>
      </c>
      <c r="I118" s="145">
        <v>1</v>
      </c>
      <c r="J118" s="474"/>
    </row>
    <row r="119" spans="1:26" x14ac:dyDescent="0.4">
      <c r="A119" s="416"/>
      <c r="B119" s="422"/>
      <c r="C119" s="422"/>
      <c r="D119" s="422"/>
      <c r="E119" s="422"/>
      <c r="F119" s="422"/>
      <c r="G119" s="418"/>
      <c r="H119" s="144" t="s">
        <v>463</v>
      </c>
      <c r="I119" s="145">
        <v>1</v>
      </c>
      <c r="J119" s="475"/>
    </row>
    <row r="121" spans="1:26" ht="16.5" thickBot="1" x14ac:dyDescent="0.45"/>
    <row r="122" spans="1:26" x14ac:dyDescent="0.4">
      <c r="N122" s="385" t="s">
        <v>469</v>
      </c>
      <c r="O122" s="388" t="s">
        <v>389</v>
      </c>
      <c r="P122" s="389"/>
      <c r="Q122" s="389"/>
      <c r="R122" s="389"/>
      <c r="S122" s="390"/>
      <c r="T122" s="169"/>
      <c r="U122" s="127" t="s">
        <v>351</v>
      </c>
      <c r="V122" s="128">
        <v>5</v>
      </c>
      <c r="W122" s="129">
        <v>17500</v>
      </c>
      <c r="X122" s="453" t="s">
        <v>450</v>
      </c>
    </row>
    <row r="123" spans="1:26" x14ac:dyDescent="0.4">
      <c r="N123" s="386"/>
      <c r="O123" s="371"/>
      <c r="P123" s="372"/>
      <c r="Q123" s="372"/>
      <c r="R123" s="372"/>
      <c r="S123" s="373"/>
      <c r="T123" s="170"/>
      <c r="U123" s="83" t="s">
        <v>354</v>
      </c>
      <c r="V123" s="33">
        <v>2</v>
      </c>
      <c r="W123" s="91">
        <v>7200</v>
      </c>
      <c r="X123" s="454"/>
      <c r="Y123" s="449"/>
      <c r="Z123" s="450"/>
    </row>
    <row r="124" spans="1:26" x14ac:dyDescent="0.4">
      <c r="N124" s="386"/>
      <c r="O124" s="371"/>
      <c r="P124" s="372"/>
      <c r="Q124" s="372"/>
      <c r="R124" s="372"/>
      <c r="S124" s="373"/>
      <c r="T124" s="170"/>
      <c r="U124" s="83" t="s">
        <v>355</v>
      </c>
      <c r="V124" s="33">
        <v>5</v>
      </c>
      <c r="W124" s="91">
        <v>22800</v>
      </c>
      <c r="X124" s="454"/>
      <c r="Y124" s="451"/>
      <c r="Z124" s="450"/>
    </row>
    <row r="125" spans="1:26" x14ac:dyDescent="0.4">
      <c r="N125" s="386"/>
      <c r="O125" s="371"/>
      <c r="P125" s="372"/>
      <c r="Q125" s="372"/>
      <c r="R125" s="372"/>
      <c r="S125" s="373"/>
      <c r="T125" s="170"/>
      <c r="U125" s="83" t="s">
        <v>352</v>
      </c>
      <c r="V125" s="33">
        <v>3</v>
      </c>
      <c r="W125" s="91">
        <v>8700</v>
      </c>
      <c r="X125" s="454"/>
      <c r="Y125" s="439"/>
      <c r="Z125" s="440"/>
    </row>
    <row r="126" spans="1:26" x14ac:dyDescent="0.4">
      <c r="N126" s="386"/>
      <c r="O126" s="371"/>
      <c r="P126" s="372"/>
      <c r="Q126" s="372"/>
      <c r="R126" s="372"/>
      <c r="S126" s="373"/>
      <c r="T126" s="170"/>
      <c r="U126" s="83" t="s">
        <v>356</v>
      </c>
      <c r="V126" s="33">
        <v>1</v>
      </c>
      <c r="W126" s="91">
        <v>3800</v>
      </c>
      <c r="X126" s="454"/>
      <c r="Y126" s="94"/>
    </row>
    <row r="127" spans="1:26" x14ac:dyDescent="0.4">
      <c r="N127" s="386"/>
      <c r="O127" s="371"/>
      <c r="P127" s="372"/>
      <c r="Q127" s="372"/>
      <c r="R127" s="372"/>
      <c r="S127" s="373"/>
      <c r="T127" s="170"/>
      <c r="U127" s="83" t="s">
        <v>376</v>
      </c>
      <c r="V127" s="33">
        <v>1</v>
      </c>
      <c r="W127" s="91">
        <v>4500</v>
      </c>
      <c r="X127" s="454"/>
    </row>
    <row r="128" spans="1:26" ht="16.5" thickBot="1" x14ac:dyDescent="0.45">
      <c r="N128" s="387"/>
      <c r="O128" s="391"/>
      <c r="P128" s="392"/>
      <c r="Q128" s="392"/>
      <c r="R128" s="392"/>
      <c r="S128" s="393"/>
      <c r="T128" s="171"/>
      <c r="U128" s="130" t="s">
        <v>379</v>
      </c>
      <c r="V128" s="131">
        <v>5</v>
      </c>
      <c r="W128" s="132">
        <v>20000</v>
      </c>
      <c r="X128" s="455"/>
    </row>
    <row r="132" spans="14:23" x14ac:dyDescent="0.4">
      <c r="N132" s="114" t="s">
        <v>393</v>
      </c>
      <c r="O132" s="356" t="s">
        <v>392</v>
      </c>
      <c r="P132" s="356"/>
      <c r="Q132" s="356"/>
      <c r="R132" s="356"/>
      <c r="S132" s="356"/>
      <c r="T132" s="33"/>
      <c r="U132" s="83" t="s">
        <v>379</v>
      </c>
      <c r="V132" s="33">
        <v>1</v>
      </c>
      <c r="W132" s="91" t="s">
        <v>391</v>
      </c>
    </row>
    <row r="135" spans="14:23" x14ac:dyDescent="0.4">
      <c r="N135" s="200" t="s">
        <v>475</v>
      </c>
      <c r="O135" s="403" t="s">
        <v>390</v>
      </c>
      <c r="P135" s="403"/>
      <c r="Q135" s="403"/>
      <c r="R135" s="403"/>
      <c r="S135" s="403"/>
      <c r="T135" s="88"/>
      <c r="U135" s="102" t="s">
        <v>379</v>
      </c>
      <c r="V135" s="88">
        <v>1</v>
      </c>
      <c r="W135" s="126" t="s">
        <v>391</v>
      </c>
    </row>
  </sheetData>
  <mergeCells count="195">
    <mergeCell ref="X122:X128"/>
    <mergeCell ref="Y123:Z124"/>
    <mergeCell ref="Y125:Z125"/>
    <mergeCell ref="O132:S132"/>
    <mergeCell ref="O135:S135"/>
    <mergeCell ref="A116:A119"/>
    <mergeCell ref="B116:F119"/>
    <mergeCell ref="G116:G119"/>
    <mergeCell ref="J116:J119"/>
    <mergeCell ref="G114:G115"/>
    <mergeCell ref="O38:S41"/>
    <mergeCell ref="T38:T41"/>
    <mergeCell ref="J114:J115"/>
    <mergeCell ref="K57:K61"/>
    <mergeCell ref="O17:S18"/>
    <mergeCell ref="N17:N18"/>
    <mergeCell ref="T17:T18"/>
    <mergeCell ref="O122:S128"/>
    <mergeCell ref="A72:M72"/>
    <mergeCell ref="C73:E73"/>
    <mergeCell ref="B108:F108"/>
    <mergeCell ref="N85:O85"/>
    <mergeCell ref="N89:N90"/>
    <mergeCell ref="O89:S90"/>
    <mergeCell ref="T89:T90"/>
    <mergeCell ref="N59:N62"/>
    <mergeCell ref="B114:F115"/>
    <mergeCell ref="A114:A115"/>
    <mergeCell ref="K114:M115"/>
    <mergeCell ref="L17:M17"/>
    <mergeCell ref="B38:F38"/>
    <mergeCell ref="A74:A76"/>
    <mergeCell ref="B74:F76"/>
    <mergeCell ref="C1:F2"/>
    <mergeCell ref="A112:F112"/>
    <mergeCell ref="O29:S29"/>
    <mergeCell ref="O26:S26"/>
    <mergeCell ref="O27:S27"/>
    <mergeCell ref="O28:S28"/>
    <mergeCell ref="O23:S23"/>
    <mergeCell ref="O24:S24"/>
    <mergeCell ref="O25:S25"/>
    <mergeCell ref="N8:N11"/>
    <mergeCell ref="A6:A7"/>
    <mergeCell ref="K48:K53"/>
    <mergeCell ref="B55:F55"/>
    <mergeCell ref="B80:F80"/>
    <mergeCell ref="A77:A78"/>
    <mergeCell ref="B77:F78"/>
    <mergeCell ref="G77:G78"/>
    <mergeCell ref="K77:K78"/>
    <mergeCell ref="B109:F110"/>
    <mergeCell ref="A109:A110"/>
    <mergeCell ref="G109:G110"/>
    <mergeCell ref="K109:K110"/>
    <mergeCell ref="A69:B69"/>
    <mergeCell ref="A42:A45"/>
    <mergeCell ref="G42:G45"/>
    <mergeCell ref="K42:K45"/>
    <mergeCell ref="B46:F47"/>
    <mergeCell ref="A46:A47"/>
    <mergeCell ref="G46:G47"/>
    <mergeCell ref="K46:K47"/>
    <mergeCell ref="B48:F53"/>
    <mergeCell ref="A48:A53"/>
    <mergeCell ref="G48:G53"/>
    <mergeCell ref="O91:S91"/>
    <mergeCell ref="O75:S75"/>
    <mergeCell ref="O76:S76"/>
    <mergeCell ref="T59:T62"/>
    <mergeCell ref="O66:S66"/>
    <mergeCell ref="X59:X62"/>
    <mergeCell ref="O58:S58"/>
    <mergeCell ref="O64:S64"/>
    <mergeCell ref="O59:S62"/>
    <mergeCell ref="X89:X90"/>
    <mergeCell ref="U68:U69"/>
    <mergeCell ref="V68:V69"/>
    <mergeCell ref="W68:W69"/>
    <mergeCell ref="L10:M12"/>
    <mergeCell ref="K4:L4"/>
    <mergeCell ref="K15:M16"/>
    <mergeCell ref="B107:F107"/>
    <mergeCell ref="B20:F20"/>
    <mergeCell ref="X8:X11"/>
    <mergeCell ref="B93:F93"/>
    <mergeCell ref="B5:F5"/>
    <mergeCell ref="J6:J7"/>
    <mergeCell ref="B6:F7"/>
    <mergeCell ref="B8:F8"/>
    <mergeCell ref="G6:G7"/>
    <mergeCell ref="B13:F13"/>
    <mergeCell ref="O87:S87"/>
    <mergeCell ref="B40:F40"/>
    <mergeCell ref="B15:F16"/>
    <mergeCell ref="G15:G16"/>
    <mergeCell ref="B30:F30"/>
    <mergeCell ref="B4:F4"/>
    <mergeCell ref="B17:F17"/>
    <mergeCell ref="B41:F41"/>
    <mergeCell ref="B42:F45"/>
    <mergeCell ref="X14:Z16"/>
    <mergeCell ref="W89:W90"/>
    <mergeCell ref="Y43:Z44"/>
    <mergeCell ref="Y45:Z46"/>
    <mergeCell ref="O36:S36"/>
    <mergeCell ref="Y54:Z54"/>
    <mergeCell ref="N122:N128"/>
    <mergeCell ref="L77:M78"/>
    <mergeCell ref="L26:L29"/>
    <mergeCell ref="K62:M62"/>
    <mergeCell ref="X49:Z50"/>
    <mergeCell ref="Y70:Z71"/>
    <mergeCell ref="T72:T73"/>
    <mergeCell ref="X72:X73"/>
    <mergeCell ref="T43:T50"/>
    <mergeCell ref="N43:N50"/>
    <mergeCell ref="X43:X48"/>
    <mergeCell ref="Y52:Z53"/>
    <mergeCell ref="N70:N71"/>
    <mergeCell ref="O70:S71"/>
    <mergeCell ref="T70:T71"/>
    <mergeCell ref="X70:X71"/>
    <mergeCell ref="X51:X57"/>
    <mergeCell ref="N68:N69"/>
    <mergeCell ref="O68:S69"/>
    <mergeCell ref="T68:T69"/>
    <mergeCell ref="B14:F14"/>
    <mergeCell ref="A26:A29"/>
    <mergeCell ref="B26:F29"/>
    <mergeCell ref="G26:G29"/>
    <mergeCell ref="K26:K29"/>
    <mergeCell ref="K21:K25"/>
    <mergeCell ref="A21:A25"/>
    <mergeCell ref="B21:F25"/>
    <mergeCell ref="G21:G25"/>
    <mergeCell ref="K14:M14"/>
    <mergeCell ref="G74:G76"/>
    <mergeCell ref="K74:K76"/>
    <mergeCell ref="B102:F106"/>
    <mergeCell ref="A102:A106"/>
    <mergeCell ref="G102:G106"/>
    <mergeCell ref="K102:K103"/>
    <mergeCell ref="K104:K106"/>
    <mergeCell ref="A79:M79"/>
    <mergeCell ref="A57:A62"/>
    <mergeCell ref="B57:F62"/>
    <mergeCell ref="G57:G62"/>
    <mergeCell ref="A71:E71"/>
    <mergeCell ref="N1:O1"/>
    <mergeCell ref="B92:F92"/>
    <mergeCell ref="A94:A100"/>
    <mergeCell ref="B94:F100"/>
    <mergeCell ref="G94:G100"/>
    <mergeCell ref="K94:K100"/>
    <mergeCell ref="L94:L100"/>
    <mergeCell ref="B81:F81"/>
    <mergeCell ref="A85:B85"/>
    <mergeCell ref="A87:A91"/>
    <mergeCell ref="B87:F91"/>
    <mergeCell ref="G87:G91"/>
    <mergeCell ref="K87:K91"/>
    <mergeCell ref="B82:F82"/>
    <mergeCell ref="A10:A12"/>
    <mergeCell ref="B10:F12"/>
    <mergeCell ref="G10:G12"/>
    <mergeCell ref="K10:K12"/>
    <mergeCell ref="O65:S65"/>
    <mergeCell ref="O63:S63"/>
    <mergeCell ref="O67:S67"/>
    <mergeCell ref="N72:N73"/>
    <mergeCell ref="O72:S73"/>
    <mergeCell ref="O43:S50"/>
    <mergeCell ref="N51:N57"/>
    <mergeCell ref="O51:S57"/>
    <mergeCell ref="X17:X18"/>
    <mergeCell ref="X19:X22"/>
    <mergeCell ref="N19:N22"/>
    <mergeCell ref="O19:S22"/>
    <mergeCell ref="T19:T22"/>
    <mergeCell ref="O74:S74"/>
    <mergeCell ref="O3:S7"/>
    <mergeCell ref="N3:N7"/>
    <mergeCell ref="T3:T7"/>
    <mergeCell ref="X3:X7"/>
    <mergeCell ref="W8:W11"/>
    <mergeCell ref="W14:W16"/>
    <mergeCell ref="O8:S11"/>
    <mergeCell ref="T8:T11"/>
    <mergeCell ref="O12:S12"/>
    <mergeCell ref="O37:S37"/>
    <mergeCell ref="O42:S42"/>
    <mergeCell ref="N14:N16"/>
    <mergeCell ref="O14:S16"/>
    <mergeCell ref="T14:T16"/>
  </mergeCells>
  <phoneticPr fontId="2"/>
  <pageMargins left="0" right="0" top="0" bottom="0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FF76A-8151-4E8E-92CD-EE3B04201B08}">
  <dimension ref="A1:Z104"/>
  <sheetViews>
    <sheetView topLeftCell="A73" zoomScale="90" zoomScaleNormal="90" workbookViewId="0">
      <selection activeCell="B77" sqref="B77:F79"/>
    </sheetView>
  </sheetViews>
  <sheetFormatPr defaultRowHeight="15.75" x14ac:dyDescent="0.4"/>
  <cols>
    <col min="1" max="1" width="16.75" style="121" customWidth="1"/>
    <col min="2" max="5" width="8.125" style="121" customWidth="1"/>
    <col min="6" max="6" width="11" style="121" customWidth="1"/>
    <col min="7" max="7" width="13.875" style="119" customWidth="1"/>
    <col min="8" max="8" width="12.875" style="105" customWidth="1"/>
    <col min="9" max="9" width="9" style="119"/>
    <col min="10" max="10" width="9" style="120"/>
    <col min="11" max="13" width="9" style="105"/>
    <col min="14" max="14" width="14.5" style="105" customWidth="1"/>
    <col min="15" max="19" width="7.875" style="105" customWidth="1"/>
    <col min="20" max="20" width="14.875" style="105" customWidth="1"/>
    <col min="21" max="21" width="12.375" style="105" customWidth="1"/>
    <col min="22" max="16384" width="9" style="105"/>
  </cols>
  <sheetData>
    <row r="1" spans="1:26" x14ac:dyDescent="0.4">
      <c r="A1" s="482" t="s">
        <v>400</v>
      </c>
      <c r="B1" s="482"/>
      <c r="C1" s="484" t="s">
        <v>438</v>
      </c>
      <c r="D1" s="485"/>
      <c r="E1" s="485"/>
      <c r="F1" s="485"/>
      <c r="G1" s="485"/>
      <c r="H1" s="485"/>
      <c r="N1" s="105" t="s">
        <v>478</v>
      </c>
    </row>
    <row r="2" spans="1:26" x14ac:dyDescent="0.4">
      <c r="A2" s="101" t="s">
        <v>359</v>
      </c>
    </row>
    <row r="3" spans="1:26" x14ac:dyDescent="0.4">
      <c r="A3" s="187" t="s">
        <v>413</v>
      </c>
      <c r="B3" s="481" t="s">
        <v>278</v>
      </c>
      <c r="C3" s="481"/>
      <c r="D3" s="481"/>
      <c r="E3" s="481"/>
      <c r="F3" s="481"/>
      <c r="G3" s="123"/>
      <c r="H3" s="122" t="s">
        <v>352</v>
      </c>
      <c r="I3" s="181">
        <v>1</v>
      </c>
      <c r="J3" s="183" t="s">
        <v>315</v>
      </c>
      <c r="N3" s="187" t="s">
        <v>411</v>
      </c>
      <c r="O3" s="481" t="s">
        <v>412</v>
      </c>
      <c r="P3" s="481"/>
      <c r="Q3" s="481"/>
      <c r="R3" s="481"/>
      <c r="S3" s="481"/>
      <c r="T3" s="123" t="s">
        <v>72</v>
      </c>
      <c r="U3" s="122" t="s">
        <v>447</v>
      </c>
      <c r="V3" s="123">
        <v>1</v>
      </c>
      <c r="W3" s="188">
        <v>4500</v>
      </c>
    </row>
    <row r="4" spans="1:26" x14ac:dyDescent="0.4">
      <c r="A4" s="187" t="s">
        <v>402</v>
      </c>
      <c r="B4" s="481" t="s">
        <v>403</v>
      </c>
      <c r="C4" s="481"/>
      <c r="D4" s="481"/>
      <c r="E4" s="481"/>
      <c r="F4" s="481"/>
      <c r="G4" s="123" t="s">
        <v>254</v>
      </c>
      <c r="H4" s="122" t="s">
        <v>351</v>
      </c>
      <c r="I4" s="123">
        <v>1</v>
      </c>
      <c r="J4" s="182" t="s">
        <v>315</v>
      </c>
      <c r="N4" s="121"/>
      <c r="O4" s="121"/>
      <c r="P4" s="121"/>
      <c r="Q4" s="121"/>
      <c r="R4" s="121"/>
      <c r="S4" s="121"/>
      <c r="T4" s="119"/>
      <c r="V4" s="119"/>
      <c r="W4" s="120"/>
    </row>
    <row r="5" spans="1:26" x14ac:dyDescent="0.4">
      <c r="A5" s="187" t="s">
        <v>300</v>
      </c>
      <c r="B5" s="481" t="s">
        <v>404</v>
      </c>
      <c r="C5" s="481"/>
      <c r="D5" s="481"/>
      <c r="E5" s="481"/>
      <c r="F5" s="481"/>
      <c r="G5" s="123" t="s">
        <v>301</v>
      </c>
      <c r="H5" s="122" t="s">
        <v>351</v>
      </c>
      <c r="I5" s="123">
        <v>1</v>
      </c>
      <c r="J5" s="124" t="s">
        <v>315</v>
      </c>
      <c r="N5" s="187" t="s">
        <v>76</v>
      </c>
      <c r="O5" s="481" t="s">
        <v>414</v>
      </c>
      <c r="P5" s="481"/>
      <c r="Q5" s="481"/>
      <c r="R5" s="481"/>
      <c r="S5" s="481"/>
      <c r="T5" s="123" t="s">
        <v>77</v>
      </c>
      <c r="U5" s="122" t="s">
        <v>351</v>
      </c>
      <c r="V5" s="123">
        <v>1</v>
      </c>
      <c r="W5" s="476" t="s">
        <v>415</v>
      </c>
      <c r="X5" s="476"/>
    </row>
    <row r="6" spans="1:26" x14ac:dyDescent="0.4">
      <c r="A6" s="187" t="s">
        <v>401</v>
      </c>
      <c r="B6" s="481" t="s">
        <v>279</v>
      </c>
      <c r="C6" s="481"/>
      <c r="D6" s="481"/>
      <c r="E6" s="481"/>
      <c r="F6" s="481"/>
      <c r="G6" s="123" t="s">
        <v>280</v>
      </c>
      <c r="H6" s="122" t="s">
        <v>356</v>
      </c>
      <c r="I6" s="123">
        <v>1</v>
      </c>
      <c r="J6" s="124" t="s">
        <v>315</v>
      </c>
    </row>
    <row r="7" spans="1:26" ht="11.25" customHeight="1" x14ac:dyDescent="0.4">
      <c r="J7" s="180"/>
    </row>
    <row r="8" spans="1:26" x14ac:dyDescent="0.4">
      <c r="A8" s="101" t="s">
        <v>362</v>
      </c>
      <c r="N8" s="434" t="s">
        <v>383</v>
      </c>
      <c r="O8" s="356" t="s">
        <v>160</v>
      </c>
      <c r="P8" s="356"/>
      <c r="Q8" s="356"/>
      <c r="R8" s="356"/>
      <c r="S8" s="356"/>
      <c r="T8" s="359" t="s">
        <v>161</v>
      </c>
      <c r="U8" s="83" t="s">
        <v>351</v>
      </c>
      <c r="V8" s="33">
        <v>1</v>
      </c>
      <c r="W8" s="91">
        <v>3500</v>
      </c>
      <c r="X8" s="429">
        <f>SUM(W8:W10)</f>
        <v>10900</v>
      </c>
      <c r="Y8" s="19"/>
      <c r="Z8" s="19"/>
    </row>
    <row r="9" spans="1:26" x14ac:dyDescent="0.4">
      <c r="A9" s="187" t="s">
        <v>305</v>
      </c>
      <c r="B9" s="481" t="s">
        <v>405</v>
      </c>
      <c r="C9" s="481"/>
      <c r="D9" s="481"/>
      <c r="E9" s="481"/>
      <c r="F9" s="481"/>
      <c r="G9" s="123" t="s">
        <v>306</v>
      </c>
      <c r="H9" s="122" t="s">
        <v>354</v>
      </c>
      <c r="I9" s="123">
        <v>1</v>
      </c>
      <c r="J9" s="113" t="s">
        <v>424</v>
      </c>
      <c r="N9" s="434"/>
      <c r="O9" s="356"/>
      <c r="P9" s="356"/>
      <c r="Q9" s="356"/>
      <c r="R9" s="356"/>
      <c r="S9" s="356"/>
      <c r="T9" s="359"/>
      <c r="U9" s="83" t="s">
        <v>354</v>
      </c>
      <c r="V9" s="33">
        <v>1</v>
      </c>
      <c r="W9" s="91">
        <v>3600</v>
      </c>
      <c r="X9" s="429"/>
      <c r="Y9" s="19"/>
      <c r="Z9" s="19"/>
    </row>
    <row r="10" spans="1:26" x14ac:dyDescent="0.4">
      <c r="A10" s="187" t="s">
        <v>406</v>
      </c>
      <c r="B10" s="481" t="s">
        <v>407</v>
      </c>
      <c r="C10" s="481"/>
      <c r="D10" s="481"/>
      <c r="E10" s="481"/>
      <c r="F10" s="481"/>
      <c r="G10" s="123" t="s">
        <v>253</v>
      </c>
      <c r="H10" s="122" t="s">
        <v>355</v>
      </c>
      <c r="I10" s="123">
        <v>1</v>
      </c>
      <c r="J10" s="124" t="s">
        <v>315</v>
      </c>
      <c r="N10" s="456"/>
      <c r="O10" s="403"/>
      <c r="P10" s="403"/>
      <c r="Q10" s="403"/>
      <c r="R10" s="403"/>
      <c r="S10" s="403"/>
      <c r="T10" s="377"/>
      <c r="U10" s="102" t="s">
        <v>356</v>
      </c>
      <c r="V10" s="88">
        <v>1</v>
      </c>
      <c r="W10" s="126">
        <v>3800</v>
      </c>
      <c r="X10" s="429"/>
      <c r="Y10" s="19"/>
      <c r="Z10" s="19"/>
    </row>
    <row r="11" spans="1:26" x14ac:dyDescent="0.4">
      <c r="A11" s="478" t="s">
        <v>264</v>
      </c>
      <c r="B11" s="481" t="s">
        <v>408</v>
      </c>
      <c r="C11" s="481"/>
      <c r="D11" s="481"/>
      <c r="E11" s="481"/>
      <c r="F11" s="481"/>
      <c r="G11" s="480" t="s">
        <v>409</v>
      </c>
      <c r="H11" s="122" t="s">
        <v>351</v>
      </c>
      <c r="I11" s="123">
        <v>1</v>
      </c>
      <c r="J11" s="124">
        <v>3500</v>
      </c>
      <c r="K11" s="429">
        <v>7100</v>
      </c>
      <c r="N11" s="173" t="s">
        <v>452</v>
      </c>
      <c r="O11" s="418"/>
      <c r="P11" s="418"/>
      <c r="Q11" s="418"/>
      <c r="R11" s="418"/>
      <c r="S11" s="418"/>
      <c r="T11" s="145"/>
      <c r="U11" s="144" t="s">
        <v>351</v>
      </c>
      <c r="V11" s="145">
        <v>1</v>
      </c>
      <c r="W11" s="189" t="s">
        <v>350</v>
      </c>
      <c r="X11" s="19"/>
      <c r="Y11" s="19"/>
      <c r="Z11" s="19"/>
    </row>
    <row r="12" spans="1:26" x14ac:dyDescent="0.4">
      <c r="A12" s="478"/>
      <c r="B12" s="481"/>
      <c r="C12" s="481"/>
      <c r="D12" s="481"/>
      <c r="E12" s="481"/>
      <c r="F12" s="481"/>
      <c r="G12" s="480"/>
      <c r="H12" s="122" t="s">
        <v>354</v>
      </c>
      <c r="I12" s="123">
        <v>1</v>
      </c>
      <c r="J12" s="124">
        <v>3600</v>
      </c>
      <c r="K12" s="429"/>
    </row>
    <row r="15" spans="1:26" x14ac:dyDescent="0.4">
      <c r="A15" s="479" t="s">
        <v>480</v>
      </c>
      <c r="B15" s="479"/>
      <c r="C15" s="479"/>
      <c r="D15" s="479"/>
      <c r="E15" s="479"/>
      <c r="F15" s="479"/>
      <c r="G15" s="479"/>
      <c r="H15" s="479"/>
      <c r="I15" s="479"/>
      <c r="J15" s="479"/>
      <c r="K15" s="479"/>
      <c r="L15" s="479"/>
      <c r="M15" s="479"/>
      <c r="N15" s="477" t="s">
        <v>479</v>
      </c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7"/>
    </row>
    <row r="16" spans="1:26" x14ac:dyDescent="0.4">
      <c r="A16" s="479"/>
      <c r="B16" s="479"/>
      <c r="C16" s="479"/>
      <c r="D16" s="479"/>
      <c r="E16" s="479"/>
      <c r="F16" s="479"/>
      <c r="G16" s="479"/>
      <c r="H16" s="479"/>
      <c r="I16" s="479"/>
      <c r="J16" s="479"/>
      <c r="K16" s="479"/>
      <c r="L16" s="479"/>
      <c r="M16" s="479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7"/>
    </row>
    <row r="17" spans="1:26" x14ac:dyDescent="0.4">
      <c r="A17" s="479"/>
      <c r="B17" s="479"/>
      <c r="C17" s="479"/>
      <c r="D17" s="479"/>
      <c r="E17" s="479"/>
      <c r="F17" s="479"/>
      <c r="G17" s="479"/>
      <c r="H17" s="479"/>
      <c r="I17" s="479"/>
      <c r="J17" s="479"/>
      <c r="K17" s="479"/>
      <c r="L17" s="479"/>
      <c r="M17" s="479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7"/>
    </row>
    <row r="18" spans="1:26" x14ac:dyDescent="0.4">
      <c r="A18" s="479"/>
      <c r="B18" s="479"/>
      <c r="C18" s="479"/>
      <c r="D18" s="479"/>
      <c r="E18" s="479"/>
      <c r="F18" s="479"/>
      <c r="G18" s="479"/>
      <c r="H18" s="479"/>
      <c r="I18" s="479"/>
      <c r="J18" s="479"/>
      <c r="K18" s="479"/>
      <c r="L18" s="479"/>
      <c r="M18" s="479"/>
      <c r="N18" s="477"/>
      <c r="O18" s="477"/>
      <c r="P18" s="477"/>
      <c r="Q18" s="477"/>
      <c r="R18" s="477"/>
      <c r="S18" s="477"/>
      <c r="T18" s="477"/>
      <c r="U18" s="477"/>
      <c r="V18" s="477"/>
      <c r="W18" s="477"/>
      <c r="X18" s="477"/>
      <c r="Y18" s="477"/>
      <c r="Z18" s="477"/>
    </row>
    <row r="19" spans="1:26" x14ac:dyDescent="0.4">
      <c r="A19" s="479"/>
      <c r="B19" s="479"/>
      <c r="C19" s="479"/>
      <c r="D19" s="479"/>
      <c r="E19" s="479"/>
      <c r="F19" s="479"/>
      <c r="G19" s="479"/>
      <c r="H19" s="479"/>
      <c r="I19" s="479"/>
      <c r="J19" s="479"/>
      <c r="K19" s="479"/>
      <c r="L19" s="479"/>
      <c r="M19" s="479"/>
      <c r="N19" s="477"/>
      <c r="O19" s="477"/>
      <c r="P19" s="477"/>
      <c r="Q19" s="477"/>
      <c r="R19" s="477"/>
      <c r="S19" s="477"/>
      <c r="T19" s="477"/>
      <c r="U19" s="477"/>
      <c r="V19" s="477"/>
      <c r="W19" s="477"/>
      <c r="X19" s="477"/>
      <c r="Y19" s="477"/>
      <c r="Z19" s="477"/>
    </row>
    <row r="38" spans="1:13" x14ac:dyDescent="0.4">
      <c r="A38" s="419" t="s">
        <v>410</v>
      </c>
      <c r="B38" s="419"/>
    </row>
    <row r="40" spans="1:13" x14ac:dyDescent="0.4">
      <c r="A40" s="101" t="s">
        <v>362</v>
      </c>
    </row>
    <row r="41" spans="1:13" x14ac:dyDescent="0.4">
      <c r="A41" s="187" t="s">
        <v>416</v>
      </c>
      <c r="B41" s="481" t="s">
        <v>489</v>
      </c>
      <c r="C41" s="481"/>
      <c r="D41" s="481"/>
      <c r="E41" s="481"/>
      <c r="F41" s="481"/>
      <c r="G41" s="123" t="s">
        <v>252</v>
      </c>
      <c r="H41" s="122" t="s">
        <v>355</v>
      </c>
      <c r="I41" s="123">
        <v>1</v>
      </c>
      <c r="J41" s="124" t="s">
        <v>315</v>
      </c>
      <c r="K41" s="166" t="s">
        <v>490</v>
      </c>
      <c r="L41" s="482"/>
      <c r="M41" s="482"/>
    </row>
    <row r="42" spans="1:13" x14ac:dyDescent="0.4">
      <c r="A42" s="187" t="s">
        <v>417</v>
      </c>
      <c r="B42" s="481" t="s">
        <v>418</v>
      </c>
      <c r="C42" s="481"/>
      <c r="D42" s="481"/>
      <c r="E42" s="481"/>
      <c r="F42" s="481"/>
      <c r="G42" s="123"/>
      <c r="H42" s="122" t="s">
        <v>448</v>
      </c>
      <c r="I42" s="123">
        <v>1</v>
      </c>
      <c r="J42" s="103" t="s">
        <v>350</v>
      </c>
    </row>
    <row r="44" spans="1:13" x14ac:dyDescent="0.4">
      <c r="A44" s="187" t="s">
        <v>100</v>
      </c>
      <c r="B44" s="481" t="s">
        <v>420</v>
      </c>
      <c r="C44" s="481"/>
      <c r="D44" s="481"/>
      <c r="E44" s="481"/>
      <c r="F44" s="481"/>
      <c r="G44" s="123" t="s">
        <v>102</v>
      </c>
      <c r="H44" s="122" t="s">
        <v>421</v>
      </c>
      <c r="I44" s="123">
        <v>1</v>
      </c>
      <c r="J44" s="113" t="s">
        <v>424</v>
      </c>
      <c r="K44" s="105" t="s">
        <v>422</v>
      </c>
    </row>
    <row r="46" spans="1:13" x14ac:dyDescent="0.4">
      <c r="A46" s="489" t="s">
        <v>458</v>
      </c>
      <c r="B46" s="483" t="s">
        <v>459</v>
      </c>
      <c r="C46" s="483"/>
      <c r="D46" s="483"/>
      <c r="E46" s="483"/>
      <c r="F46" s="483"/>
      <c r="G46" s="483"/>
      <c r="H46" s="192" t="s">
        <v>460</v>
      </c>
      <c r="I46" s="193">
        <v>1</v>
      </c>
      <c r="J46" s="183">
        <v>3500</v>
      </c>
      <c r="K46" s="394">
        <f>SUM(J46:J49)</f>
        <v>14700</v>
      </c>
      <c r="L46" s="242"/>
    </row>
    <row r="47" spans="1:13" x14ac:dyDescent="0.4">
      <c r="A47" s="490"/>
      <c r="B47" s="483"/>
      <c r="C47" s="483"/>
      <c r="D47" s="483"/>
      <c r="E47" s="483"/>
      <c r="F47" s="483"/>
      <c r="G47" s="483"/>
      <c r="H47" s="192" t="s">
        <v>461</v>
      </c>
      <c r="I47" s="193">
        <v>1</v>
      </c>
      <c r="J47" s="183">
        <v>3600</v>
      </c>
      <c r="K47" s="395"/>
      <c r="L47" s="243"/>
    </row>
    <row r="48" spans="1:13" x14ac:dyDescent="0.4">
      <c r="A48" s="490"/>
      <c r="B48" s="483"/>
      <c r="C48" s="483"/>
      <c r="D48" s="483"/>
      <c r="E48" s="483"/>
      <c r="F48" s="483"/>
      <c r="G48" s="483"/>
      <c r="H48" s="192" t="s">
        <v>462</v>
      </c>
      <c r="I48" s="193">
        <v>1</v>
      </c>
      <c r="J48" s="183">
        <v>3800</v>
      </c>
      <c r="K48" s="395"/>
      <c r="L48" s="243"/>
    </row>
    <row r="49" spans="1:14" x14ac:dyDescent="0.4">
      <c r="A49" s="490"/>
      <c r="B49" s="483"/>
      <c r="C49" s="483"/>
      <c r="D49" s="483"/>
      <c r="E49" s="483"/>
      <c r="F49" s="483"/>
      <c r="G49" s="483"/>
      <c r="H49" s="192" t="s">
        <v>463</v>
      </c>
      <c r="I49" s="193">
        <v>1</v>
      </c>
      <c r="J49" s="183">
        <v>3800</v>
      </c>
      <c r="K49" s="395"/>
      <c r="L49" s="243"/>
    </row>
    <row r="52" spans="1:14" x14ac:dyDescent="0.4">
      <c r="N52" s="224"/>
    </row>
    <row r="74" spans="1:13" x14ac:dyDescent="0.4">
      <c r="A74" s="419" t="s">
        <v>419</v>
      </c>
      <c r="B74" s="419"/>
    </row>
    <row r="75" spans="1:13" x14ac:dyDescent="0.4">
      <c r="A75" s="104" t="s">
        <v>497</v>
      </c>
      <c r="B75" s="104"/>
      <c r="D75" s="121" t="s">
        <v>498</v>
      </c>
      <c r="G75" s="119" t="s">
        <v>499</v>
      </c>
    </row>
    <row r="76" spans="1:13" x14ac:dyDescent="0.4">
      <c r="A76" s="187"/>
      <c r="B76" s="481"/>
      <c r="C76" s="481"/>
      <c r="D76" s="481"/>
      <c r="E76" s="481"/>
      <c r="F76" s="481"/>
      <c r="G76" s="123"/>
      <c r="H76" s="122"/>
      <c r="I76" s="123">
        <v>1</v>
      </c>
      <c r="J76" s="113" t="s">
        <v>424</v>
      </c>
      <c r="K76" s="105" t="s">
        <v>483</v>
      </c>
    </row>
    <row r="77" spans="1:13" x14ac:dyDescent="0.4">
      <c r="A77" s="478"/>
      <c r="B77" s="491"/>
      <c r="C77" s="481"/>
      <c r="D77" s="481"/>
      <c r="E77" s="481"/>
      <c r="F77" s="481"/>
      <c r="G77" s="480"/>
      <c r="H77" s="122"/>
      <c r="I77" s="123">
        <v>1</v>
      </c>
      <c r="J77" s="124">
        <v>3500</v>
      </c>
      <c r="K77" s="427">
        <f>SUM(J77:J79)</f>
        <v>14900</v>
      </c>
      <c r="L77" s="105" t="s">
        <v>484</v>
      </c>
    </row>
    <row r="78" spans="1:13" x14ac:dyDescent="0.4">
      <c r="A78" s="478"/>
      <c r="B78" s="481"/>
      <c r="C78" s="481"/>
      <c r="D78" s="481"/>
      <c r="E78" s="481"/>
      <c r="F78" s="481"/>
      <c r="G78" s="480"/>
      <c r="H78" s="122"/>
      <c r="I78" s="123">
        <v>2</v>
      </c>
      <c r="J78" s="124">
        <v>7600</v>
      </c>
      <c r="K78" s="428"/>
    </row>
    <row r="79" spans="1:13" x14ac:dyDescent="0.4">
      <c r="A79" s="478"/>
      <c r="B79" s="481"/>
      <c r="C79" s="481"/>
      <c r="D79" s="481"/>
      <c r="E79" s="481"/>
      <c r="F79" s="481"/>
      <c r="G79" s="480"/>
      <c r="H79" s="122"/>
      <c r="I79" s="123">
        <v>1</v>
      </c>
      <c r="J79" s="124">
        <v>3800</v>
      </c>
      <c r="K79" s="428"/>
    </row>
    <row r="80" spans="1:13" x14ac:dyDescent="0.4">
      <c r="A80" s="187"/>
      <c r="B80" s="481"/>
      <c r="C80" s="481"/>
      <c r="D80" s="481"/>
      <c r="E80" s="481"/>
      <c r="F80" s="481"/>
      <c r="G80" s="123"/>
      <c r="H80" s="122"/>
      <c r="I80" s="123">
        <v>1</v>
      </c>
      <c r="J80" s="103">
        <v>3800</v>
      </c>
      <c r="M80" s="224">
        <v>0.54166666666666663</v>
      </c>
    </row>
    <row r="81" spans="1:13" x14ac:dyDescent="0.4">
      <c r="A81" s="486"/>
      <c r="B81" s="481"/>
      <c r="C81" s="481"/>
      <c r="D81" s="481"/>
      <c r="E81" s="481"/>
      <c r="F81" s="481"/>
      <c r="G81" s="123"/>
      <c r="H81" s="122"/>
      <c r="I81" s="123">
        <v>1</v>
      </c>
      <c r="J81" s="103">
        <v>5000</v>
      </c>
      <c r="M81" s="224"/>
    </row>
    <row r="82" spans="1:13" ht="22.5" customHeight="1" x14ac:dyDescent="0.4">
      <c r="A82" s="487"/>
      <c r="B82" s="498"/>
      <c r="C82" s="499"/>
      <c r="D82" s="499"/>
      <c r="E82" s="499"/>
      <c r="F82" s="500"/>
      <c r="G82" s="225"/>
      <c r="I82" s="105"/>
      <c r="J82" s="105"/>
    </row>
    <row r="83" spans="1:13" x14ac:dyDescent="0.4">
      <c r="A83" s="478"/>
      <c r="B83" s="481"/>
      <c r="C83" s="481"/>
      <c r="D83" s="481"/>
      <c r="E83" s="481"/>
      <c r="F83" s="481"/>
      <c r="G83" s="480"/>
      <c r="H83" s="122"/>
      <c r="I83" s="123">
        <v>1</v>
      </c>
      <c r="J83" s="124">
        <v>3500</v>
      </c>
      <c r="K83" s="429">
        <v>7100</v>
      </c>
    </row>
    <row r="84" spans="1:13" x14ac:dyDescent="0.4">
      <c r="A84" s="478"/>
      <c r="B84" s="481"/>
      <c r="C84" s="481"/>
      <c r="D84" s="481"/>
      <c r="E84" s="481"/>
      <c r="F84" s="481"/>
      <c r="G84" s="480"/>
      <c r="H84" s="122"/>
      <c r="I84" s="123">
        <v>1</v>
      </c>
      <c r="J84" s="124">
        <v>3600</v>
      </c>
      <c r="K84" s="429"/>
      <c r="M84" s="224">
        <v>0.5625</v>
      </c>
    </row>
    <row r="85" spans="1:13" x14ac:dyDescent="0.4">
      <c r="A85" s="187"/>
      <c r="B85" s="481"/>
      <c r="C85" s="481"/>
      <c r="D85" s="481"/>
      <c r="E85" s="481"/>
      <c r="F85" s="481"/>
      <c r="G85" s="123"/>
      <c r="H85" s="122"/>
      <c r="I85" s="123">
        <v>1</v>
      </c>
      <c r="J85" s="103">
        <v>3500</v>
      </c>
      <c r="K85" s="105" t="s">
        <v>482</v>
      </c>
      <c r="M85" s="224"/>
    </row>
    <row r="88" spans="1:13" x14ac:dyDescent="0.4">
      <c r="A88" s="187"/>
      <c r="B88" s="481"/>
      <c r="C88" s="481"/>
      <c r="D88" s="481"/>
      <c r="E88" s="481"/>
      <c r="F88" s="481"/>
      <c r="G88" s="123"/>
      <c r="H88" s="122"/>
      <c r="I88" s="181">
        <v>1</v>
      </c>
      <c r="J88" s="183" t="s">
        <v>424</v>
      </c>
    </row>
    <row r="90" spans="1:13" x14ac:dyDescent="0.4">
      <c r="A90" s="187"/>
      <c r="B90" s="481"/>
      <c r="C90" s="481"/>
      <c r="D90" s="481"/>
      <c r="E90" s="481"/>
      <c r="F90" s="481"/>
      <c r="G90" s="123"/>
      <c r="H90" s="122"/>
      <c r="I90" s="123">
        <v>1</v>
      </c>
      <c r="J90" s="103">
        <v>3500</v>
      </c>
    </row>
    <row r="91" spans="1:13" x14ac:dyDescent="0.4">
      <c r="A91" s="187"/>
      <c r="B91" s="481"/>
      <c r="C91" s="481"/>
      <c r="D91" s="481"/>
      <c r="E91" s="481"/>
      <c r="F91" s="481"/>
      <c r="G91" s="123"/>
      <c r="H91" s="122"/>
      <c r="I91" s="123">
        <v>1</v>
      </c>
      <c r="J91" s="103">
        <v>3600</v>
      </c>
    </row>
    <row r="93" spans="1:13" ht="18.75" customHeight="1" x14ac:dyDescent="0.4">
      <c r="A93" s="240"/>
      <c r="B93" s="488"/>
      <c r="C93" s="488"/>
      <c r="D93" s="488"/>
      <c r="E93" s="488"/>
      <c r="F93" s="488"/>
      <c r="G93" s="193"/>
      <c r="H93" s="192"/>
      <c r="I93" s="193">
        <v>1</v>
      </c>
      <c r="J93" s="183" t="s">
        <v>426</v>
      </c>
    </row>
    <row r="95" spans="1:13" x14ac:dyDescent="0.4">
      <c r="A95" s="238"/>
      <c r="B95" s="501"/>
      <c r="C95" s="501"/>
      <c r="D95" s="501"/>
      <c r="E95" s="501"/>
      <c r="F95" s="501"/>
      <c r="G95" s="232"/>
      <c r="H95" s="233"/>
      <c r="I95" s="232">
        <v>1</v>
      </c>
      <c r="J95" s="239">
        <v>4500</v>
      </c>
      <c r="K95" s="495"/>
      <c r="L95" s="495"/>
    </row>
    <row r="96" spans="1:13" ht="16.5" thickBot="1" x14ac:dyDescent="0.45">
      <c r="J96" s="111"/>
    </row>
    <row r="97" spans="1:25" ht="18.75" customHeight="1" thickBot="1" x14ac:dyDescent="0.45">
      <c r="A97" s="226"/>
      <c r="B97" s="502"/>
      <c r="C97" s="502"/>
      <c r="D97" s="502"/>
      <c r="E97" s="502"/>
      <c r="F97" s="502"/>
      <c r="G97" s="227"/>
      <c r="H97" s="228"/>
      <c r="I97" s="229">
        <v>1</v>
      </c>
      <c r="J97" s="230" t="s">
        <v>424</v>
      </c>
      <c r="K97" s="503" t="s">
        <v>481</v>
      </c>
      <c r="L97" s="504"/>
      <c r="M97" s="505"/>
      <c r="N97" s="506"/>
      <c r="O97" s="501"/>
      <c r="P97" s="501"/>
      <c r="Q97" s="501"/>
      <c r="R97" s="501"/>
      <c r="S97" s="501"/>
      <c r="T97" s="492"/>
      <c r="U97" s="233" t="s">
        <v>464</v>
      </c>
      <c r="V97" s="232">
        <v>1</v>
      </c>
      <c r="W97" s="237">
        <v>3500</v>
      </c>
      <c r="X97" s="493">
        <f>SUM(W97:W99)</f>
        <v>11800</v>
      </c>
      <c r="Y97" s="244"/>
    </row>
    <row r="98" spans="1:25" x14ac:dyDescent="0.4">
      <c r="A98" s="241"/>
      <c r="B98" s="234"/>
      <c r="C98" s="234"/>
      <c r="D98" s="234"/>
      <c r="E98" s="234"/>
      <c r="F98" s="234"/>
      <c r="G98" s="235"/>
      <c r="H98" s="236"/>
      <c r="I98" s="235">
        <v>1</v>
      </c>
      <c r="J98" s="496" t="s">
        <v>426</v>
      </c>
      <c r="K98" s="496"/>
      <c r="L98" s="496"/>
      <c r="M98" s="496"/>
      <c r="N98" s="506"/>
      <c r="O98" s="501"/>
      <c r="P98" s="501"/>
      <c r="Q98" s="501"/>
      <c r="R98" s="501"/>
      <c r="S98" s="501"/>
      <c r="T98" s="492"/>
      <c r="U98" s="233" t="s">
        <v>463</v>
      </c>
      <c r="V98" s="232">
        <v>1</v>
      </c>
      <c r="W98" s="237">
        <v>3800</v>
      </c>
      <c r="X98" s="494"/>
      <c r="Y98" s="244"/>
    </row>
    <row r="99" spans="1:25" x14ac:dyDescent="0.4">
      <c r="A99" s="238"/>
      <c r="B99" s="231"/>
      <c r="C99" s="231"/>
      <c r="D99" s="231"/>
      <c r="E99" s="231"/>
      <c r="F99" s="231"/>
      <c r="G99" s="232"/>
      <c r="H99" s="233"/>
      <c r="I99" s="232">
        <v>1</v>
      </c>
      <c r="J99" s="497"/>
      <c r="K99" s="497"/>
      <c r="L99" s="497"/>
      <c r="M99" s="497"/>
      <c r="N99" s="506"/>
      <c r="O99" s="501"/>
      <c r="P99" s="501"/>
      <c r="Q99" s="501"/>
      <c r="R99" s="501"/>
      <c r="S99" s="501"/>
      <c r="T99" s="492"/>
      <c r="U99" s="233" t="s">
        <v>485</v>
      </c>
      <c r="V99" s="232">
        <v>1</v>
      </c>
      <c r="W99" s="237">
        <v>4500</v>
      </c>
      <c r="X99" s="494"/>
      <c r="Y99" s="244"/>
    </row>
    <row r="100" spans="1:25" x14ac:dyDescent="0.4">
      <c r="A100" s="238"/>
      <c r="B100" s="231"/>
      <c r="C100" s="231"/>
      <c r="D100" s="231"/>
      <c r="E100" s="231"/>
      <c r="F100" s="231"/>
      <c r="G100" s="232"/>
      <c r="H100" s="233"/>
      <c r="I100" s="232">
        <v>1</v>
      </c>
      <c r="J100" s="497"/>
      <c r="K100" s="497"/>
      <c r="L100" s="497"/>
      <c r="M100" s="497"/>
    </row>
    <row r="101" spans="1:25" x14ac:dyDescent="0.4">
      <c r="A101" s="238"/>
      <c r="B101" s="231"/>
      <c r="C101" s="231"/>
      <c r="D101" s="231"/>
      <c r="E101" s="231"/>
      <c r="F101" s="231"/>
      <c r="G101" s="232"/>
      <c r="H101" s="233"/>
      <c r="I101" s="232">
        <v>1</v>
      </c>
      <c r="J101" s="497"/>
      <c r="K101" s="497"/>
      <c r="L101" s="497"/>
      <c r="M101" s="497"/>
      <c r="O101" s="482"/>
      <c r="P101" s="482"/>
      <c r="Q101" s="482"/>
      <c r="R101" s="482"/>
      <c r="S101" s="482"/>
    </row>
    <row r="102" spans="1:25" ht="19.5" customHeight="1" x14ac:dyDescent="0.4">
      <c r="A102" s="238"/>
      <c r="B102" s="231"/>
      <c r="C102" s="231"/>
      <c r="D102" s="231"/>
      <c r="E102" s="231"/>
      <c r="F102" s="231"/>
      <c r="G102" s="232"/>
      <c r="H102" s="233"/>
      <c r="I102" s="232">
        <v>1</v>
      </c>
      <c r="J102" s="497"/>
      <c r="K102" s="497"/>
      <c r="L102" s="497"/>
      <c r="M102" s="497"/>
    </row>
    <row r="103" spans="1:25" x14ac:dyDescent="0.4">
      <c r="A103" s="238"/>
      <c r="B103" s="231"/>
      <c r="C103" s="231"/>
      <c r="D103" s="231"/>
      <c r="E103" s="231"/>
      <c r="F103" s="231"/>
      <c r="G103" s="232"/>
      <c r="H103" s="233"/>
      <c r="I103" s="232">
        <v>1</v>
      </c>
      <c r="J103" s="497"/>
      <c r="K103" s="497"/>
      <c r="L103" s="497"/>
      <c r="M103" s="497"/>
    </row>
    <row r="104" spans="1:25" x14ac:dyDescent="0.4">
      <c r="A104" s="231"/>
      <c r="B104" s="231"/>
      <c r="C104" s="231"/>
      <c r="D104" s="231"/>
      <c r="E104" s="231"/>
      <c r="F104" s="231"/>
      <c r="G104" s="232"/>
      <c r="H104" s="233"/>
      <c r="I104" s="232">
        <v>1</v>
      </c>
      <c r="J104" s="497"/>
      <c r="K104" s="497"/>
      <c r="L104" s="497"/>
      <c r="M104" s="497"/>
    </row>
  </sheetData>
  <mergeCells count="60">
    <mergeCell ref="T97:T99"/>
    <mergeCell ref="X97:X99"/>
    <mergeCell ref="K95:L95"/>
    <mergeCell ref="J98:M104"/>
    <mergeCell ref="B82:F82"/>
    <mergeCell ref="B95:F95"/>
    <mergeCell ref="O101:S101"/>
    <mergeCell ref="G83:G84"/>
    <mergeCell ref="K83:K84"/>
    <mergeCell ref="B97:F97"/>
    <mergeCell ref="K97:M97"/>
    <mergeCell ref="O97:S99"/>
    <mergeCell ref="N97:N99"/>
    <mergeCell ref="A81:A82"/>
    <mergeCell ref="B93:F93"/>
    <mergeCell ref="A46:A49"/>
    <mergeCell ref="B46:F49"/>
    <mergeCell ref="A83:A84"/>
    <mergeCell ref="B83:F84"/>
    <mergeCell ref="B77:F79"/>
    <mergeCell ref="B88:F88"/>
    <mergeCell ref="B90:F90"/>
    <mergeCell ref="A74:B74"/>
    <mergeCell ref="A77:A79"/>
    <mergeCell ref="B91:F91"/>
    <mergeCell ref="B85:F85"/>
    <mergeCell ref="G46:G49"/>
    <mergeCell ref="K46:K49"/>
    <mergeCell ref="G11:G12"/>
    <mergeCell ref="K11:K12"/>
    <mergeCell ref="A1:B1"/>
    <mergeCell ref="B9:F9"/>
    <mergeCell ref="C1:H1"/>
    <mergeCell ref="B4:F4"/>
    <mergeCell ref="B5:F5"/>
    <mergeCell ref="B6:F6"/>
    <mergeCell ref="B42:F42"/>
    <mergeCell ref="G77:G79"/>
    <mergeCell ref="B80:F80"/>
    <mergeCell ref="K77:K79"/>
    <mergeCell ref="B81:F81"/>
    <mergeCell ref="O3:S3"/>
    <mergeCell ref="B3:F3"/>
    <mergeCell ref="O5:S5"/>
    <mergeCell ref="O11:S11"/>
    <mergeCell ref="N8:N10"/>
    <mergeCell ref="O8:S10"/>
    <mergeCell ref="B10:F10"/>
    <mergeCell ref="B11:F12"/>
    <mergeCell ref="B44:F44"/>
    <mergeCell ref="B76:F76"/>
    <mergeCell ref="B41:F41"/>
    <mergeCell ref="L41:M41"/>
    <mergeCell ref="W5:X5"/>
    <mergeCell ref="A38:B38"/>
    <mergeCell ref="T8:T10"/>
    <mergeCell ref="X8:X10"/>
    <mergeCell ref="N15:Z19"/>
    <mergeCell ref="A11:A12"/>
    <mergeCell ref="A15:M19"/>
  </mergeCells>
  <phoneticPr fontId="2"/>
  <pageMargins left="0" right="0" top="0" bottom="0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2022F-6677-4AE3-99C3-47512CF5120F}">
  <sheetPr>
    <tabColor rgb="FFFFCCCC"/>
  </sheetPr>
  <dimension ref="A1:AJ21"/>
  <sheetViews>
    <sheetView workbookViewId="0">
      <selection activeCell="B5" sqref="B5:P19"/>
    </sheetView>
  </sheetViews>
  <sheetFormatPr defaultRowHeight="16.5" x14ac:dyDescent="0.4"/>
  <cols>
    <col min="1" max="1" width="0.625" style="16" customWidth="1"/>
    <col min="2" max="2" width="4.25" style="16" customWidth="1"/>
    <col min="3" max="3" width="4.625" style="60" customWidth="1"/>
    <col min="4" max="4" width="5" style="60" customWidth="1"/>
    <col min="5" max="5" width="8.625" style="60" customWidth="1"/>
    <col min="6" max="6" width="4.375" style="60" customWidth="1"/>
    <col min="7" max="7" width="9.75" style="60" customWidth="1"/>
    <col min="8" max="8" width="25.25" style="60" customWidth="1"/>
    <col min="9" max="9" width="7.625" style="60" customWidth="1"/>
    <col min="10" max="10" width="6.5" style="60" customWidth="1"/>
    <col min="11" max="11" width="3.375" style="60" customWidth="1"/>
    <col min="12" max="12" width="2" style="60" customWidth="1"/>
    <col min="13" max="13" width="1.75" style="16" customWidth="1"/>
    <col min="14" max="15" width="3.875" style="16" customWidth="1"/>
    <col min="16" max="16" width="1.5" style="16" customWidth="1"/>
    <col min="17" max="36" width="3.875" style="16" customWidth="1"/>
    <col min="37" max="16384" width="9" style="16"/>
  </cols>
  <sheetData>
    <row r="1" spans="1:36" ht="16.5" customHeight="1" x14ac:dyDescent="0.4">
      <c r="A1" s="257" t="s">
        <v>86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</row>
    <row r="2" spans="1:36" ht="16.5" customHeight="1" x14ac:dyDescent="0.4">
      <c r="A2" s="257"/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</row>
    <row r="3" spans="1:36" ht="16.5" customHeight="1" x14ac:dyDescent="0.4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</row>
    <row r="4" spans="1:36" ht="34.5" customHeight="1" x14ac:dyDescent="0.4">
      <c r="B4" s="62" t="s">
        <v>95</v>
      </c>
      <c r="C4" s="62" t="s">
        <v>94</v>
      </c>
      <c r="D4" s="63" t="s">
        <v>42</v>
      </c>
      <c r="E4" s="63" t="s">
        <v>1</v>
      </c>
      <c r="F4" s="62" t="s">
        <v>296</v>
      </c>
      <c r="G4" s="63" t="s">
        <v>6</v>
      </c>
      <c r="H4" s="63" t="s">
        <v>88</v>
      </c>
      <c r="I4" s="63" t="s">
        <v>10</v>
      </c>
      <c r="J4" s="63" t="s">
        <v>89</v>
      </c>
      <c r="K4" s="514" t="s">
        <v>297</v>
      </c>
      <c r="L4" s="515"/>
      <c r="M4" s="523"/>
      <c r="N4" s="523"/>
      <c r="O4" s="523"/>
      <c r="P4" s="523"/>
    </row>
    <row r="5" spans="1:36" ht="23.25" customHeight="1" x14ac:dyDescent="0.4">
      <c r="B5" s="518"/>
      <c r="C5" s="67"/>
      <c r="D5" s="67"/>
      <c r="E5" s="67"/>
      <c r="F5" s="67"/>
      <c r="G5" s="67"/>
      <c r="H5" s="67"/>
      <c r="I5" s="68"/>
      <c r="J5" s="67"/>
      <c r="K5" s="516"/>
      <c r="L5" s="517"/>
      <c r="M5" s="258"/>
      <c r="N5" s="258"/>
      <c r="O5" s="258"/>
      <c r="P5" s="258"/>
      <c r="V5" s="16">
        <v>1</v>
      </c>
    </row>
    <row r="6" spans="1:36" ht="68.25" customHeight="1" x14ac:dyDescent="0.4">
      <c r="B6" s="519"/>
      <c r="C6" s="58"/>
      <c r="D6" s="58"/>
      <c r="E6" s="59"/>
      <c r="F6" s="58"/>
      <c r="G6" s="58"/>
      <c r="H6" s="59"/>
      <c r="I6" s="61"/>
      <c r="J6" s="59"/>
      <c r="K6" s="507"/>
      <c r="L6" s="508"/>
      <c r="M6" s="258"/>
      <c r="N6" s="258"/>
      <c r="O6" s="258"/>
      <c r="P6" s="258"/>
      <c r="V6" s="16">
        <v>2</v>
      </c>
    </row>
    <row r="7" spans="1:36" ht="51.75" customHeight="1" x14ac:dyDescent="0.4">
      <c r="B7" s="519"/>
      <c r="C7" s="58"/>
      <c r="D7" s="58"/>
      <c r="E7" s="58"/>
      <c r="F7" s="58"/>
      <c r="G7" s="58"/>
      <c r="H7" s="59"/>
      <c r="I7" s="61"/>
      <c r="J7" s="58"/>
      <c r="K7" s="507"/>
      <c r="L7" s="508"/>
      <c r="M7" s="258"/>
      <c r="N7" s="258"/>
      <c r="O7" s="258"/>
      <c r="P7" s="258"/>
      <c r="V7" s="16">
        <v>1</v>
      </c>
    </row>
    <row r="8" spans="1:36" ht="47.25" customHeight="1" x14ac:dyDescent="0.4">
      <c r="B8" s="519"/>
      <c r="C8" s="58"/>
      <c r="D8" s="58"/>
      <c r="E8" s="59"/>
      <c r="F8" s="58"/>
      <c r="G8" s="58"/>
      <c r="H8" s="58"/>
      <c r="I8" s="61"/>
      <c r="J8" s="58"/>
      <c r="K8" s="507"/>
      <c r="L8" s="508"/>
      <c r="M8" s="524"/>
      <c r="N8" s="525"/>
      <c r="O8" s="525"/>
      <c r="P8" s="525"/>
      <c r="V8" s="16">
        <v>2</v>
      </c>
    </row>
    <row r="9" spans="1:36" ht="74.25" customHeight="1" x14ac:dyDescent="0.4">
      <c r="B9" s="519"/>
      <c r="C9" s="58"/>
      <c r="D9" s="58"/>
      <c r="E9" s="59"/>
      <c r="F9" s="58"/>
      <c r="G9" s="59"/>
      <c r="H9" s="59"/>
      <c r="I9" s="61"/>
      <c r="J9" s="59"/>
      <c r="K9" s="507"/>
      <c r="L9" s="508"/>
      <c r="M9" s="258"/>
      <c r="N9" s="258"/>
      <c r="O9" s="258"/>
      <c r="P9" s="258"/>
      <c r="V9" s="16">
        <v>1</v>
      </c>
    </row>
    <row r="10" spans="1:36" ht="46.5" customHeight="1" x14ac:dyDescent="0.4">
      <c r="B10" s="520"/>
      <c r="C10" s="69"/>
      <c r="D10" s="69"/>
      <c r="E10" s="69"/>
      <c r="F10" s="69"/>
      <c r="G10" s="70"/>
      <c r="H10" s="70"/>
      <c r="I10" s="71"/>
      <c r="J10" s="70"/>
      <c r="K10" s="510"/>
      <c r="L10" s="511"/>
      <c r="M10" s="258"/>
      <c r="N10" s="258"/>
      <c r="O10" s="258"/>
      <c r="P10" s="258"/>
      <c r="V10" s="16">
        <v>2</v>
      </c>
    </row>
    <row r="11" spans="1:36" ht="23.25" customHeight="1" x14ac:dyDescent="0.4">
      <c r="B11" s="64"/>
      <c r="C11" s="65"/>
      <c r="D11" s="65"/>
      <c r="E11" s="65"/>
      <c r="F11" s="65"/>
      <c r="G11" s="65"/>
      <c r="H11" s="65"/>
      <c r="I11" s="66"/>
      <c r="J11" s="65"/>
      <c r="K11" s="512"/>
      <c r="L11" s="513"/>
      <c r="M11" s="258"/>
      <c r="N11" s="258"/>
      <c r="O11" s="258"/>
      <c r="P11" s="258"/>
      <c r="V11" s="16">
        <f>SUM(V5:V10)</f>
        <v>9</v>
      </c>
    </row>
    <row r="12" spans="1:36" ht="23.25" customHeight="1" x14ac:dyDescent="0.4">
      <c r="B12" s="17"/>
      <c r="C12" s="58"/>
      <c r="D12" s="58"/>
      <c r="E12" s="58"/>
      <c r="F12" s="58"/>
      <c r="G12" s="58"/>
      <c r="H12" s="58"/>
      <c r="I12" s="61"/>
      <c r="J12" s="58"/>
      <c r="K12" s="507"/>
      <c r="L12" s="508"/>
      <c r="M12" s="258"/>
      <c r="N12" s="258"/>
      <c r="O12" s="258"/>
      <c r="P12" s="258"/>
    </row>
    <row r="13" spans="1:36" ht="39" customHeight="1" x14ac:dyDescent="0.4">
      <c r="B13" s="521"/>
      <c r="C13" s="58"/>
      <c r="D13" s="58"/>
      <c r="E13" s="59"/>
      <c r="F13" s="58"/>
      <c r="G13" s="58"/>
      <c r="H13" s="58"/>
      <c r="I13" s="61"/>
      <c r="J13" s="58"/>
      <c r="K13" s="507"/>
      <c r="L13" s="508"/>
      <c r="M13" s="258"/>
      <c r="N13" s="258"/>
      <c r="O13" s="258"/>
      <c r="P13" s="258"/>
    </row>
    <row r="14" spans="1:36" ht="39.75" customHeight="1" x14ac:dyDescent="0.4">
      <c r="B14" s="522"/>
      <c r="C14" s="58"/>
      <c r="D14" s="58"/>
      <c r="E14" s="58"/>
      <c r="F14" s="58"/>
      <c r="G14" s="58"/>
      <c r="H14" s="59"/>
      <c r="I14" s="61"/>
      <c r="J14" s="58"/>
      <c r="K14" s="507"/>
      <c r="L14" s="508"/>
      <c r="M14" s="258"/>
      <c r="N14" s="258"/>
      <c r="O14" s="258"/>
      <c r="P14" s="258"/>
    </row>
    <row r="15" spans="1:36" ht="23.25" customHeight="1" x14ac:dyDescent="0.4">
      <c r="B15" s="54"/>
      <c r="C15" s="58"/>
      <c r="D15" s="58"/>
      <c r="E15" s="58"/>
      <c r="F15" s="58"/>
      <c r="G15" s="58"/>
      <c r="H15" s="59"/>
      <c r="I15" s="61"/>
      <c r="J15" s="58"/>
      <c r="K15" s="507"/>
      <c r="L15" s="508"/>
      <c r="M15" s="258"/>
      <c r="N15" s="258"/>
      <c r="O15" s="258"/>
      <c r="P15" s="258"/>
    </row>
    <row r="16" spans="1:36" ht="23.25" customHeight="1" x14ac:dyDescent="0.4">
      <c r="B16" s="17"/>
      <c r="C16" s="58"/>
      <c r="D16" s="58"/>
      <c r="E16" s="58"/>
      <c r="F16" s="58"/>
      <c r="G16" s="58"/>
      <c r="H16" s="58"/>
      <c r="I16" s="61"/>
      <c r="J16" s="58"/>
      <c r="K16" s="507"/>
      <c r="L16" s="508"/>
      <c r="M16" s="258"/>
      <c r="N16" s="258"/>
      <c r="O16" s="258"/>
      <c r="P16" s="258"/>
    </row>
    <row r="17" spans="2:16" ht="33.75" customHeight="1" x14ac:dyDescent="0.4">
      <c r="B17" s="18"/>
      <c r="C17" s="58"/>
      <c r="D17" s="58"/>
      <c r="E17" s="58"/>
      <c r="F17" s="58"/>
      <c r="G17" s="58"/>
      <c r="H17" s="58"/>
      <c r="I17" s="61"/>
      <c r="J17" s="59"/>
      <c r="K17" s="509"/>
      <c r="L17" s="507"/>
      <c r="M17" s="258"/>
      <c r="N17" s="258"/>
      <c r="O17" s="258"/>
      <c r="P17" s="258"/>
    </row>
    <row r="18" spans="2:16" ht="23.25" customHeight="1" x14ac:dyDescent="0.4">
      <c r="B18" s="17"/>
      <c r="C18" s="58"/>
      <c r="D18" s="58"/>
      <c r="E18" s="58"/>
      <c r="F18" s="58"/>
      <c r="G18" s="58"/>
      <c r="H18" s="58"/>
      <c r="I18" s="61"/>
      <c r="J18" s="58"/>
      <c r="K18" s="507"/>
      <c r="L18" s="508"/>
      <c r="M18" s="258"/>
      <c r="N18" s="258"/>
      <c r="O18" s="258"/>
      <c r="P18" s="258"/>
    </row>
    <row r="19" spans="2:16" ht="23.25" customHeight="1" x14ac:dyDescent="0.4">
      <c r="B19" s="17"/>
      <c r="C19" s="58"/>
      <c r="D19" s="58"/>
      <c r="E19" s="58"/>
      <c r="F19" s="58"/>
      <c r="G19" s="58"/>
      <c r="H19" s="58"/>
      <c r="I19" s="61"/>
      <c r="J19" s="58"/>
      <c r="K19" s="507"/>
      <c r="L19" s="508"/>
      <c r="M19" s="258"/>
      <c r="N19" s="258"/>
      <c r="O19" s="258"/>
      <c r="P19" s="258"/>
    </row>
    <row r="20" spans="2:16" ht="23.25" customHeight="1" x14ac:dyDescent="0.4">
      <c r="B20" s="17"/>
      <c r="C20" s="58"/>
      <c r="D20" s="58"/>
      <c r="E20" s="58"/>
      <c r="F20" s="58"/>
      <c r="G20" s="58"/>
      <c r="H20" s="58"/>
      <c r="I20" s="61"/>
      <c r="J20" s="58"/>
      <c r="K20" s="507"/>
      <c r="L20" s="508"/>
      <c r="M20" s="258"/>
      <c r="N20" s="258"/>
      <c r="O20" s="258"/>
      <c r="P20" s="258"/>
    </row>
    <row r="21" spans="2:16" x14ac:dyDescent="0.4">
      <c r="B21" s="17"/>
      <c r="C21" s="58"/>
      <c r="D21" s="58"/>
      <c r="E21" s="58"/>
      <c r="F21" s="58"/>
      <c r="G21" s="58"/>
      <c r="H21" s="58"/>
      <c r="I21" s="61"/>
      <c r="J21" s="58"/>
      <c r="K21" s="507"/>
      <c r="L21" s="508"/>
      <c r="M21" s="258"/>
      <c r="N21" s="258"/>
      <c r="O21" s="258"/>
      <c r="P21" s="258"/>
    </row>
  </sheetData>
  <mergeCells count="39">
    <mergeCell ref="M18:P18"/>
    <mergeCell ref="M19:P19"/>
    <mergeCell ref="M20:P20"/>
    <mergeCell ref="M21:P21"/>
    <mergeCell ref="M4:P4"/>
    <mergeCell ref="M5:P5"/>
    <mergeCell ref="M6:P6"/>
    <mergeCell ref="M7:P7"/>
    <mergeCell ref="M8:P8"/>
    <mergeCell ref="M9:P9"/>
    <mergeCell ref="M10:P10"/>
    <mergeCell ref="M11:P11"/>
    <mergeCell ref="M12:P12"/>
    <mergeCell ref="M13:P13"/>
    <mergeCell ref="M14:P14"/>
    <mergeCell ref="M15:P15"/>
    <mergeCell ref="M16:P16"/>
    <mergeCell ref="M17:P17"/>
    <mergeCell ref="A1:O3"/>
    <mergeCell ref="K8:L8"/>
    <mergeCell ref="K14:L14"/>
    <mergeCell ref="K9:L9"/>
    <mergeCell ref="K10:L10"/>
    <mergeCell ref="K11:L11"/>
    <mergeCell ref="K13:L13"/>
    <mergeCell ref="K7:L7"/>
    <mergeCell ref="K4:L4"/>
    <mergeCell ref="K5:L5"/>
    <mergeCell ref="K6:L6"/>
    <mergeCell ref="B5:B10"/>
    <mergeCell ref="B13:B14"/>
    <mergeCell ref="K18:L18"/>
    <mergeCell ref="K19:L19"/>
    <mergeCell ref="K20:L20"/>
    <mergeCell ref="K21:L21"/>
    <mergeCell ref="K12:L12"/>
    <mergeCell ref="K15:L15"/>
    <mergeCell ref="K16:L16"/>
    <mergeCell ref="K17:L17"/>
  </mergeCells>
  <phoneticPr fontId="2"/>
  <pageMargins left="3.937007874015748E-2" right="3.937007874015748E-2" top="0.55118110236220474" bottom="0.5511811023622047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01FD-ADB8-47A1-9154-68E51C7D0490}">
  <sheetPr>
    <tabColor rgb="FFFF6699"/>
  </sheetPr>
  <dimension ref="A1:H25"/>
  <sheetViews>
    <sheetView workbookViewId="0">
      <selection activeCell="K25" sqref="K25"/>
    </sheetView>
  </sheetViews>
  <sheetFormatPr defaultRowHeight="15.75" x14ac:dyDescent="0.4"/>
  <cols>
    <col min="1" max="1" width="8.375" style="20" customWidth="1"/>
    <col min="2" max="2" width="19.375" style="20" customWidth="1"/>
    <col min="3" max="3" width="14.375" style="20" customWidth="1"/>
    <col min="4" max="4" width="7.625" style="20" customWidth="1"/>
    <col min="5" max="5" width="8.125" style="20" customWidth="1"/>
    <col min="6" max="7" width="11.875" style="20" customWidth="1"/>
    <col min="8" max="8" width="7.625" style="20" customWidth="1"/>
    <col min="9" max="21" width="8.125" style="20" customWidth="1"/>
    <col min="22" max="16384" width="9" style="20"/>
  </cols>
  <sheetData>
    <row r="1" spans="1:8" x14ac:dyDescent="0.4">
      <c r="A1" s="445"/>
      <c r="B1" s="445"/>
      <c r="C1" s="445"/>
      <c r="D1" s="445"/>
      <c r="E1" s="445"/>
      <c r="F1" s="445"/>
      <c r="G1" s="445"/>
      <c r="H1" s="445"/>
    </row>
    <row r="2" spans="1:8" x14ac:dyDescent="0.4">
      <c r="A2" s="445"/>
      <c r="B2" s="445"/>
      <c r="C2" s="445"/>
      <c r="D2" s="445"/>
      <c r="E2" s="445"/>
      <c r="F2" s="445"/>
      <c r="G2" s="445"/>
      <c r="H2" s="445"/>
    </row>
    <row r="3" spans="1:8" x14ac:dyDescent="0.4">
      <c r="A3" s="526"/>
      <c r="B3" s="526"/>
      <c r="C3" s="526"/>
      <c r="D3" s="526"/>
      <c r="E3" s="526"/>
      <c r="F3" s="526"/>
      <c r="G3" s="526"/>
      <c r="H3" s="526"/>
    </row>
    <row r="4" spans="1:8" ht="38.25" customHeight="1" x14ac:dyDescent="0.4">
      <c r="A4" s="86" t="s">
        <v>92</v>
      </c>
      <c r="B4" s="87" t="s">
        <v>6</v>
      </c>
      <c r="C4" s="87" t="s">
        <v>1</v>
      </c>
      <c r="D4" s="87" t="s">
        <v>338</v>
      </c>
      <c r="E4" s="86" t="s">
        <v>340</v>
      </c>
      <c r="F4" s="87" t="s">
        <v>10</v>
      </c>
      <c r="G4" s="86" t="s">
        <v>341</v>
      </c>
      <c r="H4" s="87" t="s">
        <v>89</v>
      </c>
    </row>
    <row r="5" spans="1:8" ht="23.25" customHeight="1" x14ac:dyDescent="0.4">
      <c r="A5" s="33"/>
      <c r="B5" s="33"/>
      <c r="C5" s="33"/>
      <c r="D5" s="33"/>
      <c r="E5" s="33"/>
      <c r="F5" s="33"/>
      <c r="G5" s="33"/>
      <c r="H5" s="33"/>
    </row>
    <row r="6" spans="1:8" ht="23.25" customHeight="1" x14ac:dyDescent="0.4">
      <c r="A6" s="33"/>
      <c r="B6" s="33"/>
      <c r="C6" s="33"/>
      <c r="D6" s="33"/>
      <c r="E6" s="33"/>
      <c r="F6" s="33"/>
      <c r="G6" s="33"/>
      <c r="H6" s="33"/>
    </row>
    <row r="7" spans="1:8" ht="23.25" customHeight="1" x14ac:dyDescent="0.4">
      <c r="A7" s="33"/>
      <c r="B7" s="33"/>
      <c r="C7" s="33"/>
      <c r="D7" s="33"/>
      <c r="E7" s="33"/>
      <c r="F7" s="33"/>
      <c r="G7" s="33"/>
      <c r="H7" s="33"/>
    </row>
    <row r="8" spans="1:8" ht="20.25" customHeight="1" x14ac:dyDescent="0.4">
      <c r="A8" s="33"/>
      <c r="B8" s="33"/>
      <c r="C8" s="33"/>
      <c r="D8" s="33"/>
      <c r="E8" s="33"/>
      <c r="F8" s="33"/>
      <c r="G8" s="33"/>
      <c r="H8" s="33"/>
    </row>
    <row r="9" spans="1:8" ht="20.25" customHeight="1" x14ac:dyDescent="0.4">
      <c r="A9" s="33"/>
      <c r="B9" s="33"/>
      <c r="C9" s="33"/>
      <c r="D9" s="33"/>
      <c r="E9" s="33"/>
      <c r="F9" s="33"/>
      <c r="G9" s="33"/>
      <c r="H9" s="33"/>
    </row>
    <row r="10" spans="1:8" ht="20.25" customHeight="1" x14ac:dyDescent="0.4">
      <c r="A10" s="33"/>
      <c r="B10" s="33"/>
      <c r="C10" s="33"/>
      <c r="D10" s="33"/>
      <c r="E10" s="33"/>
      <c r="F10" s="33"/>
      <c r="G10" s="33"/>
      <c r="H10" s="33"/>
    </row>
    <row r="11" spans="1:8" ht="20.25" customHeight="1" x14ac:dyDescent="0.4">
      <c r="A11" s="33"/>
      <c r="B11" s="33"/>
      <c r="C11" s="33"/>
      <c r="D11" s="33"/>
      <c r="E11" s="33"/>
      <c r="F11" s="33"/>
      <c r="G11" s="33"/>
      <c r="H11" s="33"/>
    </row>
    <row r="12" spans="1:8" ht="20.25" customHeight="1" x14ac:dyDescent="0.4">
      <c r="A12" s="33"/>
      <c r="B12" s="33"/>
      <c r="C12" s="33"/>
      <c r="D12" s="33"/>
      <c r="E12" s="33"/>
      <c r="F12" s="33"/>
      <c r="G12" s="33"/>
      <c r="H12" s="33"/>
    </row>
    <row r="13" spans="1:8" ht="20.25" customHeight="1" x14ac:dyDescent="0.4">
      <c r="A13" s="33"/>
      <c r="B13" s="33"/>
      <c r="C13" s="33"/>
      <c r="D13" s="33"/>
      <c r="E13" s="33"/>
      <c r="F13" s="33"/>
      <c r="G13" s="33"/>
      <c r="H13" s="33"/>
    </row>
    <row r="14" spans="1:8" ht="20.25" customHeight="1" x14ac:dyDescent="0.4">
      <c r="A14" s="33"/>
      <c r="B14" s="33"/>
      <c r="C14" s="33"/>
      <c r="D14" s="33"/>
      <c r="E14" s="33"/>
      <c r="F14" s="33"/>
      <c r="G14" s="33"/>
      <c r="H14" s="33"/>
    </row>
    <row r="15" spans="1:8" ht="20.25" customHeight="1" x14ac:dyDescent="0.4">
      <c r="A15" s="33"/>
      <c r="B15" s="33"/>
      <c r="C15" s="33"/>
      <c r="D15" s="33"/>
      <c r="E15" s="33"/>
      <c r="F15" s="33"/>
      <c r="G15" s="33"/>
      <c r="H15" s="33"/>
    </row>
    <row r="16" spans="1:8" ht="20.25" customHeight="1" x14ac:dyDescent="0.4">
      <c r="A16" s="33"/>
      <c r="B16" s="33"/>
      <c r="C16" s="33"/>
      <c r="D16" s="33"/>
      <c r="E16" s="33"/>
      <c r="F16" s="33"/>
      <c r="G16" s="33"/>
      <c r="H16" s="33"/>
    </row>
    <row r="17" spans="1:8" ht="20.25" customHeight="1" x14ac:dyDescent="0.4">
      <c r="A17" s="33"/>
      <c r="B17" s="33"/>
      <c r="C17" s="33"/>
      <c r="D17" s="33"/>
      <c r="E17" s="33"/>
      <c r="F17" s="33"/>
      <c r="G17" s="33"/>
      <c r="H17" s="33"/>
    </row>
    <row r="18" spans="1:8" ht="20.25" customHeight="1" x14ac:dyDescent="0.4">
      <c r="A18" s="33"/>
      <c r="B18" s="33"/>
      <c r="C18" s="33"/>
      <c r="D18" s="33"/>
      <c r="E18" s="33"/>
      <c r="F18" s="33"/>
      <c r="G18" s="33"/>
      <c r="H18" s="33"/>
    </row>
    <row r="19" spans="1:8" ht="20.25" customHeight="1" x14ac:dyDescent="0.4">
      <c r="A19" s="33"/>
      <c r="B19" s="33"/>
      <c r="C19" s="33"/>
      <c r="D19" s="33"/>
      <c r="E19" s="33"/>
      <c r="F19" s="33"/>
      <c r="G19" s="33"/>
      <c r="H19" s="33"/>
    </row>
    <row r="20" spans="1:8" ht="20.25" customHeight="1" x14ac:dyDescent="0.4">
      <c r="A20" s="33"/>
      <c r="B20" s="33"/>
      <c r="C20" s="33"/>
      <c r="D20" s="33"/>
      <c r="E20" s="33"/>
      <c r="F20" s="33"/>
      <c r="G20" s="33"/>
      <c r="H20" s="33"/>
    </row>
    <row r="21" spans="1:8" ht="20.25" customHeight="1" x14ac:dyDescent="0.4">
      <c r="A21" s="33"/>
      <c r="B21" s="33"/>
      <c r="C21" s="33"/>
      <c r="D21" s="33"/>
      <c r="E21" s="33"/>
      <c r="F21" s="33"/>
      <c r="G21" s="33"/>
      <c r="H21" s="33"/>
    </row>
    <row r="22" spans="1:8" ht="20.25" customHeight="1" x14ac:dyDescent="0.4">
      <c r="A22" s="33"/>
      <c r="B22" s="33"/>
      <c r="C22" s="33"/>
      <c r="D22" s="33"/>
      <c r="E22" s="33"/>
      <c r="F22" s="33"/>
      <c r="G22" s="33"/>
      <c r="H22" s="33"/>
    </row>
    <row r="23" spans="1:8" ht="20.25" customHeight="1" x14ac:dyDescent="0.4">
      <c r="A23" s="33"/>
      <c r="B23" s="33"/>
      <c r="C23" s="33"/>
      <c r="D23" s="33"/>
      <c r="E23" s="33"/>
      <c r="F23" s="33"/>
      <c r="G23" s="33"/>
      <c r="H23" s="33"/>
    </row>
    <row r="24" spans="1:8" ht="20.25" customHeight="1" x14ac:dyDescent="0.4">
      <c r="A24" s="33"/>
      <c r="B24" s="33"/>
      <c r="C24" s="33"/>
      <c r="D24" s="33"/>
      <c r="E24" s="33"/>
      <c r="F24" s="33"/>
      <c r="G24" s="33"/>
      <c r="H24" s="33"/>
    </row>
    <row r="25" spans="1:8" ht="20.25" customHeight="1" x14ac:dyDescent="0.4">
      <c r="A25" s="33"/>
      <c r="B25" s="33"/>
      <c r="C25" s="33"/>
      <c r="D25" s="33"/>
      <c r="E25" s="33"/>
      <c r="F25" s="33"/>
      <c r="G25" s="33"/>
      <c r="H25" s="33"/>
    </row>
  </sheetData>
  <mergeCells count="1">
    <mergeCell ref="A1:H3"/>
  </mergeCells>
  <phoneticPr fontId="2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★原本</vt:lpstr>
      <vt:lpstr>クリスマスリスト</vt:lpstr>
      <vt:lpstr>リスト集計</vt:lpstr>
      <vt:lpstr>店長</vt:lpstr>
      <vt:lpstr>2022－22来店</vt:lpstr>
      <vt:lpstr>2022－23来店</vt:lpstr>
      <vt:lpstr>2022－24来店</vt:lpstr>
      <vt:lpstr>2022－25来店</vt:lpstr>
      <vt:lpstr>24日配送リスト</vt:lpstr>
      <vt:lpstr>25日配送リスト</vt:lpstr>
      <vt:lpstr>発送リスト</vt:lpstr>
      <vt:lpstr>来店台紙</vt:lpstr>
      <vt:lpstr>クリスマスリスト!Print_Area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K2Service</dc:creator>
  <cp:lastModifiedBy>真紀 木村</cp:lastModifiedBy>
  <cp:lastPrinted>2023-12-06T02:19:35Z</cp:lastPrinted>
  <dcterms:created xsi:type="dcterms:W3CDTF">2021-11-24T02:04:41Z</dcterms:created>
  <dcterms:modified xsi:type="dcterms:W3CDTF">2023-12-06T02:38:56Z</dcterms:modified>
</cp:coreProperties>
</file>