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共有フォルダ\顧問先業務ドキュメント\001-1 SLC\給与計算\2025\20250705ココナラ用\"/>
    </mc:Choice>
  </mc:AlternateContent>
  <xr:revisionPtr revIDLastSave="0" documentId="13_ncr:1_{E3B95933-E1A2-4887-94FB-2AA59BB42E33}" xr6:coauthVersionLast="47" xr6:coauthVersionMax="47" xr10:uidLastSave="{00000000-0000-0000-0000-000000000000}"/>
  <bookViews>
    <workbookView xWindow="28680" yWindow="-120" windowWidth="29040" windowHeight="15720" tabRatio="860" xr2:uid="{00000000-000D-0000-FFFF-FFFF00000000}"/>
  </bookViews>
  <sheets>
    <sheet name="入力用マスター" sheetId="527" r:id="rId1"/>
  </sheets>
  <definedNames>
    <definedName name="_xlnm.Print_Area" localSheetId="0">入力用マスター!$A$1:$P$36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527" l="1"/>
  <c r="H2" i="527"/>
  <c r="I2" i="527"/>
  <c r="J2" i="527"/>
  <c r="G3" i="527"/>
  <c r="H3" i="527"/>
  <c r="I3" i="527"/>
  <c r="J3" i="527"/>
  <c r="K3" i="527"/>
  <c r="L3" i="527"/>
  <c r="M3" i="527"/>
  <c r="G4" i="527"/>
  <c r="H4" i="527"/>
  <c r="I4" i="527"/>
  <c r="J4" i="527"/>
  <c r="K4" i="527"/>
  <c r="L4" i="527"/>
  <c r="M4" i="527"/>
  <c r="G5" i="527"/>
  <c r="H5" i="527"/>
  <c r="I5" i="527"/>
  <c r="J5" i="527"/>
  <c r="K5" i="527"/>
  <c r="L5" i="527"/>
  <c r="M5" i="527"/>
  <c r="G6" i="527"/>
  <c r="H6" i="527"/>
  <c r="I6" i="527"/>
  <c r="J6" i="527"/>
  <c r="K6" i="527"/>
  <c r="L6" i="527"/>
  <c r="M6" i="527"/>
  <c r="G7" i="527"/>
  <c r="H7" i="527"/>
  <c r="I7" i="527"/>
  <c r="J7" i="527"/>
  <c r="K7" i="527"/>
  <c r="L7" i="527"/>
  <c r="M7" i="527"/>
  <c r="G8" i="527"/>
  <c r="H8" i="527"/>
  <c r="I8" i="527"/>
  <c r="J8" i="527"/>
  <c r="K8" i="527"/>
  <c r="L8" i="527"/>
  <c r="M8" i="527"/>
  <c r="G9" i="527"/>
  <c r="H9" i="527"/>
  <c r="I9" i="527"/>
  <c r="J9" i="527"/>
  <c r="K9" i="527"/>
  <c r="L9" i="527"/>
  <c r="M9" i="527"/>
  <c r="G10" i="527"/>
  <c r="H10" i="527"/>
  <c r="I10" i="527"/>
  <c r="J10" i="527"/>
  <c r="K10" i="527"/>
  <c r="L10" i="527"/>
  <c r="M10" i="527"/>
  <c r="G11" i="527"/>
  <c r="H11" i="527"/>
  <c r="I11" i="527"/>
  <c r="J11" i="527"/>
  <c r="K11" i="527"/>
  <c r="L11" i="527"/>
  <c r="M11" i="527"/>
  <c r="G12" i="527"/>
  <c r="H12" i="527"/>
  <c r="I12" i="527"/>
  <c r="J12" i="527"/>
  <c r="K12" i="527"/>
  <c r="L12" i="527"/>
  <c r="M12" i="527"/>
  <c r="G13" i="527"/>
  <c r="H13" i="527"/>
  <c r="I13" i="527"/>
  <c r="J13" i="527"/>
  <c r="K13" i="527"/>
  <c r="L13" i="527"/>
  <c r="M13" i="527"/>
  <c r="G14" i="527"/>
  <c r="H14" i="527"/>
  <c r="I14" i="527"/>
  <c r="J14" i="527"/>
  <c r="K14" i="527"/>
  <c r="L14" i="527"/>
  <c r="M14" i="527"/>
  <c r="G15" i="527"/>
  <c r="H15" i="527"/>
  <c r="I15" i="527"/>
  <c r="J15" i="527"/>
  <c r="K15" i="527"/>
  <c r="L15" i="527"/>
  <c r="M15" i="527"/>
  <c r="G16" i="527"/>
  <c r="H16" i="527"/>
  <c r="I16" i="527"/>
  <c r="J16" i="527"/>
  <c r="K16" i="527"/>
  <c r="L16" i="527"/>
  <c r="M16" i="527"/>
  <c r="G17" i="527"/>
  <c r="H17" i="527"/>
  <c r="I17" i="527"/>
  <c r="J17" i="527"/>
  <c r="K17" i="527"/>
  <c r="L17" i="527"/>
  <c r="M17" i="527"/>
  <c r="G18" i="527"/>
  <c r="H18" i="527"/>
  <c r="I18" i="527"/>
  <c r="J18" i="527"/>
  <c r="K18" i="527"/>
  <c r="L18" i="527"/>
  <c r="M18" i="527"/>
  <c r="G19" i="527"/>
  <c r="H19" i="527"/>
  <c r="I19" i="527"/>
  <c r="J19" i="527"/>
  <c r="K19" i="527"/>
  <c r="L19" i="527"/>
  <c r="M19" i="527"/>
  <c r="G20" i="527"/>
  <c r="H20" i="527"/>
  <c r="I20" i="527"/>
  <c r="J20" i="527"/>
  <c r="K20" i="527"/>
  <c r="L20" i="527"/>
  <c r="M20" i="527"/>
  <c r="G21" i="527"/>
  <c r="H21" i="527"/>
  <c r="I21" i="527"/>
  <c r="J21" i="527"/>
  <c r="K21" i="527"/>
  <c r="L21" i="527"/>
  <c r="M21" i="527"/>
  <c r="G22" i="527"/>
  <c r="H22" i="527"/>
  <c r="I22" i="527"/>
  <c r="J22" i="527"/>
  <c r="K22" i="527"/>
  <c r="L22" i="527"/>
  <c r="M22" i="527"/>
  <c r="G23" i="527"/>
  <c r="H23" i="527"/>
  <c r="I23" i="527"/>
  <c r="J23" i="527"/>
  <c r="K23" i="527"/>
  <c r="L23" i="527"/>
  <c r="M23" i="527"/>
  <c r="G24" i="527"/>
  <c r="H24" i="527"/>
  <c r="I24" i="527"/>
  <c r="J24" i="527"/>
  <c r="K24" i="527"/>
  <c r="L24" i="527"/>
  <c r="M24" i="527"/>
  <c r="G25" i="527"/>
  <c r="H25" i="527"/>
  <c r="I25" i="527"/>
  <c r="J25" i="527"/>
  <c r="K25" i="527"/>
  <c r="L25" i="527"/>
  <c r="M25" i="527"/>
  <c r="G26" i="527"/>
  <c r="H26" i="527"/>
  <c r="I26" i="527"/>
  <c r="J26" i="527"/>
  <c r="K26" i="527"/>
  <c r="L26" i="527"/>
  <c r="M26" i="527"/>
  <c r="G27" i="527"/>
  <c r="H27" i="527"/>
  <c r="I27" i="527"/>
  <c r="J27" i="527"/>
  <c r="K27" i="527"/>
  <c r="L27" i="527"/>
  <c r="M27" i="527"/>
  <c r="G28" i="527"/>
  <c r="H28" i="527"/>
  <c r="I28" i="527"/>
  <c r="J28" i="527"/>
  <c r="K28" i="527"/>
  <c r="L28" i="527"/>
  <c r="M28" i="527"/>
  <c r="G29" i="527"/>
  <c r="H29" i="527"/>
  <c r="I29" i="527"/>
  <c r="J29" i="527"/>
  <c r="K29" i="527"/>
  <c r="L29" i="527"/>
  <c r="M29" i="527"/>
  <c r="G30" i="527"/>
  <c r="H30" i="527"/>
  <c r="I30" i="527"/>
  <c r="J30" i="527"/>
  <c r="K30" i="527"/>
  <c r="L30" i="527"/>
  <c r="M30" i="527"/>
  <c r="G31" i="527"/>
  <c r="H31" i="527"/>
  <c r="I31" i="527"/>
  <c r="J31" i="527"/>
  <c r="K31" i="527"/>
  <c r="L31" i="527"/>
  <c r="M31" i="527"/>
  <c r="G32" i="527"/>
  <c r="H32" i="527"/>
  <c r="I32" i="527"/>
  <c r="J32" i="527"/>
  <c r="K32" i="527"/>
  <c r="L32" i="527"/>
  <c r="M32" i="527"/>
  <c r="G33" i="527"/>
  <c r="H33" i="527"/>
  <c r="I33" i="527"/>
  <c r="J33" i="527"/>
  <c r="K33" i="527"/>
  <c r="L33" i="527"/>
  <c r="M33" i="527"/>
  <c r="G34" i="527"/>
  <c r="H34" i="527"/>
  <c r="I34" i="527"/>
  <c r="J34" i="527"/>
  <c r="K34" i="527"/>
  <c r="L34" i="527"/>
  <c r="M34" i="527"/>
  <c r="G35" i="527"/>
  <c r="J35" i="527"/>
  <c r="K35" i="527"/>
  <c r="L35" i="527"/>
  <c r="M35" i="527"/>
  <c r="N36" i="527"/>
  <c r="O36" i="527"/>
  <c r="P36" i="527"/>
  <c r="C36" i="527"/>
  <c r="G36" i="527" l="1"/>
  <c r="K36" i="527"/>
  <c r="J36" i="527"/>
  <c r="M36" i="527"/>
  <c r="L36" i="527"/>
  <c r="D36" i="5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EAST-14</author>
  </authors>
  <commentList>
    <comment ref="C2" authorId="0" shapeId="0" xr:uid="{04846EEA-104C-44C3-9CA0-DE8B8BC16FF5}">
      <text>
        <r>
          <rPr>
            <b/>
            <sz val="9"/>
            <color indexed="81"/>
            <rFont val="MS P ゴシック"/>
            <family val="3"/>
            <charset val="128"/>
          </rPr>
          <t>EAST-14:</t>
        </r>
        <r>
          <rPr>
            <sz val="9"/>
            <color indexed="81"/>
            <rFont val="MS P ゴシック"/>
            <family val="3"/>
            <charset val="128"/>
          </rPr>
          <t xml:space="preserve">
有給入力
</t>
        </r>
      </text>
    </comment>
  </commentList>
</comments>
</file>

<file path=xl/sharedStrings.xml><?xml version="1.0" encoding="utf-8"?>
<sst xmlns="http://schemas.openxmlformats.org/spreadsheetml/2006/main" count="18" uniqueCount="15">
  <si>
    <t>日</t>
    <rPh sb="0" eb="1">
      <t>ニチ</t>
    </rPh>
    <phoneticPr fontId="1"/>
  </si>
  <si>
    <t>曜日</t>
    <rPh sb="0" eb="2">
      <t>ヨウビ</t>
    </rPh>
    <phoneticPr fontId="1"/>
  </si>
  <si>
    <t>勤務時間</t>
    <rPh sb="0" eb="2">
      <t>キンム</t>
    </rPh>
    <rPh sb="2" eb="4">
      <t>ジカン</t>
    </rPh>
    <phoneticPr fontId="1"/>
  </si>
  <si>
    <t>合計</t>
    <rPh sb="0" eb="2">
      <t>ゴウケイ</t>
    </rPh>
    <phoneticPr fontId="1"/>
  </si>
  <si>
    <t>休憩時間</t>
    <rPh sb="0" eb="2">
      <t>キュウケイ</t>
    </rPh>
    <rPh sb="2" eb="4">
      <t>ジカン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</si>
  <si>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</si>
  <si>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</si>
  <si>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←出勤日数</t>
    <rPh sb="1" eb="3">
      <t>シュッキン</t>
    </rPh>
    <rPh sb="3" eb="5">
      <t>ニッスウ</t>
    </rPh>
    <phoneticPr fontId="1"/>
  </si>
  <si>
    <t>有給</t>
    <rPh sb="0" eb="2">
      <t>ユウキュウ</t>
    </rPh>
    <phoneticPr fontId="1"/>
  </si>
  <si>
    <t>土日8時間まで</t>
    <rPh sb="0" eb="2">
      <t>ドニチ</t>
    </rPh>
    <rPh sb="3" eb="5">
      <t>ジカン</t>
    </rPh>
    <phoneticPr fontId="1"/>
  </si>
  <si>
    <t>土日時間外</t>
    <rPh sb="0" eb="2">
      <t>ドニチ</t>
    </rPh>
    <rPh sb="2" eb="5">
      <t>ジカンガイ</t>
    </rPh>
    <phoneticPr fontId="1"/>
  </si>
  <si>
    <t>平日深夜</t>
    <rPh sb="0" eb="2">
      <t>ヘイジツ</t>
    </rPh>
    <rPh sb="2" eb="4">
      <t>シンヤ</t>
    </rPh>
    <phoneticPr fontId="1"/>
  </si>
  <si>
    <t>土日深夜</t>
    <rPh sb="0" eb="2">
      <t>ドニチ</t>
    </rPh>
    <rPh sb="2" eb="4">
      <t>シンヤ</t>
    </rPh>
    <phoneticPr fontId="1"/>
  </si>
  <si>
    <t>平日8時間まで</t>
    <rPh sb="0" eb="2">
      <t>ヘイジツ</t>
    </rPh>
    <rPh sb="3" eb="5">
      <t>ジカン</t>
    </rPh>
    <phoneticPr fontId="1"/>
  </si>
  <si>
    <t>平日時間外</t>
    <rPh sb="0" eb="2">
      <t>ヘイジツ</t>
    </rPh>
    <rPh sb="2" eb="5">
      <t>ジカンガイ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</si>
</sst>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8" formatCode="d"/>
    <numFmt numFmtId="179" formatCode="aaa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3"/>
      <name val="Arial"/>
      <family val="2"/>
    </font>
    <font>
      <sz val="8"/>
      <name val="ＭＳ Ｐゴシック"/>
      <family val="3"/>
      <charset val="128"/>
    </font>
    <font>
      <sz val="11"/>
      <color theme="5" tint="0.59999389629810485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DashDot">
        <color theme="4"/>
      </left>
      <right style="mediumDashDot">
        <color theme="4"/>
      </right>
      <top style="thin">
        <color theme="0" tint="-0.499984740745262"/>
      </top>
      <bottom style="thin">
        <color theme="0" tint="-0.499984740745262"/>
      </bottom>
      <diagonal/>
    </border>
    <border>
      <left style="mediumDashDot">
        <color theme="4"/>
      </left>
      <right style="mediumDashDot">
        <color theme="4"/>
      </right>
      <top style="mediumDashDot">
        <color theme="4"/>
      </top>
      <bottom style="mediumDashDot">
        <color theme="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DashDot">
        <color theme="4"/>
      </right>
      <top style="thin">
        <color theme="0" tint="-0.499984740745262"/>
      </top>
      <bottom style="thin">
        <color theme="0" tint="-0.499984740745262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</cellStyleXfs>
  <cellXfs count="43">
    <xf numFmtId="0" fontId="0" fillId="0" borderId="0" xfId="0"/>
    <xf numFmtId="0" fontId="0" fillId="3" borderId="0" xfId="0" applyFill="1"/>
    <xf numFmtId="0" fontId="0" fillId="4" borderId="2" xfId="0" applyFill="1" applyBorder="1" applyAlignment="1">
      <alignment horizontal="center"/>
    </xf>
    <xf numFmtId="176" fontId="0" fillId="0" borderId="2" xfId="0" applyNumberFormat="1" applyBorder="1"/>
    <xf numFmtId="0" fontId="0" fillId="0" borderId="2" xfId="0" applyBorder="1"/>
    <xf numFmtId="178" fontId="0" fillId="3" borderId="1" xfId="0" applyNumberFormat="1" applyFill="1" applyBorder="1" applyAlignment="1">
      <alignment horizontal="center"/>
    </xf>
    <xf numFmtId="179" fontId="0" fillId="3" borderId="2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4" borderId="2" xfId="0" applyFont="1" applyFill="1" applyBorder="1"/>
    <xf numFmtId="176" fontId="0" fillId="0" borderId="4" xfId="0" applyNumberFormat="1" applyBorder="1"/>
    <xf numFmtId="0" fontId="2" fillId="4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176" fontId="0" fillId="0" borderId="5" xfId="0" applyNumberFormat="1" applyBorder="1"/>
    <xf numFmtId="179" fontId="0" fillId="0" borderId="2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2" xfId="0" applyFont="1" applyFill="1" applyBorder="1" applyAlignment="1">
      <alignment horizontal="center" shrinkToFit="1"/>
    </xf>
    <xf numFmtId="0" fontId="9" fillId="5" borderId="2" xfId="0" applyFont="1" applyFill="1" applyBorder="1"/>
    <xf numFmtId="0" fontId="2" fillId="0" borderId="7" xfId="0" applyFont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0" fillId="0" borderId="10" xfId="0" applyBorder="1"/>
    <xf numFmtId="0" fontId="0" fillId="0" borderId="11" xfId="0" applyBorder="1" applyAlignment="1">
      <alignment horizontal="center"/>
    </xf>
    <xf numFmtId="0" fontId="9" fillId="5" borderId="10" xfId="0" applyFont="1" applyFill="1" applyBorder="1"/>
    <xf numFmtId="0" fontId="3" fillId="6" borderId="1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2" fontId="3" fillId="0" borderId="12" xfId="0" applyNumberFormat="1" applyFont="1" applyBorder="1"/>
    <xf numFmtId="2" fontId="3" fillId="0" borderId="13" xfId="0" applyNumberFormat="1" applyFont="1" applyBorder="1"/>
    <xf numFmtId="2" fontId="3" fillId="2" borderId="13" xfId="0" applyNumberFormat="1" applyFont="1" applyFill="1" applyBorder="1"/>
    <xf numFmtId="0" fontId="3" fillId="0" borderId="2" xfId="0" applyFont="1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2" fillId="2" borderId="7" xfId="0" applyFont="1" applyFill="1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/>
    </xf>
    <xf numFmtId="2" fontId="3" fillId="2" borderId="12" xfId="0" applyNumberFormat="1" applyFont="1" applyFill="1" applyBorder="1"/>
    <xf numFmtId="0" fontId="8" fillId="0" borderId="9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4" borderId="3" xfId="0" applyFill="1" applyBorder="1"/>
    <xf numFmtId="0" fontId="0" fillId="4" borderId="15" xfId="0" applyFill="1" applyBorder="1"/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3" xfId="5" xr:uid="{00000000-0005-0000-0000-000005000000}"/>
  </cellStyles>
  <dxfs count="2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C7C3-0DAF-4F97-9DA8-430EB9E302DB}">
  <sheetPr>
    <tabColor rgb="FFFFFFCC"/>
    <pageSetUpPr fitToPage="1"/>
  </sheetPr>
  <dimension ref="A1:S36"/>
  <sheetViews>
    <sheetView tabSelected="1" view="pageBreakPreview" zoomScale="115" zoomScaleNormal="70" zoomScaleSheetLayoutView="115" workbookViewId="0">
      <selection activeCell="G13" sqref="G13"/>
    </sheetView>
  </sheetViews>
  <sheetFormatPr defaultRowHeight="13.5"/>
  <cols>
    <col min="1" max="1" width="3.75" customWidth="1"/>
    <col min="2" max="3" width="4.75" customWidth="1"/>
    <col min="4" max="5" width="7" customWidth="1"/>
    <col min="6" max="9" width="7.625" customWidth="1"/>
    <col min="10" max="10" width="7.875" customWidth="1"/>
    <col min="11" max="14" width="7.625" customWidth="1"/>
    <col min="15" max="16" width="8.625" customWidth="1"/>
    <col min="17" max="17" width="7.625" style="1" customWidth="1"/>
    <col min="18" max="18" width="8.5" style="1" customWidth="1"/>
    <col min="19" max="19" width="9" style="1"/>
  </cols>
  <sheetData>
    <row r="1" spans="1:19">
      <c r="A1" s="7" t="s">
        <v>0</v>
      </c>
      <c r="B1" s="7" t="s">
        <v>1</v>
      </c>
      <c r="C1" s="7" t="s">
        <v>8</v>
      </c>
      <c r="D1" s="8" t="s">
        <v>5</v>
      </c>
      <c r="E1" s="8" t="s">
        <v>6</v>
      </c>
      <c r="F1" s="10" t="s">
        <v>4</v>
      </c>
      <c r="G1" s="7" t="s">
        <v>5</v>
      </c>
      <c r="H1" s="7" t="s">
        <v>6</v>
      </c>
      <c r="I1" s="7" t="s">
        <v>4</v>
      </c>
      <c r="J1" s="28" t="s">
        <v>2</v>
      </c>
      <c r="K1" s="21" t="s">
        <v>13</v>
      </c>
      <c r="L1" s="29" t="s">
        <v>14</v>
      </c>
      <c r="M1" s="38" t="s">
        <v>11</v>
      </c>
      <c r="N1" s="35" t="s">
        <v>9</v>
      </c>
      <c r="O1" s="22" t="s">
        <v>10</v>
      </c>
      <c r="P1" s="23" t="s">
        <v>12</v>
      </c>
      <c r="Q1"/>
      <c r="R1"/>
      <c r="S1"/>
    </row>
    <row r="2" spans="1:19">
      <c r="A2" s="5">
        <v>45809</v>
      </c>
      <c r="B2" s="6">
        <v>45809</v>
      </c>
      <c r="C2" s="6"/>
      <c r="D2" s="13"/>
      <c r="E2" s="13"/>
      <c r="F2" s="12"/>
      <c r="G2" s="16" t="str">
        <f t="shared" ref="G2:G35" si="0">IF($D2&gt;0,TIME(HOUR(TEXT($D2,"0!:00")),MINUTE(TEXT($D2,"0!:00")),0),"")</f>
        <v/>
      </c>
      <c r="H2" s="9" t="str">
        <f t="shared" ref="H2:H34" si="1">IF($E2&gt;0,TIME(HOUR(TEXT($E2,"0!:00")),MINUTE(TEXT($E2,"0!:00")),0),"")</f>
        <v/>
      </c>
      <c r="I2" s="4" t="str">
        <f t="shared" ref="I2:I34" si="2">IF($D2&gt;0,F2,"")</f>
        <v/>
      </c>
      <c r="J2" s="15" t="str">
        <f t="shared" ref="J2:J35" si="3">IF($D2&gt;0,(HOUR(H2-G2)+MINUTE(H2-G2)/60)-I2,"")</f>
        <v/>
      </c>
      <c r="K2" s="26"/>
      <c r="L2" s="20"/>
      <c r="M2" s="36"/>
      <c r="N2" s="26">
        <v>0</v>
      </c>
      <c r="O2" s="20">
        <v>0</v>
      </c>
      <c r="P2" s="36">
        <v>0</v>
      </c>
      <c r="Q2"/>
      <c r="R2"/>
      <c r="S2"/>
    </row>
    <row r="3" spans="1:19">
      <c r="A3" s="5">
        <v>45810</v>
      </c>
      <c r="B3" s="6">
        <v>45810</v>
      </c>
      <c r="C3" s="6"/>
      <c r="D3" s="13"/>
      <c r="E3" s="13"/>
      <c r="F3" s="12"/>
      <c r="G3" s="16" t="str">
        <f t="shared" si="0"/>
        <v/>
      </c>
      <c r="H3" s="9" t="str">
        <f t="shared" si="1"/>
        <v/>
      </c>
      <c r="I3" s="4" t="str">
        <f t="shared" si="2"/>
        <v/>
      </c>
      <c r="J3" s="15" t="str">
        <f t="shared" si="3"/>
        <v/>
      </c>
      <c r="K3" s="24" t="str">
        <f t="shared" ref="K3:K35" si="4">IF($D3&gt;0,IF(J3&gt;=8,8,J3),"")</f>
        <v/>
      </c>
      <c r="L3" s="4" t="str">
        <f t="shared" ref="L3:L35" si="5">IF($D3&gt;0,IF(J3&gt;=8,J3-8,0),"")</f>
        <v/>
      </c>
      <c r="M3" s="25" t="str">
        <f>IF(OR($E3&lt;=2200,$E3=""),"",HOUR(H3-#REF!)+MINUTE(H3-#REF!)/60)</f>
        <v/>
      </c>
      <c r="N3" s="26">
        <v>0</v>
      </c>
      <c r="O3" s="20">
        <v>0</v>
      </c>
      <c r="P3" s="36">
        <v>0</v>
      </c>
      <c r="Q3"/>
      <c r="R3"/>
      <c r="S3"/>
    </row>
    <row r="4" spans="1:19">
      <c r="A4" s="5">
        <v>45811</v>
      </c>
      <c r="B4" s="6">
        <v>45811</v>
      </c>
      <c r="C4" s="6"/>
      <c r="D4" s="13"/>
      <c r="E4" s="13"/>
      <c r="F4" s="12"/>
      <c r="G4" s="16" t="str">
        <f t="shared" si="0"/>
        <v/>
      </c>
      <c r="H4" s="9" t="str">
        <f t="shared" si="1"/>
        <v/>
      </c>
      <c r="I4" s="4" t="str">
        <f t="shared" si="2"/>
        <v/>
      </c>
      <c r="J4" s="15" t="str">
        <f t="shared" si="3"/>
        <v/>
      </c>
      <c r="K4" s="24" t="str">
        <f t="shared" si="4"/>
        <v/>
      </c>
      <c r="L4" s="4" t="str">
        <f t="shared" si="5"/>
        <v/>
      </c>
      <c r="M4" s="25" t="str">
        <f>IF(OR($E4&lt;=2200,$E4=""),"",HOUR(H4-#REF!)+MINUTE(H4-#REF!)/60)</f>
        <v/>
      </c>
      <c r="N4" s="26">
        <v>0</v>
      </c>
      <c r="O4" s="20">
        <v>0</v>
      </c>
      <c r="P4" s="36">
        <v>0</v>
      </c>
      <c r="Q4"/>
      <c r="R4"/>
      <c r="S4"/>
    </row>
    <row r="5" spans="1:19">
      <c r="A5" s="5">
        <v>45812</v>
      </c>
      <c r="B5" s="6">
        <v>45812</v>
      </c>
      <c r="C5" s="6"/>
      <c r="D5" s="13"/>
      <c r="E5" s="13"/>
      <c r="F5" s="12"/>
      <c r="G5" s="16" t="str">
        <f t="shared" si="0"/>
        <v/>
      </c>
      <c r="H5" s="9" t="str">
        <f t="shared" si="1"/>
        <v/>
      </c>
      <c r="I5" s="4" t="str">
        <f t="shared" si="2"/>
        <v/>
      </c>
      <c r="J5" s="15" t="str">
        <f t="shared" si="3"/>
        <v/>
      </c>
      <c r="K5" s="24" t="str">
        <f t="shared" si="4"/>
        <v/>
      </c>
      <c r="L5" s="4" t="str">
        <f t="shared" si="5"/>
        <v/>
      </c>
      <c r="M5" s="25" t="str">
        <f>IF(OR($E5&lt;=2200,$E5=""),"",HOUR(H5-#REF!)+MINUTE(H5-#REF!)/60)</f>
        <v/>
      </c>
      <c r="N5" s="26">
        <v>0</v>
      </c>
      <c r="O5" s="20">
        <v>0</v>
      </c>
      <c r="P5" s="36">
        <v>0</v>
      </c>
      <c r="Q5"/>
      <c r="R5"/>
      <c r="S5"/>
    </row>
    <row r="6" spans="1:19">
      <c r="A6" s="5">
        <v>45813</v>
      </c>
      <c r="B6" s="6">
        <v>45813</v>
      </c>
      <c r="C6" s="6"/>
      <c r="D6" s="13"/>
      <c r="E6" s="13"/>
      <c r="F6" s="12"/>
      <c r="G6" s="16" t="str">
        <f t="shared" si="0"/>
        <v/>
      </c>
      <c r="H6" s="9" t="str">
        <f t="shared" si="1"/>
        <v/>
      </c>
      <c r="I6" s="4" t="str">
        <f t="shared" si="2"/>
        <v/>
      </c>
      <c r="J6" s="15" t="str">
        <f t="shared" si="3"/>
        <v/>
      </c>
      <c r="K6" s="24" t="str">
        <f t="shared" si="4"/>
        <v/>
      </c>
      <c r="L6" s="4" t="str">
        <f t="shared" si="5"/>
        <v/>
      </c>
      <c r="M6" s="25" t="str">
        <f>IF(OR($E6&lt;=2200,$E6=""),"",HOUR(H6-#REF!)+MINUTE(H6-#REF!)/60)</f>
        <v/>
      </c>
      <c r="N6" s="26">
        <v>0</v>
      </c>
      <c r="O6" s="20">
        <v>0</v>
      </c>
      <c r="P6" s="36">
        <v>0</v>
      </c>
      <c r="Q6"/>
      <c r="R6"/>
      <c r="S6"/>
    </row>
    <row r="7" spans="1:19">
      <c r="A7" s="5">
        <v>45814</v>
      </c>
      <c r="B7" s="6">
        <v>45814</v>
      </c>
      <c r="C7" s="6"/>
      <c r="D7" s="13"/>
      <c r="E7" s="13"/>
      <c r="F7" s="12"/>
      <c r="G7" s="16" t="str">
        <f t="shared" si="0"/>
        <v/>
      </c>
      <c r="H7" s="9" t="str">
        <f t="shared" si="1"/>
        <v/>
      </c>
      <c r="I7" s="4" t="str">
        <f t="shared" si="2"/>
        <v/>
      </c>
      <c r="J7" s="15" t="str">
        <f t="shared" si="3"/>
        <v/>
      </c>
      <c r="K7" s="24" t="str">
        <f t="shared" si="4"/>
        <v/>
      </c>
      <c r="L7" s="4" t="str">
        <f t="shared" si="5"/>
        <v/>
      </c>
      <c r="M7" s="25" t="str">
        <f>IF(OR($E7&lt;=2200,$E7=""),"",HOUR(H7-#REF!)+MINUTE(H7-#REF!)/60)</f>
        <v/>
      </c>
      <c r="N7" s="26">
        <v>0</v>
      </c>
      <c r="O7" s="20">
        <v>0</v>
      </c>
      <c r="P7" s="36">
        <v>0</v>
      </c>
      <c r="Q7"/>
      <c r="R7"/>
      <c r="S7"/>
    </row>
    <row r="8" spans="1:19">
      <c r="A8" s="5">
        <v>45815</v>
      </c>
      <c r="B8" s="6">
        <v>45815</v>
      </c>
      <c r="C8" s="6"/>
      <c r="D8" s="13"/>
      <c r="E8" s="13"/>
      <c r="F8" s="12"/>
      <c r="G8" s="16" t="str">
        <f t="shared" si="0"/>
        <v/>
      </c>
      <c r="H8" s="9" t="str">
        <f t="shared" si="1"/>
        <v/>
      </c>
      <c r="I8" s="4" t="str">
        <f t="shared" si="2"/>
        <v/>
      </c>
      <c r="J8" s="15" t="str">
        <f t="shared" si="3"/>
        <v/>
      </c>
      <c r="K8" s="24" t="str">
        <f t="shared" si="4"/>
        <v/>
      </c>
      <c r="L8" s="4" t="str">
        <f t="shared" si="5"/>
        <v/>
      </c>
      <c r="M8" s="25" t="str">
        <f>IF(OR($E8&lt;=2200,$E8=""),"",HOUR(H8-#REF!)+MINUTE(H8-#REF!)/60)</f>
        <v/>
      </c>
      <c r="N8" s="26">
        <v>0</v>
      </c>
      <c r="O8" s="20">
        <v>0</v>
      </c>
      <c r="P8" s="36">
        <v>0</v>
      </c>
      <c r="Q8"/>
      <c r="R8"/>
      <c r="S8"/>
    </row>
    <row r="9" spans="1:19">
      <c r="A9" s="5">
        <v>45816</v>
      </c>
      <c r="B9" s="6">
        <v>45816</v>
      </c>
      <c r="C9" s="6"/>
      <c r="D9" s="13"/>
      <c r="E9" s="13"/>
      <c r="F9" s="12"/>
      <c r="G9" s="16" t="str">
        <f t="shared" si="0"/>
        <v/>
      </c>
      <c r="H9" s="9" t="str">
        <f t="shared" si="1"/>
        <v/>
      </c>
      <c r="I9" s="4" t="str">
        <f t="shared" si="2"/>
        <v/>
      </c>
      <c r="J9" s="15" t="str">
        <f t="shared" si="3"/>
        <v/>
      </c>
      <c r="K9" s="24" t="str">
        <f t="shared" si="4"/>
        <v/>
      </c>
      <c r="L9" s="4" t="str">
        <f t="shared" si="5"/>
        <v/>
      </c>
      <c r="M9" s="25" t="str">
        <f>IF(OR($E9&lt;=2200,$E9=""),"",HOUR(H9-#REF!)+MINUTE(H9-#REF!)/60)</f>
        <v/>
      </c>
      <c r="N9" s="26">
        <v>0</v>
      </c>
      <c r="O9" s="20">
        <v>0</v>
      </c>
      <c r="P9" s="36">
        <v>0</v>
      </c>
      <c r="Q9"/>
      <c r="R9"/>
      <c r="S9"/>
    </row>
    <row r="10" spans="1:19">
      <c r="A10" s="5">
        <v>45817</v>
      </c>
      <c r="B10" s="6">
        <v>45817</v>
      </c>
      <c r="C10" s="6"/>
      <c r="D10" s="13"/>
      <c r="E10" s="13"/>
      <c r="F10" s="12"/>
      <c r="G10" s="16" t="str">
        <f t="shared" si="0"/>
        <v/>
      </c>
      <c r="H10" s="9" t="str">
        <f t="shared" si="1"/>
        <v/>
      </c>
      <c r="I10" s="4" t="str">
        <f t="shared" si="2"/>
        <v/>
      </c>
      <c r="J10" s="15" t="str">
        <f t="shared" si="3"/>
        <v/>
      </c>
      <c r="K10" s="24" t="str">
        <f t="shared" si="4"/>
        <v/>
      </c>
      <c r="L10" s="4" t="str">
        <f t="shared" si="5"/>
        <v/>
      </c>
      <c r="M10" s="25" t="str">
        <f>IF(OR($E10&lt;=2200,$E10=""),"",HOUR(H10-#REF!)+MINUTE(H10-#REF!)/60)</f>
        <v/>
      </c>
      <c r="N10" s="26">
        <v>0</v>
      </c>
      <c r="O10" s="20">
        <v>0</v>
      </c>
      <c r="P10" s="36">
        <v>0</v>
      </c>
      <c r="Q10"/>
      <c r="R10"/>
      <c r="S10"/>
    </row>
    <row r="11" spans="1:19">
      <c r="A11" s="5">
        <v>45818</v>
      </c>
      <c r="B11" s="6">
        <v>45818</v>
      </c>
      <c r="C11" s="6"/>
      <c r="D11" s="13"/>
      <c r="E11" s="13"/>
      <c r="F11" s="12"/>
      <c r="G11" s="16" t="str">
        <f t="shared" si="0"/>
        <v/>
      </c>
      <c r="H11" s="9" t="str">
        <f t="shared" si="1"/>
        <v/>
      </c>
      <c r="I11" s="4" t="str">
        <f t="shared" si="2"/>
        <v/>
      </c>
      <c r="J11" s="15" t="str">
        <f t="shared" si="3"/>
        <v/>
      </c>
      <c r="K11" s="24" t="str">
        <f t="shared" si="4"/>
        <v/>
      </c>
      <c r="L11" s="4" t="str">
        <f t="shared" si="5"/>
        <v/>
      </c>
      <c r="M11" s="25" t="str">
        <f>IF(OR($E11&lt;=2200,$E11=""),"",HOUR(H11-#REF!)+MINUTE(H11-#REF!)/60)</f>
        <v/>
      </c>
      <c r="N11" s="26">
        <v>0</v>
      </c>
      <c r="O11" s="20">
        <v>0</v>
      </c>
      <c r="P11" s="36">
        <v>0</v>
      </c>
      <c r="Q11"/>
      <c r="R11"/>
      <c r="S11"/>
    </row>
    <row r="12" spans="1:19">
      <c r="A12" s="5">
        <v>45819</v>
      </c>
      <c r="B12" s="6">
        <v>45819</v>
      </c>
      <c r="C12" s="6"/>
      <c r="D12" s="13"/>
      <c r="E12" s="13"/>
      <c r="F12" s="12"/>
      <c r="G12" s="16" t="str">
        <f t="shared" si="0"/>
        <v/>
      </c>
      <c r="H12" s="9" t="str">
        <f t="shared" si="1"/>
        <v/>
      </c>
      <c r="I12" s="4" t="str">
        <f t="shared" si="2"/>
        <v/>
      </c>
      <c r="J12" s="15" t="str">
        <f t="shared" si="3"/>
        <v/>
      </c>
      <c r="K12" s="24" t="str">
        <f t="shared" si="4"/>
        <v/>
      </c>
      <c r="L12" s="4" t="str">
        <f t="shared" si="5"/>
        <v/>
      </c>
      <c r="M12" s="25" t="str">
        <f>IF(OR($E12&lt;=2200,$E12=""),"",HOUR(H12-#REF!)+MINUTE(H12-#REF!)/60)</f>
        <v/>
      </c>
      <c r="N12" s="26">
        <v>0</v>
      </c>
      <c r="O12" s="20">
        <v>0</v>
      </c>
      <c r="P12" s="36">
        <v>0</v>
      </c>
      <c r="Q12"/>
      <c r="R12"/>
      <c r="S12"/>
    </row>
    <row r="13" spans="1:19">
      <c r="A13" s="5">
        <v>45820</v>
      </c>
      <c r="B13" s="6">
        <v>45820</v>
      </c>
      <c r="C13" s="6"/>
      <c r="D13" s="13"/>
      <c r="E13" s="13"/>
      <c r="F13" s="12"/>
      <c r="G13" s="16" t="str">
        <f t="shared" si="0"/>
        <v/>
      </c>
      <c r="H13" s="9" t="str">
        <f t="shared" si="1"/>
        <v/>
      </c>
      <c r="I13" s="4" t="str">
        <f t="shared" si="2"/>
        <v/>
      </c>
      <c r="J13" s="15" t="str">
        <f t="shared" si="3"/>
        <v/>
      </c>
      <c r="K13" s="24" t="str">
        <f t="shared" si="4"/>
        <v/>
      </c>
      <c r="L13" s="4" t="str">
        <f t="shared" si="5"/>
        <v/>
      </c>
      <c r="M13" s="25" t="str">
        <f>IF(OR($E13&lt;=2200,$E13=""),"",HOUR(H13-#REF!)+MINUTE(H13-#REF!)/60)</f>
        <v/>
      </c>
      <c r="N13" s="26">
        <v>0</v>
      </c>
      <c r="O13" s="20">
        <v>0</v>
      </c>
      <c r="P13" s="36">
        <v>0</v>
      </c>
      <c r="Q13"/>
      <c r="R13"/>
      <c r="S13"/>
    </row>
    <row r="14" spans="1:19">
      <c r="A14" s="5">
        <v>45821</v>
      </c>
      <c r="B14" s="6">
        <v>45821</v>
      </c>
      <c r="C14" s="6"/>
      <c r="D14" s="13"/>
      <c r="E14" s="13"/>
      <c r="F14" s="12"/>
      <c r="G14" s="16" t="str">
        <f t="shared" si="0"/>
        <v/>
      </c>
      <c r="H14" s="9" t="str">
        <f t="shared" si="1"/>
        <v/>
      </c>
      <c r="I14" s="4" t="str">
        <f t="shared" si="2"/>
        <v/>
      </c>
      <c r="J14" s="15" t="str">
        <f t="shared" si="3"/>
        <v/>
      </c>
      <c r="K14" s="24" t="str">
        <f t="shared" si="4"/>
        <v/>
      </c>
      <c r="L14" s="4" t="str">
        <f t="shared" si="5"/>
        <v/>
      </c>
      <c r="M14" s="25" t="str">
        <f>IF(OR($E14&lt;=2200,$E14=""),"",HOUR(H14-#REF!)+MINUTE(H14-#REF!)/60)</f>
        <v/>
      </c>
      <c r="N14" s="26">
        <v>0</v>
      </c>
      <c r="O14" s="20">
        <v>0</v>
      </c>
      <c r="P14" s="36">
        <v>0</v>
      </c>
      <c r="Q14"/>
      <c r="R14"/>
      <c r="S14"/>
    </row>
    <row r="15" spans="1:19">
      <c r="A15" s="5">
        <v>45822</v>
      </c>
      <c r="B15" s="6">
        <v>45822</v>
      </c>
      <c r="C15" s="6"/>
      <c r="D15" s="13"/>
      <c r="E15" s="13"/>
      <c r="F15" s="12"/>
      <c r="G15" s="16" t="str">
        <f t="shared" si="0"/>
        <v/>
      </c>
      <c r="H15" s="9" t="str">
        <f t="shared" si="1"/>
        <v/>
      </c>
      <c r="I15" s="4" t="str">
        <f t="shared" si="2"/>
        <v/>
      </c>
      <c r="J15" s="15" t="str">
        <f t="shared" si="3"/>
        <v/>
      </c>
      <c r="K15" s="24" t="str">
        <f t="shared" si="4"/>
        <v/>
      </c>
      <c r="L15" s="4" t="str">
        <f t="shared" si="5"/>
        <v/>
      </c>
      <c r="M15" s="25" t="str">
        <f>IF(OR($E15&lt;=2200,$E15=""),"",HOUR(H15-#REF!)+MINUTE(H15-#REF!)/60)</f>
        <v/>
      </c>
      <c r="N15" s="26">
        <v>0</v>
      </c>
      <c r="O15" s="20">
        <v>0</v>
      </c>
      <c r="P15" s="36">
        <v>0</v>
      </c>
      <c r="Q15"/>
      <c r="R15"/>
      <c r="S15"/>
    </row>
    <row r="16" spans="1:19">
      <c r="A16" s="5">
        <v>45823</v>
      </c>
      <c r="B16" s="6">
        <v>45823</v>
      </c>
      <c r="C16" s="6"/>
      <c r="D16" s="13"/>
      <c r="E16" s="13"/>
      <c r="F16" s="12"/>
      <c r="G16" s="16" t="str">
        <f t="shared" si="0"/>
        <v/>
      </c>
      <c r="H16" s="9" t="str">
        <f t="shared" si="1"/>
        <v/>
      </c>
      <c r="I16" s="4" t="str">
        <f t="shared" si="2"/>
        <v/>
      </c>
      <c r="J16" s="15" t="str">
        <f t="shared" si="3"/>
        <v/>
      </c>
      <c r="K16" s="24" t="str">
        <f t="shared" si="4"/>
        <v/>
      </c>
      <c r="L16" s="4" t="str">
        <f t="shared" si="5"/>
        <v/>
      </c>
      <c r="M16" s="25" t="str">
        <f>IF(OR($E16&lt;=2200,$E16=""),"",HOUR(H16-#REF!)+MINUTE(H16-#REF!)/60)</f>
        <v/>
      </c>
      <c r="N16" s="26">
        <v>0</v>
      </c>
      <c r="O16" s="20">
        <v>0</v>
      </c>
      <c r="P16" s="36">
        <v>0</v>
      </c>
      <c r="Q16"/>
      <c r="R16"/>
      <c r="S16"/>
    </row>
    <row r="17" spans="1:19">
      <c r="A17" s="5">
        <v>45824</v>
      </c>
      <c r="B17" s="6">
        <v>45824</v>
      </c>
      <c r="C17" s="6"/>
      <c r="D17" s="13"/>
      <c r="E17" s="13"/>
      <c r="F17" s="12"/>
      <c r="G17" s="16" t="str">
        <f t="shared" si="0"/>
        <v/>
      </c>
      <c r="H17" s="9" t="str">
        <f t="shared" si="1"/>
        <v/>
      </c>
      <c r="I17" s="4" t="str">
        <f t="shared" si="2"/>
        <v/>
      </c>
      <c r="J17" s="15" t="str">
        <f t="shared" si="3"/>
        <v/>
      </c>
      <c r="K17" s="24" t="str">
        <f t="shared" si="4"/>
        <v/>
      </c>
      <c r="L17" s="4" t="str">
        <f t="shared" si="5"/>
        <v/>
      </c>
      <c r="M17" s="25" t="str">
        <f>IF(OR($E17&lt;=2200,$E17=""),"",HOUR(H17-#REF!)+MINUTE(H17-#REF!)/60)</f>
        <v/>
      </c>
      <c r="N17" s="26">
        <v>0</v>
      </c>
      <c r="O17" s="20">
        <v>0</v>
      </c>
      <c r="P17" s="36">
        <v>0</v>
      </c>
      <c r="Q17"/>
      <c r="R17"/>
      <c r="S17"/>
    </row>
    <row r="18" spans="1:19">
      <c r="A18" s="5">
        <v>45825</v>
      </c>
      <c r="B18" s="6">
        <v>45825</v>
      </c>
      <c r="C18" s="6"/>
      <c r="D18" s="13"/>
      <c r="E18" s="13"/>
      <c r="F18" s="12"/>
      <c r="G18" s="16" t="str">
        <f t="shared" si="0"/>
        <v/>
      </c>
      <c r="H18" s="9" t="str">
        <f t="shared" si="1"/>
        <v/>
      </c>
      <c r="I18" s="4" t="str">
        <f t="shared" si="2"/>
        <v/>
      </c>
      <c r="J18" s="15" t="str">
        <f t="shared" si="3"/>
        <v/>
      </c>
      <c r="K18" s="24" t="str">
        <f t="shared" si="4"/>
        <v/>
      </c>
      <c r="L18" s="4" t="str">
        <f t="shared" si="5"/>
        <v/>
      </c>
      <c r="M18" s="25" t="str">
        <f>IF(OR($E18&lt;=2200,$E18=""),"",HOUR(H18-#REF!)+MINUTE(H18-#REF!)/60)</f>
        <v/>
      </c>
      <c r="N18" s="26">
        <v>0</v>
      </c>
      <c r="O18" s="20">
        <v>0</v>
      </c>
      <c r="P18" s="36">
        <v>0</v>
      </c>
      <c r="Q18"/>
      <c r="R18"/>
      <c r="S18"/>
    </row>
    <row r="19" spans="1:19">
      <c r="A19" s="5">
        <v>45826</v>
      </c>
      <c r="B19" s="6">
        <v>45826</v>
      </c>
      <c r="C19" s="6"/>
      <c r="D19" s="13"/>
      <c r="E19" s="13"/>
      <c r="F19" s="12"/>
      <c r="G19" s="16" t="str">
        <f t="shared" si="0"/>
        <v/>
      </c>
      <c r="H19" s="9" t="str">
        <f t="shared" si="1"/>
        <v/>
      </c>
      <c r="I19" s="4" t="str">
        <f t="shared" si="2"/>
        <v/>
      </c>
      <c r="J19" s="15" t="str">
        <f t="shared" si="3"/>
        <v/>
      </c>
      <c r="K19" s="24" t="str">
        <f t="shared" si="4"/>
        <v/>
      </c>
      <c r="L19" s="4" t="str">
        <f t="shared" si="5"/>
        <v/>
      </c>
      <c r="M19" s="25" t="str">
        <f>IF(OR($E19&lt;=2200,$E19=""),"",HOUR(H19-#REF!)+MINUTE(H19-#REF!)/60)</f>
        <v/>
      </c>
      <c r="N19" s="26">
        <v>0</v>
      </c>
      <c r="O19" s="20">
        <v>0</v>
      </c>
      <c r="P19" s="36">
        <v>0</v>
      </c>
      <c r="Q19"/>
      <c r="R19"/>
      <c r="S19"/>
    </row>
    <row r="20" spans="1:19">
      <c r="A20" s="5">
        <v>45827</v>
      </c>
      <c r="B20" s="6">
        <v>45827</v>
      </c>
      <c r="C20" s="6"/>
      <c r="D20" s="13"/>
      <c r="E20" s="13"/>
      <c r="F20" s="12"/>
      <c r="G20" s="16" t="str">
        <f t="shared" si="0"/>
        <v/>
      </c>
      <c r="H20" s="9" t="str">
        <f t="shared" si="1"/>
        <v/>
      </c>
      <c r="I20" s="4" t="str">
        <f t="shared" si="2"/>
        <v/>
      </c>
      <c r="J20" s="15" t="str">
        <f t="shared" si="3"/>
        <v/>
      </c>
      <c r="K20" s="24" t="str">
        <f t="shared" si="4"/>
        <v/>
      </c>
      <c r="L20" s="4" t="str">
        <f t="shared" si="5"/>
        <v/>
      </c>
      <c r="M20" s="25" t="str">
        <f>IF(OR($E20&lt;=2200,$E20=""),"",HOUR(H20-#REF!)+MINUTE(H20-#REF!)/60)</f>
        <v/>
      </c>
      <c r="N20" s="26">
        <v>0</v>
      </c>
      <c r="O20" s="20">
        <v>0</v>
      </c>
      <c r="P20" s="36">
        <v>0</v>
      </c>
      <c r="Q20"/>
      <c r="R20"/>
      <c r="S20"/>
    </row>
    <row r="21" spans="1:19">
      <c r="A21" s="5">
        <v>45828</v>
      </c>
      <c r="B21" s="6">
        <v>45828</v>
      </c>
      <c r="C21" s="6"/>
      <c r="D21" s="13"/>
      <c r="E21" s="13"/>
      <c r="F21" s="12"/>
      <c r="G21" s="16" t="str">
        <f t="shared" si="0"/>
        <v/>
      </c>
      <c r="H21" s="9" t="str">
        <f t="shared" si="1"/>
        <v/>
      </c>
      <c r="I21" s="4" t="str">
        <f t="shared" si="2"/>
        <v/>
      </c>
      <c r="J21" s="15" t="str">
        <f t="shared" si="3"/>
        <v/>
      </c>
      <c r="K21" s="24" t="str">
        <f t="shared" si="4"/>
        <v/>
      </c>
      <c r="L21" s="4" t="str">
        <f t="shared" si="5"/>
        <v/>
      </c>
      <c r="M21" s="25" t="str">
        <f>IF(OR($E21&lt;=2200,$E21=""),"",HOUR(H21-#REF!)+MINUTE(H21-#REF!)/60)</f>
        <v/>
      </c>
      <c r="N21" s="26">
        <v>0</v>
      </c>
      <c r="O21" s="20">
        <v>0</v>
      </c>
      <c r="P21" s="36">
        <v>0</v>
      </c>
      <c r="Q21"/>
      <c r="R21"/>
      <c r="S21"/>
    </row>
    <row r="22" spans="1:19">
      <c r="A22" s="5">
        <v>45829</v>
      </c>
      <c r="B22" s="6">
        <v>45829</v>
      </c>
      <c r="C22" s="6"/>
      <c r="D22" s="13"/>
      <c r="E22" s="13"/>
      <c r="F22" s="12"/>
      <c r="G22" s="16" t="str">
        <f t="shared" si="0"/>
        <v/>
      </c>
      <c r="H22" s="9" t="str">
        <f t="shared" si="1"/>
        <v/>
      </c>
      <c r="I22" s="4" t="str">
        <f t="shared" si="2"/>
        <v/>
      </c>
      <c r="J22" s="15" t="str">
        <f t="shared" si="3"/>
        <v/>
      </c>
      <c r="K22" s="24" t="str">
        <f t="shared" si="4"/>
        <v/>
      </c>
      <c r="L22" s="4" t="str">
        <f t="shared" si="5"/>
        <v/>
      </c>
      <c r="M22" s="25" t="str">
        <f>IF(OR($E22&lt;=2200,$E22=""),"",HOUR(H22-#REF!)+MINUTE(H22-#REF!)/60)</f>
        <v/>
      </c>
      <c r="N22" s="26">
        <v>0</v>
      </c>
      <c r="O22" s="20">
        <v>0</v>
      </c>
      <c r="P22" s="36">
        <v>0</v>
      </c>
      <c r="Q22"/>
      <c r="R22"/>
      <c r="S22"/>
    </row>
    <row r="23" spans="1:19">
      <c r="A23" s="5">
        <v>45830</v>
      </c>
      <c r="B23" s="6">
        <v>45830</v>
      </c>
      <c r="C23" s="6"/>
      <c r="D23" s="13"/>
      <c r="E23" s="13"/>
      <c r="F23" s="12"/>
      <c r="G23" s="16" t="str">
        <f t="shared" si="0"/>
        <v/>
      </c>
      <c r="H23" s="9" t="str">
        <f t="shared" si="1"/>
        <v/>
      </c>
      <c r="I23" s="4" t="str">
        <f t="shared" si="2"/>
        <v/>
      </c>
      <c r="J23" s="15" t="str">
        <f t="shared" si="3"/>
        <v/>
      </c>
      <c r="K23" s="24" t="str">
        <f t="shared" si="4"/>
        <v/>
      </c>
      <c r="L23" s="4" t="str">
        <f t="shared" si="5"/>
        <v/>
      </c>
      <c r="M23" s="25" t="str">
        <f>IF(OR($E23&lt;=2200,$E23=""),"",HOUR(H23-#REF!)+MINUTE(H23-#REF!)/60)</f>
        <v/>
      </c>
      <c r="N23" s="26">
        <v>0</v>
      </c>
      <c r="O23" s="20">
        <v>0</v>
      </c>
      <c r="P23" s="36">
        <v>0</v>
      </c>
      <c r="Q23"/>
      <c r="R23"/>
      <c r="S23"/>
    </row>
    <row r="24" spans="1:19">
      <c r="A24" s="5">
        <v>45831</v>
      </c>
      <c r="B24" s="6">
        <v>45831</v>
      </c>
      <c r="C24" s="6"/>
      <c r="D24" s="13"/>
      <c r="E24" s="13"/>
      <c r="F24" s="12"/>
      <c r="G24" s="16" t="str">
        <f t="shared" si="0"/>
        <v/>
      </c>
      <c r="H24" s="9" t="str">
        <f t="shared" si="1"/>
        <v/>
      </c>
      <c r="I24" s="4" t="str">
        <f t="shared" si="2"/>
        <v/>
      </c>
      <c r="J24" s="15" t="str">
        <f t="shared" si="3"/>
        <v/>
      </c>
      <c r="K24" s="24" t="str">
        <f t="shared" si="4"/>
        <v/>
      </c>
      <c r="L24" s="4" t="str">
        <f t="shared" si="5"/>
        <v/>
      </c>
      <c r="M24" s="25" t="str">
        <f>IF(OR($E24&lt;=2200,$E24=""),"",HOUR(H24-#REF!)+MINUTE(H24-#REF!)/60)</f>
        <v/>
      </c>
      <c r="N24" s="26">
        <v>0</v>
      </c>
      <c r="O24" s="20">
        <v>0</v>
      </c>
      <c r="P24" s="36">
        <v>0</v>
      </c>
      <c r="Q24"/>
      <c r="R24"/>
      <c r="S24"/>
    </row>
    <row r="25" spans="1:19">
      <c r="A25" s="34">
        <v>45832</v>
      </c>
      <c r="B25" s="17">
        <v>45832</v>
      </c>
      <c r="C25" s="6"/>
      <c r="D25" s="13"/>
      <c r="E25" s="13"/>
      <c r="F25" s="12"/>
      <c r="G25" s="16" t="str">
        <f t="shared" si="0"/>
        <v/>
      </c>
      <c r="H25" s="9" t="str">
        <f t="shared" si="1"/>
        <v/>
      </c>
      <c r="I25" s="4" t="str">
        <f t="shared" si="2"/>
        <v/>
      </c>
      <c r="J25" s="15" t="str">
        <f t="shared" si="3"/>
        <v/>
      </c>
      <c r="K25" s="24" t="str">
        <f t="shared" si="4"/>
        <v/>
      </c>
      <c r="L25" s="4" t="str">
        <f t="shared" si="5"/>
        <v/>
      </c>
      <c r="M25" s="25" t="str">
        <f>IF(OR($E25&lt;=2200,$E25=""),"",HOUR(H25-#REF!)+MINUTE(H25-#REF!)/60)</f>
        <v/>
      </c>
      <c r="N25" s="26">
        <v>0</v>
      </c>
      <c r="O25" s="20">
        <v>0</v>
      </c>
      <c r="P25" s="36">
        <v>0</v>
      </c>
      <c r="Q25"/>
      <c r="R25"/>
      <c r="S25"/>
    </row>
    <row r="26" spans="1:19">
      <c r="A26" s="5">
        <v>45833</v>
      </c>
      <c r="B26" s="6">
        <v>45833</v>
      </c>
      <c r="C26" s="6"/>
      <c r="D26" s="13"/>
      <c r="E26" s="13"/>
      <c r="F26" s="12"/>
      <c r="G26" s="16" t="str">
        <f t="shared" si="0"/>
        <v/>
      </c>
      <c r="H26" s="9" t="str">
        <f t="shared" si="1"/>
        <v/>
      </c>
      <c r="I26" s="4" t="str">
        <f t="shared" si="2"/>
        <v/>
      </c>
      <c r="J26" s="15" t="str">
        <f t="shared" si="3"/>
        <v/>
      </c>
      <c r="K26" s="24" t="str">
        <f t="shared" si="4"/>
        <v/>
      </c>
      <c r="L26" s="4" t="str">
        <f t="shared" si="5"/>
        <v/>
      </c>
      <c r="M26" s="25" t="str">
        <f>IF(OR($E26&lt;=2200,$E26=""),"",HOUR(H26-#REF!)+MINUTE(H26-#REF!)/60)</f>
        <v/>
      </c>
      <c r="N26" s="26">
        <v>0</v>
      </c>
      <c r="O26" s="20">
        <v>0</v>
      </c>
      <c r="P26" s="36">
        <v>0</v>
      </c>
      <c r="Q26"/>
      <c r="R26"/>
      <c r="S26"/>
    </row>
    <row r="27" spans="1:19">
      <c r="A27" s="5">
        <v>45834</v>
      </c>
      <c r="B27" s="6">
        <v>45834</v>
      </c>
      <c r="C27" s="6"/>
      <c r="D27" s="13"/>
      <c r="E27" s="13"/>
      <c r="F27" s="12"/>
      <c r="G27" s="16" t="str">
        <f t="shared" si="0"/>
        <v/>
      </c>
      <c r="H27" s="9" t="str">
        <f t="shared" si="1"/>
        <v/>
      </c>
      <c r="I27" s="4" t="str">
        <f t="shared" si="2"/>
        <v/>
      </c>
      <c r="J27" s="15" t="str">
        <f t="shared" si="3"/>
        <v/>
      </c>
      <c r="K27" s="24" t="str">
        <f t="shared" si="4"/>
        <v/>
      </c>
      <c r="L27" s="4" t="str">
        <f t="shared" si="5"/>
        <v/>
      </c>
      <c r="M27" s="25" t="str">
        <f>IF(OR($E27&lt;=2200,$E27=""),"",HOUR(H27-#REF!)+MINUTE(H27-#REF!)/60)</f>
        <v/>
      </c>
      <c r="N27" s="26">
        <v>0</v>
      </c>
      <c r="O27" s="20">
        <v>0</v>
      </c>
      <c r="P27" s="36">
        <v>0</v>
      </c>
      <c r="Q27"/>
      <c r="R27"/>
      <c r="S27"/>
    </row>
    <row r="28" spans="1:19">
      <c r="A28" s="5">
        <v>45835</v>
      </c>
      <c r="B28" s="6">
        <v>45835</v>
      </c>
      <c r="C28" s="6"/>
      <c r="D28" s="13"/>
      <c r="E28" s="13"/>
      <c r="F28" s="12"/>
      <c r="G28" s="16" t="str">
        <f t="shared" si="0"/>
        <v/>
      </c>
      <c r="H28" s="9" t="str">
        <f t="shared" si="1"/>
        <v/>
      </c>
      <c r="I28" s="4" t="str">
        <f t="shared" si="2"/>
        <v/>
      </c>
      <c r="J28" s="15" t="str">
        <f t="shared" si="3"/>
        <v/>
      </c>
      <c r="K28" s="24" t="str">
        <f t="shared" si="4"/>
        <v/>
      </c>
      <c r="L28" s="4" t="str">
        <f t="shared" si="5"/>
        <v/>
      </c>
      <c r="M28" s="25" t="str">
        <f>IF(OR($E28&lt;=2200,$E28=""),"",HOUR(H28-#REF!)+MINUTE(H28-#REF!)/60)</f>
        <v/>
      </c>
      <c r="N28" s="26">
        <v>0</v>
      </c>
      <c r="O28" s="20">
        <v>0</v>
      </c>
      <c r="P28" s="36">
        <v>0</v>
      </c>
      <c r="Q28"/>
      <c r="R28"/>
      <c r="S28"/>
    </row>
    <row r="29" spans="1:19">
      <c r="A29" s="5">
        <v>45836</v>
      </c>
      <c r="B29" s="6">
        <v>45836</v>
      </c>
      <c r="C29" s="6"/>
      <c r="D29" s="13"/>
      <c r="E29" s="13"/>
      <c r="F29" s="12"/>
      <c r="G29" s="16" t="str">
        <f t="shared" si="0"/>
        <v/>
      </c>
      <c r="H29" s="9" t="str">
        <f t="shared" si="1"/>
        <v/>
      </c>
      <c r="I29" s="4" t="str">
        <f t="shared" si="2"/>
        <v/>
      </c>
      <c r="J29" s="15" t="str">
        <f t="shared" si="3"/>
        <v/>
      </c>
      <c r="K29" s="24" t="str">
        <f t="shared" si="4"/>
        <v/>
      </c>
      <c r="L29" s="4" t="str">
        <f t="shared" si="5"/>
        <v/>
      </c>
      <c r="M29" s="25" t="str">
        <f>IF(OR($E29&lt;=2200,$E29=""),"",HOUR(H29-#REF!)+MINUTE(H29-#REF!)/60)</f>
        <v/>
      </c>
      <c r="N29" s="26">
        <v>0</v>
      </c>
      <c r="O29" s="20">
        <v>0</v>
      </c>
      <c r="P29" s="36">
        <v>0</v>
      </c>
      <c r="Q29"/>
      <c r="R29"/>
      <c r="S29"/>
    </row>
    <row r="30" spans="1:19">
      <c r="A30" s="5">
        <v>45837</v>
      </c>
      <c r="B30" s="6">
        <v>45837</v>
      </c>
      <c r="C30" s="6"/>
      <c r="D30" s="13"/>
      <c r="E30" s="13"/>
      <c r="F30" s="12"/>
      <c r="G30" s="16" t="str">
        <f t="shared" si="0"/>
        <v/>
      </c>
      <c r="H30" s="9" t="str">
        <f t="shared" si="1"/>
        <v/>
      </c>
      <c r="I30" s="4" t="str">
        <f t="shared" si="2"/>
        <v/>
      </c>
      <c r="J30" s="15" t="str">
        <f t="shared" si="3"/>
        <v/>
      </c>
      <c r="K30" s="24" t="str">
        <f t="shared" si="4"/>
        <v/>
      </c>
      <c r="L30" s="4" t="str">
        <f t="shared" si="5"/>
        <v/>
      </c>
      <c r="M30" s="25" t="str">
        <f>IF(OR($E30&lt;=2200,$E30=""),"",HOUR(H30-#REF!)+MINUTE(H30-#REF!)/60)</f>
        <v/>
      </c>
      <c r="N30" s="26">
        <v>0</v>
      </c>
      <c r="O30" s="20">
        <v>0</v>
      </c>
      <c r="P30" s="36">
        <v>0</v>
      </c>
      <c r="Q30"/>
      <c r="R30"/>
      <c r="S30"/>
    </row>
    <row r="31" spans="1:19">
      <c r="A31" s="5">
        <v>45838</v>
      </c>
      <c r="B31" s="6">
        <v>45838</v>
      </c>
      <c r="C31" s="6"/>
      <c r="D31" s="13"/>
      <c r="E31" s="13"/>
      <c r="F31" s="12"/>
      <c r="G31" s="16" t="str">
        <f t="shared" si="0"/>
        <v/>
      </c>
      <c r="H31" s="9" t="str">
        <f t="shared" si="1"/>
        <v/>
      </c>
      <c r="I31" s="4" t="str">
        <f t="shared" si="2"/>
        <v/>
      </c>
      <c r="J31" s="15" t="str">
        <f t="shared" si="3"/>
        <v/>
      </c>
      <c r="K31" s="24" t="str">
        <f t="shared" si="4"/>
        <v/>
      </c>
      <c r="L31" s="4" t="str">
        <f t="shared" si="5"/>
        <v/>
      </c>
      <c r="M31" s="25" t="str">
        <f>IF(OR($E31&lt;=2200,$E31=""),"",HOUR(H31-#REF!)+MINUTE(H31-#REF!)/60)</f>
        <v/>
      </c>
      <c r="N31" s="26">
        <v>0</v>
      </c>
      <c r="O31" s="20">
        <v>0</v>
      </c>
      <c r="P31" s="36">
        <v>0</v>
      </c>
      <c r="Q31"/>
      <c r="R31"/>
      <c r="S31"/>
    </row>
    <row r="32" spans="1:19">
      <c r="A32" s="5"/>
      <c r="B32" s="6"/>
      <c r="C32" s="6"/>
      <c r="D32" s="13"/>
      <c r="E32" s="13"/>
      <c r="F32" s="12"/>
      <c r="G32" s="16" t="str">
        <f t="shared" si="0"/>
        <v/>
      </c>
      <c r="H32" s="9" t="str">
        <f t="shared" si="1"/>
        <v/>
      </c>
      <c r="I32" s="4" t="str">
        <f t="shared" si="2"/>
        <v/>
      </c>
      <c r="J32" s="15" t="str">
        <f t="shared" si="3"/>
        <v/>
      </c>
      <c r="K32" s="24" t="str">
        <f t="shared" si="4"/>
        <v/>
      </c>
      <c r="L32" s="4" t="str">
        <f t="shared" si="5"/>
        <v/>
      </c>
      <c r="M32" s="25" t="str">
        <f>IF(OR($E32&lt;=2200,$E32=""),"",HOUR(H32-#REF!)+MINUTE(H32-#REF!)/60)</f>
        <v/>
      </c>
      <c r="N32" s="26">
        <v>0</v>
      </c>
      <c r="O32" s="20">
        <v>0</v>
      </c>
      <c r="P32" s="36">
        <v>0</v>
      </c>
      <c r="Q32"/>
      <c r="R32"/>
      <c r="S32"/>
    </row>
    <row r="33" spans="1:19">
      <c r="A33" s="5"/>
      <c r="B33" s="6"/>
      <c r="C33" s="6"/>
      <c r="D33" s="13"/>
      <c r="E33" s="13"/>
      <c r="F33" s="12"/>
      <c r="G33" s="16" t="str">
        <f t="shared" si="0"/>
        <v/>
      </c>
      <c r="H33" s="9" t="str">
        <f t="shared" si="1"/>
        <v/>
      </c>
      <c r="I33" s="4" t="str">
        <f t="shared" si="2"/>
        <v/>
      </c>
      <c r="J33" s="15" t="str">
        <f t="shared" si="3"/>
        <v/>
      </c>
      <c r="K33" s="24" t="str">
        <f t="shared" si="4"/>
        <v/>
      </c>
      <c r="L33" s="4" t="str">
        <f t="shared" si="5"/>
        <v/>
      </c>
      <c r="M33" s="25" t="str">
        <f>IF(OR($E33&lt;=2200,$E33=""),"",HOUR(H33-#REF!)+MINUTE(H33-#REF!)/60)</f>
        <v/>
      </c>
      <c r="N33" s="26">
        <v>0</v>
      </c>
      <c r="O33" s="20">
        <v>0</v>
      </c>
      <c r="P33" s="36">
        <v>0</v>
      </c>
      <c r="Q33"/>
      <c r="R33"/>
      <c r="S33"/>
    </row>
    <row r="34" spans="1:19">
      <c r="A34" s="5"/>
      <c r="B34" s="6"/>
      <c r="C34" s="6"/>
      <c r="D34" s="13"/>
      <c r="E34" s="13"/>
      <c r="F34" s="12"/>
      <c r="G34" s="16" t="str">
        <f t="shared" si="0"/>
        <v/>
      </c>
      <c r="H34" s="9" t="str">
        <f t="shared" si="1"/>
        <v/>
      </c>
      <c r="I34" s="4" t="str">
        <f t="shared" si="2"/>
        <v/>
      </c>
      <c r="J34" s="15" t="str">
        <f t="shared" si="3"/>
        <v/>
      </c>
      <c r="K34" s="24" t="str">
        <f t="shared" si="4"/>
        <v/>
      </c>
      <c r="L34" s="4" t="str">
        <f t="shared" si="5"/>
        <v/>
      </c>
      <c r="M34" s="25" t="str">
        <f>IF(OR($E34&lt;=2200,$E34=""),"",HOUR(H34-#REF!)+MINUTE(H34-#REF!)/60)</f>
        <v/>
      </c>
      <c r="N34" s="26">
        <v>0</v>
      </c>
      <c r="O34" s="20">
        <v>0</v>
      </c>
      <c r="P34" s="36">
        <v>0</v>
      </c>
      <c r="Q34"/>
      <c r="R34"/>
      <c r="S34"/>
    </row>
    <row r="35" spans="1:19" ht="14.25" thickBot="1">
      <c r="A35" s="5"/>
      <c r="B35" s="6"/>
      <c r="C35" s="14"/>
      <c r="D35" s="2"/>
      <c r="E35" s="2"/>
      <c r="F35" s="2"/>
      <c r="G35" s="16" t="str">
        <f t="shared" si="0"/>
        <v/>
      </c>
      <c r="H35" s="3"/>
      <c r="I35" s="4"/>
      <c r="J35" s="15" t="str">
        <f t="shared" si="3"/>
        <v/>
      </c>
      <c r="K35" s="24" t="str">
        <f t="shared" si="4"/>
        <v/>
      </c>
      <c r="L35" s="4" t="str">
        <f t="shared" si="5"/>
        <v/>
      </c>
      <c r="M35" s="25" t="str">
        <f>IF(OR($E35&lt;=2200,$E35=""),"",HOUR(H35-#REF!)+MINUTE(H35-#REF!)/60)</f>
        <v/>
      </c>
      <c r="N35" s="26">
        <v>0</v>
      </c>
      <c r="O35" s="20">
        <v>0</v>
      </c>
      <c r="P35" s="36">
        <v>0</v>
      </c>
      <c r="Q35"/>
      <c r="R35"/>
      <c r="S35"/>
    </row>
    <row r="36" spans="1:19" ht="14.25" thickBot="1">
      <c r="A36" s="40" t="s">
        <v>3</v>
      </c>
      <c r="B36" s="40"/>
      <c r="C36" s="33">
        <f>COUNTA(C2:C35)</f>
        <v>0</v>
      </c>
      <c r="D36" s="19">
        <f>G36-C36</f>
        <v>0</v>
      </c>
      <c r="E36" s="41" t="s">
        <v>7</v>
      </c>
      <c r="F36" s="42"/>
      <c r="G36" s="18">
        <f>COUNT(G2:G35)</f>
        <v>0</v>
      </c>
      <c r="H36" s="11"/>
      <c r="I36" s="4"/>
      <c r="J36" s="15">
        <f t="shared" ref="J36:P36" si="6">ROUNDUP(SUM(J2:J35),2)</f>
        <v>0</v>
      </c>
      <c r="K36" s="30">
        <f t="shared" si="6"/>
        <v>0</v>
      </c>
      <c r="L36" s="31">
        <f t="shared" si="6"/>
        <v>0</v>
      </c>
      <c r="M36" s="39">
        <f t="shared" si="6"/>
        <v>0</v>
      </c>
      <c r="N36" s="37">
        <f t="shared" si="6"/>
        <v>0</v>
      </c>
      <c r="O36" s="32">
        <f t="shared" si="6"/>
        <v>0</v>
      </c>
      <c r="P36" s="27">
        <f t="shared" si="6"/>
        <v>0</v>
      </c>
      <c r="Q36"/>
      <c r="R36"/>
      <c r="S36"/>
    </row>
  </sheetData>
  <mergeCells count="2">
    <mergeCell ref="A36:B36"/>
    <mergeCell ref="E36:F36"/>
  </mergeCells>
  <phoneticPr fontId="1"/>
  <conditionalFormatting sqref="A2:B35">
    <cfRule type="expression" dxfId="21" priority="15" stopIfTrue="1">
      <formula>$A2=""</formula>
    </cfRule>
    <cfRule type="expression" dxfId="20" priority="16">
      <formula>WEEKDAY($A2,2)=7</formula>
    </cfRule>
    <cfRule type="expression" dxfId="19" priority="17">
      <formula>WEEKDAY($A2,2)=6</formula>
    </cfRule>
  </conditionalFormatting>
  <conditionalFormatting sqref="A34:J35 D2:J3 C4:J33">
    <cfRule type="expression" priority="18" stopIfTrue="1">
      <formula>$A2=""</formula>
    </cfRule>
  </conditionalFormatting>
  <conditionalFormatting sqref="C2">
    <cfRule type="expression" priority="23" stopIfTrue="1">
      <formula>$A3=""</formula>
    </cfRule>
    <cfRule type="expression" dxfId="17" priority="25">
      <formula>"COUNTIF(HOL!$A2:$A93,$B4)=1"</formula>
    </cfRule>
    <cfRule type="expression" dxfId="16" priority="26">
      <formula>WEEKDAY($A3,2)=7</formula>
    </cfRule>
    <cfRule type="expression" dxfId="15" priority="27">
      <formula>WEEKDAY($A3,2)=6</formula>
    </cfRule>
  </conditionalFormatting>
  <conditionalFormatting sqref="C3">
    <cfRule type="expression" priority="2" stopIfTrue="1">
      <formula>$A3=""</formula>
    </cfRule>
    <cfRule type="expression" dxfId="13" priority="3">
      <formula>"COUNTIF(HOL!$A2:$A93,$B4)=1"</formula>
    </cfRule>
    <cfRule type="expression" dxfId="12" priority="4">
      <formula>WEEKDAY($A3,2)=7</formula>
    </cfRule>
    <cfRule type="expression" dxfId="11" priority="5">
      <formula>WEEKDAY($A3,2)=6</formula>
    </cfRule>
  </conditionalFormatting>
  <conditionalFormatting sqref="D2:J3 C4:J33 A34:J35">
    <cfRule type="expression" dxfId="10" priority="19">
      <formula>"COUNTIF(HOL!$A2:$A93,$B4)=1"</formula>
    </cfRule>
    <cfRule type="expression" dxfId="9" priority="20">
      <formula>WEEKDAY($A2,2)=7</formula>
    </cfRule>
    <cfRule type="expression" dxfId="8" priority="21">
      <formula>WEEKDAY($A2,2)=6</formula>
    </cfRule>
  </conditionalFormatting>
  <conditionalFormatting sqref="E2:E34">
    <cfRule type="cellIs" dxfId="6" priority="22" operator="greaterThan">
      <formula>2200</formula>
    </cfRule>
  </conditionalFormatting>
  <conditionalFormatting sqref="K3:P35">
    <cfRule type="expression" priority="6" stopIfTrue="1">
      <formula>$A3=""</formula>
    </cfRule>
    <cfRule type="expression" dxfId="5" priority="7">
      <formula>"COUNTIF(HOL!$A2:$A93,$B4)=1"</formula>
    </cfRule>
    <cfRule type="expression" dxfId="4" priority="8">
      <formula>WEEKDAY($A3,2)=7</formula>
    </cfRule>
    <cfRule type="expression" dxfId="3" priority="9">
      <formula>WEEKDAY($A3,2)=6</formula>
    </cfRule>
  </conditionalFormatting>
  <conditionalFormatting sqref="N2:P2">
    <cfRule type="expression" priority="10" stopIfTrue="1">
      <formula>$A2=""</formula>
    </cfRule>
    <cfRule type="expression" dxfId="2" priority="11">
      <formula>"COUNTIF(HOL!$A2:$A93,$B4)=1"</formula>
    </cfRule>
    <cfRule type="expression" dxfId="1" priority="12">
      <formula>WEEKDAY($A2,2)=7</formula>
    </cfRule>
    <cfRule type="expression" dxfId="0" priority="13">
      <formula>WEEKDAY($A2,2)=6</formula>
    </cfRule>
  </conditionalFormatting>
  <dataValidations count="1">
    <dataValidation type="list" allowBlank="1" showInputMessage="1" showErrorMessage="1" sqref="C2:C34" xr:uid="{6121506B-48FB-4C13-A58B-AB9A6013C318}">
      <formula1>"　,有"</formula1>
    </dataValidation>
  </dataValidations>
  <pageMargins left="0.25" right="0.25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4D9CC2DE-4339-4289-BBEA-253D23F6D4AD}">
            <xm:f>COUNTIF(#REF!,$A3)=1</xm:f>
            <x14:dxf>
              <fill>
                <patternFill>
                  <bgColor theme="5" tint="0.79998168889431442"/>
                </patternFill>
              </fill>
            </x14:dxf>
          </x14:cfRule>
          <xm:sqref>C2</xm:sqref>
        </x14:conditionalFormatting>
        <x14:conditionalFormatting xmlns:xm="http://schemas.microsoft.com/office/excel/2006/main">
          <x14:cfRule type="expression" priority="1" id="{78483522-F2C5-4192-A0A7-36E55A61DAD9}">
            <xm:f>COUNTIF(#REF!,$A3)=1</xm:f>
            <x14:dxf>
              <fill>
                <patternFill>
                  <bgColor theme="5" tint="0.79998168889431442"/>
                </patternFill>
              </fill>
            </x14:dxf>
          </x14:cfRule>
          <xm:sqref>C3</xm:sqref>
        </x14:conditionalFormatting>
        <x14:conditionalFormatting xmlns:xm="http://schemas.microsoft.com/office/excel/2006/main">
          <x14:cfRule type="expression" priority="14" id="{0CCF03FB-2E29-4CC5-9103-890CB37FE9A1}">
            <xm:f>COUNTIF(#REF!,$A2)=1</xm:f>
            <x14:dxf>
              <fill>
                <patternFill>
                  <bgColor theme="5" tint="0.79998168889431442"/>
                </patternFill>
              </fill>
            </x14:dxf>
          </x14:cfRule>
          <xm:sqref>D2:M3 A4:M35 A2:B3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入力用マスター</vt:lpstr>
      <vt:lpstr>入力用マスター!Print_Area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East-1</dc:creator>
  <cp:lastModifiedBy>塩原</cp:lastModifiedBy>
  <cp:lastPrinted>2025-04-10T02:41:03Z</cp:lastPrinted>
  <dcterms:created xsi:type="dcterms:W3CDTF">1997-01-08T22:48:59Z</dcterms:created>
  <dcterms:modified xsi:type="dcterms:W3CDTF">2025-07-05T04:35:30Z</dcterms:modified>
</cp:coreProperties>
</file>