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fukur\Desktop\佐藤フォルダ\2024年価格管理方法改善\フォーマット統一化\"/>
    </mc:Choice>
  </mc:AlternateContent>
  <xr:revisionPtr revIDLastSave="0" documentId="13_ncr:1_{57C6F470-D7C8-4417-87E1-98F5A31587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統一フォーマット20240903" sheetId="22" r:id="rId1"/>
  </sheets>
  <definedNames>
    <definedName name="①" localSheetId="0">統一フォーマット20240903!$P$76:$AA$76</definedName>
    <definedName name="①">#REF!</definedName>
    <definedName name="②" localSheetId="0">統一フォーマット20240903!$P$77:$AA$77</definedName>
    <definedName name="②">#REF!</definedName>
    <definedName name="③" localSheetId="0">統一フォーマット20240903!$P$78:$AA$78</definedName>
    <definedName name="③">#REF!</definedName>
    <definedName name="関東" localSheetId="0">統一フォーマット20240903!$P$76:$P$78</definedName>
    <definedName name="関東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9" i="22" l="1"/>
  <c r="E329" i="22"/>
  <c r="J328" i="22"/>
  <c r="J329" i="22" s="1"/>
  <c r="F328" i="22"/>
  <c r="G328" i="22"/>
  <c r="G329" i="22" s="1"/>
  <c r="E328" i="22"/>
  <c r="H328" i="22" l="1"/>
  <c r="H329" i="22" s="1"/>
  <c r="I328" i="22" l="1"/>
  <c r="I329" i="22" s="1"/>
  <c r="K328" i="22" l="1"/>
  <c r="K329" i="22" s="1"/>
  <c r="L328" i="22" l="1"/>
  <c r="L329" i="22" s="1"/>
  <c r="M328" i="22" l="1"/>
  <c r="M329" i="22" s="1"/>
  <c r="N328" i="22" l="1"/>
  <c r="N329" i="22" s="1"/>
  <c r="O328" i="22" l="1"/>
  <c r="O329" i="22" s="1"/>
  <c r="P328" i="22"/>
  <c r="P329" i="22" s="1"/>
  <c r="L83" i="22" l="1"/>
  <c r="M21" i="22"/>
  <c r="M22" i="22"/>
  <c r="N22" i="22" s="1"/>
  <c r="M30" i="22"/>
  <c r="M33" i="22"/>
  <c r="M34" i="22"/>
  <c r="M41" i="22"/>
  <c r="M42" i="22"/>
  <c r="M43" i="22"/>
  <c r="M53" i="22"/>
  <c r="M54" i="22"/>
  <c r="M57" i="22"/>
  <c r="M58" i="22"/>
  <c r="M65" i="22"/>
  <c r="M66" i="22"/>
  <c r="M69" i="22"/>
  <c r="M70" i="22"/>
  <c r="F72" i="22"/>
  <c r="G72" i="22" s="1"/>
  <c r="M72" i="22" s="1"/>
  <c r="F71" i="22"/>
  <c r="G71" i="22" s="1"/>
  <c r="M71" i="22" s="1"/>
  <c r="N71" i="22" s="1"/>
  <c r="F70" i="22"/>
  <c r="G70" i="22" s="1"/>
  <c r="F69" i="22"/>
  <c r="G69" i="22" s="1"/>
  <c r="F68" i="22"/>
  <c r="G68" i="22" s="1"/>
  <c r="M68" i="22" s="1"/>
  <c r="F67" i="22"/>
  <c r="G67" i="22" s="1"/>
  <c r="M67" i="22" s="1"/>
  <c r="F66" i="22"/>
  <c r="G66" i="22" s="1"/>
  <c r="F65" i="22"/>
  <c r="G65" i="22" s="1"/>
  <c r="F64" i="22"/>
  <c r="G64" i="22" s="1"/>
  <c r="M64" i="22" s="1"/>
  <c r="F63" i="22"/>
  <c r="G63" i="22" s="1"/>
  <c r="G62" i="22"/>
  <c r="M62" i="22" s="1"/>
  <c r="F62" i="22"/>
  <c r="F61" i="22"/>
  <c r="G61" i="22" s="1"/>
  <c r="M61" i="22" s="1"/>
  <c r="F60" i="22"/>
  <c r="G60" i="22" s="1"/>
  <c r="M60" i="22" s="1"/>
  <c r="F59" i="22"/>
  <c r="G59" i="22" s="1"/>
  <c r="M59" i="22" s="1"/>
  <c r="F58" i="22"/>
  <c r="G58" i="22" s="1"/>
  <c r="F57" i="22"/>
  <c r="G57" i="22" s="1"/>
  <c r="F56" i="22"/>
  <c r="G56" i="22" s="1"/>
  <c r="M56" i="22" s="1"/>
  <c r="F55" i="22"/>
  <c r="G55" i="22" s="1"/>
  <c r="M55" i="22" s="1"/>
  <c r="F54" i="22"/>
  <c r="G54" i="22" s="1"/>
  <c r="F53" i="22"/>
  <c r="G53" i="22" s="1"/>
  <c r="G52" i="22"/>
  <c r="H52" i="22" s="1"/>
  <c r="F52" i="22"/>
  <c r="F51" i="22"/>
  <c r="G51" i="22" s="1"/>
  <c r="M51" i="22" s="1"/>
  <c r="F50" i="22"/>
  <c r="G50" i="22" s="1"/>
  <c r="M50" i="22" s="1"/>
  <c r="F49" i="22"/>
  <c r="G49" i="22" s="1"/>
  <c r="M49" i="22" s="1"/>
  <c r="F48" i="22"/>
  <c r="G48" i="22" s="1"/>
  <c r="M48" i="22" s="1"/>
  <c r="F47" i="22"/>
  <c r="G47" i="22" s="1"/>
  <c r="M47" i="22" s="1"/>
  <c r="F46" i="22"/>
  <c r="G46" i="22" s="1"/>
  <c r="F45" i="22"/>
  <c r="G45" i="22" s="1"/>
  <c r="M45" i="22" s="1"/>
  <c r="F44" i="22"/>
  <c r="G44" i="22" s="1"/>
  <c r="M44" i="22" s="1"/>
  <c r="F43" i="22"/>
  <c r="G43" i="22" s="1"/>
  <c r="F42" i="22"/>
  <c r="G42" i="22" s="1"/>
  <c r="F41" i="22"/>
  <c r="G41" i="22" s="1"/>
  <c r="F40" i="22"/>
  <c r="G40" i="22" s="1"/>
  <c r="H40" i="22" s="1"/>
  <c r="F39" i="22"/>
  <c r="G39" i="22" s="1"/>
  <c r="M39" i="22" s="1"/>
  <c r="F38" i="22"/>
  <c r="G38" i="22" s="1"/>
  <c r="M38" i="22" s="1"/>
  <c r="G37" i="22"/>
  <c r="M37" i="22" s="1"/>
  <c r="F37" i="22"/>
  <c r="F36" i="22"/>
  <c r="G36" i="22" s="1"/>
  <c r="M36" i="22" s="1"/>
  <c r="F35" i="22"/>
  <c r="G35" i="22" s="1"/>
  <c r="M35" i="22" s="1"/>
  <c r="F23" i="22"/>
  <c r="G23" i="22" s="1"/>
  <c r="M23" i="22" s="1"/>
  <c r="N23" i="22" s="1"/>
  <c r="F24" i="22"/>
  <c r="G24" i="22" s="1"/>
  <c r="M24" i="22" s="1"/>
  <c r="F25" i="22"/>
  <c r="G25" i="22" s="1"/>
  <c r="H25" i="22" s="1"/>
  <c r="F26" i="22"/>
  <c r="G26" i="22" s="1"/>
  <c r="M26" i="22" s="1"/>
  <c r="F27" i="22"/>
  <c r="G27" i="22" s="1"/>
  <c r="M27" i="22" s="1"/>
  <c r="F28" i="22"/>
  <c r="G28" i="22"/>
  <c r="H28" i="22" s="1"/>
  <c r="F29" i="22"/>
  <c r="G29" i="22" s="1"/>
  <c r="F30" i="22"/>
  <c r="G30" i="22" s="1"/>
  <c r="F31" i="22"/>
  <c r="G31" i="22" s="1"/>
  <c r="M31" i="22" s="1"/>
  <c r="F32" i="22"/>
  <c r="G32" i="22" s="1"/>
  <c r="F33" i="22"/>
  <c r="G33" i="22" s="1"/>
  <c r="F34" i="22"/>
  <c r="G34" i="22" s="1"/>
  <c r="F22" i="22"/>
  <c r="G22" i="22" s="1"/>
  <c r="F21" i="22"/>
  <c r="G21" i="22" s="1"/>
  <c r="F20" i="22"/>
  <c r="G20" i="22" s="1"/>
  <c r="M20" i="22" s="1"/>
  <c r="F19" i="22"/>
  <c r="G19" i="22" s="1"/>
  <c r="M19" i="22" s="1"/>
  <c r="F15" i="22"/>
  <c r="G15" i="22" s="1"/>
  <c r="H15" i="22" s="1"/>
  <c r="F16" i="22"/>
  <c r="G16" i="22" s="1"/>
  <c r="H16" i="22" s="1"/>
  <c r="F17" i="22"/>
  <c r="G17" i="22" s="1"/>
  <c r="M17" i="22" s="1"/>
  <c r="N17" i="22" s="1"/>
  <c r="F18" i="22"/>
  <c r="G18" i="22" s="1"/>
  <c r="M18" i="22" s="1"/>
  <c r="G201" i="22"/>
  <c r="G200" i="22"/>
  <c r="G199" i="22"/>
  <c r="G198" i="22"/>
  <c r="G197" i="22"/>
  <c r="G196" i="22"/>
  <c r="G195" i="22"/>
  <c r="G194" i="22"/>
  <c r="G193" i="22"/>
  <c r="G192" i="22"/>
  <c r="G191" i="22"/>
  <c r="G190" i="22"/>
  <c r="G189" i="22"/>
  <c r="G188" i="22"/>
  <c r="G187" i="22"/>
  <c r="G186" i="22"/>
  <c r="G185" i="22"/>
  <c r="G184" i="22"/>
  <c r="G183" i="22"/>
  <c r="G182" i="22"/>
  <c r="G181" i="22"/>
  <c r="G180" i="22"/>
  <c r="G179" i="22"/>
  <c r="G178" i="22"/>
  <c r="G177" i="22"/>
  <c r="G176" i="22"/>
  <c r="G175" i="22"/>
  <c r="G174" i="22"/>
  <c r="G173" i="22"/>
  <c r="G172" i="22"/>
  <c r="G171" i="22"/>
  <c r="G170" i="22"/>
  <c r="G169" i="22"/>
  <c r="G168" i="22"/>
  <c r="G167" i="22"/>
  <c r="G166" i="22"/>
  <c r="G165" i="22"/>
  <c r="G164" i="22"/>
  <c r="G163" i="22"/>
  <c r="G162" i="22"/>
  <c r="G161" i="22"/>
  <c r="G160" i="22"/>
  <c r="G159" i="22"/>
  <c r="G158" i="22"/>
  <c r="G157" i="22"/>
  <c r="G156" i="22"/>
  <c r="G155" i="22"/>
  <c r="G154" i="22"/>
  <c r="G153" i="22"/>
  <c r="G152" i="22"/>
  <c r="G151" i="22"/>
  <c r="G150" i="22"/>
  <c r="G149" i="22"/>
  <c r="G148" i="22"/>
  <c r="G147" i="22"/>
  <c r="G146" i="22"/>
  <c r="G145" i="22"/>
  <c r="G144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83" i="22"/>
  <c r="M46" i="22" l="1"/>
  <c r="N46" i="22" s="1"/>
  <c r="M32" i="22"/>
  <c r="N32" i="22" s="1"/>
  <c r="H29" i="22"/>
  <c r="M29" i="22"/>
  <c r="N29" i="22" s="1"/>
  <c r="H63" i="22"/>
  <c r="M63" i="22"/>
  <c r="N63" i="22" s="1"/>
  <c r="M52" i="22"/>
  <c r="N52" i="22" s="1"/>
  <c r="M40" i="22"/>
  <c r="N40" i="22" s="1"/>
  <c r="M28" i="22"/>
  <c r="N28" i="22" s="1"/>
  <c r="M16" i="22"/>
  <c r="N16" i="22" s="1"/>
  <c r="N62" i="22"/>
  <c r="M25" i="22"/>
  <c r="N24" i="22"/>
  <c r="N37" i="22"/>
  <c r="N49" i="22"/>
  <c r="N39" i="22"/>
  <c r="N60" i="22"/>
  <c r="N68" i="22"/>
  <c r="N26" i="22"/>
  <c r="N64" i="22"/>
  <c r="H64" i="22"/>
  <c r="N59" i="22"/>
  <c r="H59" i="22"/>
  <c r="N57" i="22"/>
  <c r="H57" i="22"/>
  <c r="N67" i="22"/>
  <c r="H67" i="22"/>
  <c r="H58" i="22"/>
  <c r="N58" i="22"/>
  <c r="H31" i="22"/>
  <c r="N31" i="22"/>
  <c r="H47" i="22"/>
  <c r="N47" i="22"/>
  <c r="N66" i="22"/>
  <c r="H66" i="22"/>
  <c r="H71" i="22"/>
  <c r="N65" i="22"/>
  <c r="H65" i="22"/>
  <c r="H61" i="22"/>
  <c r="N61" i="22"/>
  <c r="N69" i="22"/>
  <c r="H69" i="22"/>
  <c r="H70" i="22"/>
  <c r="N70" i="22"/>
  <c r="N72" i="22"/>
  <c r="H72" i="22"/>
  <c r="H68" i="22"/>
  <c r="H62" i="22"/>
  <c r="H60" i="22"/>
  <c r="H42" i="22"/>
  <c r="N42" i="22"/>
  <c r="N51" i="22"/>
  <c r="H51" i="22"/>
  <c r="N50" i="22"/>
  <c r="H50" i="22"/>
  <c r="N45" i="22"/>
  <c r="H45" i="22"/>
  <c r="N48" i="22"/>
  <c r="H48" i="22"/>
  <c r="N41" i="22"/>
  <c r="H41" i="22"/>
  <c r="N36" i="22"/>
  <c r="H36" i="22"/>
  <c r="H34" i="22"/>
  <c r="N34" i="22"/>
  <c r="N38" i="22"/>
  <c r="H38" i="22"/>
  <c r="H54" i="22"/>
  <c r="N54" i="22"/>
  <c r="H27" i="22"/>
  <c r="N27" i="22"/>
  <c r="N55" i="22"/>
  <c r="H55" i="22"/>
  <c r="N43" i="22"/>
  <c r="H43" i="22"/>
  <c r="N44" i="22"/>
  <c r="H44" i="22"/>
  <c r="N53" i="22"/>
  <c r="H53" i="22"/>
  <c r="N56" i="22"/>
  <c r="H56" i="22"/>
  <c r="H46" i="22"/>
  <c r="H39" i="22"/>
  <c r="H37" i="22"/>
  <c r="H49" i="22"/>
  <c r="H32" i="22"/>
  <c r="H35" i="22"/>
  <c r="N35" i="22"/>
  <c r="H30" i="22"/>
  <c r="N30" i="22"/>
  <c r="H33" i="22"/>
  <c r="N33" i="22"/>
  <c r="H23" i="22"/>
  <c r="H24" i="22"/>
  <c r="H26" i="22"/>
  <c r="N25" i="22"/>
  <c r="H20" i="22"/>
  <c r="N20" i="22"/>
  <c r="N21" i="22"/>
  <c r="H21" i="22"/>
  <c r="H19" i="22"/>
  <c r="N19" i="22"/>
  <c r="H22" i="22"/>
  <c r="M15" i="22"/>
  <c r="N15" i="22" s="1"/>
  <c r="H17" i="22"/>
  <c r="N18" i="22"/>
  <c r="H18" i="22"/>
  <c r="A84" i="22"/>
  <c r="A85" i="22"/>
  <c r="A86" i="22"/>
  <c r="A87" i="22"/>
  <c r="A88" i="22"/>
  <c r="A89" i="22"/>
  <c r="A90" i="22"/>
  <c r="A91" i="22"/>
  <c r="A92" i="22"/>
  <c r="A93" i="22"/>
  <c r="A94" i="22"/>
  <c r="A95" i="22"/>
  <c r="A96" i="22"/>
  <c r="A97" i="22"/>
  <c r="A98" i="22"/>
  <c r="A99" i="22"/>
  <c r="A100" i="22"/>
  <c r="A101" i="22"/>
  <c r="A102" i="22"/>
  <c r="A103" i="22"/>
  <c r="A104" i="22"/>
  <c r="A105" i="22"/>
  <c r="A106" i="22"/>
  <c r="A107" i="22"/>
  <c r="A108" i="22"/>
  <c r="A109" i="22"/>
  <c r="A110" i="22"/>
  <c r="A111" i="22"/>
  <c r="A112" i="22"/>
  <c r="A113" i="22"/>
  <c r="A114" i="22"/>
  <c r="A115" i="22"/>
  <c r="A116" i="22"/>
  <c r="A117" i="22"/>
  <c r="A118" i="22"/>
  <c r="A119" i="22"/>
  <c r="A120" i="22"/>
  <c r="A121" i="22"/>
  <c r="A122" i="22"/>
  <c r="A123" i="22"/>
  <c r="A124" i="22"/>
  <c r="A125" i="22"/>
  <c r="A126" i="22"/>
  <c r="A127" i="22"/>
  <c r="A128" i="22"/>
  <c r="A129" i="22"/>
  <c r="A130" i="22"/>
  <c r="A131" i="22"/>
  <c r="A132" i="22"/>
  <c r="A133" i="22"/>
  <c r="A134" i="22"/>
  <c r="A135" i="22"/>
  <c r="A136" i="22"/>
  <c r="A137" i="22"/>
  <c r="A138" i="22"/>
  <c r="A139" i="22"/>
  <c r="A140" i="22"/>
  <c r="A83" i="22"/>
  <c r="B145" i="22"/>
  <c r="C145" i="22"/>
  <c r="D145" i="22"/>
  <c r="E145" i="22"/>
  <c r="F145" i="22"/>
  <c r="B146" i="22"/>
  <c r="C146" i="22"/>
  <c r="D146" i="22"/>
  <c r="E146" i="22"/>
  <c r="F146" i="22"/>
  <c r="B147" i="22"/>
  <c r="C147" i="22"/>
  <c r="I147" i="22" s="1"/>
  <c r="D147" i="22"/>
  <c r="E147" i="22"/>
  <c r="F147" i="22"/>
  <c r="B148" i="22"/>
  <c r="C148" i="22"/>
  <c r="D148" i="22"/>
  <c r="E148" i="22"/>
  <c r="F148" i="22"/>
  <c r="B149" i="22"/>
  <c r="C149" i="22"/>
  <c r="AA149" i="22" s="1"/>
  <c r="D149" i="22"/>
  <c r="E149" i="22"/>
  <c r="F149" i="22"/>
  <c r="B150" i="22"/>
  <c r="C150" i="22"/>
  <c r="D150" i="22"/>
  <c r="E150" i="22"/>
  <c r="F150" i="22"/>
  <c r="B151" i="22"/>
  <c r="C151" i="22"/>
  <c r="D151" i="22"/>
  <c r="E151" i="22"/>
  <c r="F151" i="22"/>
  <c r="B152" i="22"/>
  <c r="C152" i="22"/>
  <c r="AM152" i="22" s="1"/>
  <c r="D152" i="22"/>
  <c r="E152" i="22"/>
  <c r="F152" i="22"/>
  <c r="B153" i="22"/>
  <c r="C153" i="22"/>
  <c r="BW153" i="22" s="1"/>
  <c r="D153" i="22"/>
  <c r="E153" i="22"/>
  <c r="F153" i="22"/>
  <c r="B154" i="22"/>
  <c r="C154" i="22"/>
  <c r="AG154" i="22" s="1"/>
  <c r="D154" i="22"/>
  <c r="E154" i="22"/>
  <c r="F154" i="22"/>
  <c r="B155" i="22"/>
  <c r="C155" i="22"/>
  <c r="D155" i="22"/>
  <c r="E155" i="22"/>
  <c r="F155" i="22"/>
  <c r="B156" i="22"/>
  <c r="C156" i="22"/>
  <c r="BE156" i="22" s="1"/>
  <c r="D156" i="22"/>
  <c r="E156" i="22"/>
  <c r="F156" i="22"/>
  <c r="B157" i="22"/>
  <c r="C157" i="22"/>
  <c r="AG157" i="22" s="1"/>
  <c r="D157" i="22"/>
  <c r="E157" i="22"/>
  <c r="F157" i="22"/>
  <c r="B158" i="22"/>
  <c r="C158" i="22"/>
  <c r="D158" i="22"/>
  <c r="E158" i="22"/>
  <c r="F158" i="22"/>
  <c r="B159" i="22"/>
  <c r="C159" i="22"/>
  <c r="AS159" i="22" s="1"/>
  <c r="D159" i="22"/>
  <c r="E159" i="22"/>
  <c r="F159" i="22"/>
  <c r="B160" i="22"/>
  <c r="C160" i="22"/>
  <c r="D160" i="22"/>
  <c r="E160" i="22"/>
  <c r="F160" i="22"/>
  <c r="B161" i="22"/>
  <c r="C161" i="22"/>
  <c r="O161" i="22" s="1"/>
  <c r="D161" i="22"/>
  <c r="E161" i="22"/>
  <c r="F161" i="22"/>
  <c r="B162" i="22"/>
  <c r="C162" i="22"/>
  <c r="D162" i="22"/>
  <c r="E162" i="22"/>
  <c r="F162" i="22"/>
  <c r="B163" i="22"/>
  <c r="C163" i="22"/>
  <c r="D163" i="22"/>
  <c r="E163" i="22"/>
  <c r="F163" i="22"/>
  <c r="B164" i="22"/>
  <c r="C164" i="22"/>
  <c r="AA164" i="22" s="1"/>
  <c r="D164" i="22"/>
  <c r="E164" i="22"/>
  <c r="F164" i="22"/>
  <c r="B165" i="22"/>
  <c r="C165" i="22"/>
  <c r="BQ165" i="22" s="1"/>
  <c r="D165" i="22"/>
  <c r="E165" i="22"/>
  <c r="F165" i="22"/>
  <c r="B166" i="22"/>
  <c r="C166" i="22"/>
  <c r="O166" i="22" s="1"/>
  <c r="D166" i="22"/>
  <c r="E166" i="22"/>
  <c r="F166" i="22"/>
  <c r="B167" i="22"/>
  <c r="C167" i="22"/>
  <c r="D167" i="22"/>
  <c r="E167" i="22"/>
  <c r="F167" i="22"/>
  <c r="B168" i="22"/>
  <c r="C168" i="22"/>
  <c r="U168" i="22" s="1"/>
  <c r="D168" i="22"/>
  <c r="E168" i="22"/>
  <c r="F168" i="22"/>
  <c r="B169" i="22"/>
  <c r="C169" i="22"/>
  <c r="U169" i="22" s="1"/>
  <c r="D169" i="22"/>
  <c r="E169" i="22"/>
  <c r="F169" i="22"/>
  <c r="B170" i="22"/>
  <c r="C170" i="22"/>
  <c r="AA170" i="22" s="1"/>
  <c r="D170" i="22"/>
  <c r="E170" i="22"/>
  <c r="F170" i="22"/>
  <c r="B171" i="22"/>
  <c r="C171" i="22"/>
  <c r="AG171" i="22" s="1"/>
  <c r="D171" i="22"/>
  <c r="E171" i="22"/>
  <c r="F171" i="22"/>
  <c r="B172" i="22"/>
  <c r="C172" i="22"/>
  <c r="D172" i="22"/>
  <c r="E172" i="22"/>
  <c r="F172" i="22"/>
  <c r="B173" i="22"/>
  <c r="C173" i="22"/>
  <c r="BQ173" i="22" s="1"/>
  <c r="D173" i="22"/>
  <c r="E173" i="22"/>
  <c r="F173" i="22"/>
  <c r="B174" i="22"/>
  <c r="C174" i="22"/>
  <c r="D174" i="22"/>
  <c r="E174" i="22"/>
  <c r="F174" i="22"/>
  <c r="B175" i="22"/>
  <c r="C175" i="22"/>
  <c r="D175" i="22"/>
  <c r="E175" i="22"/>
  <c r="F175" i="22"/>
  <c r="B176" i="22"/>
  <c r="C176" i="22"/>
  <c r="BQ176" i="22" s="1"/>
  <c r="D176" i="22"/>
  <c r="E176" i="22"/>
  <c r="F176" i="22"/>
  <c r="B177" i="22"/>
  <c r="C177" i="22"/>
  <c r="BK177" i="22" s="1"/>
  <c r="D177" i="22"/>
  <c r="E177" i="22"/>
  <c r="F177" i="22"/>
  <c r="B178" i="22"/>
  <c r="C178" i="22"/>
  <c r="BW178" i="22" s="1"/>
  <c r="D178" i="22"/>
  <c r="E178" i="22"/>
  <c r="F178" i="22"/>
  <c r="B179" i="22"/>
  <c r="C179" i="22"/>
  <c r="D179" i="22"/>
  <c r="E179" i="22"/>
  <c r="F179" i="22"/>
  <c r="B180" i="22"/>
  <c r="C180" i="22"/>
  <c r="AA180" i="22" s="1"/>
  <c r="D180" i="22"/>
  <c r="E180" i="22"/>
  <c r="F180" i="22"/>
  <c r="B181" i="22"/>
  <c r="C181" i="22"/>
  <c r="AS181" i="22" s="1"/>
  <c r="D181" i="22"/>
  <c r="E181" i="22"/>
  <c r="F181" i="22"/>
  <c r="B182" i="22"/>
  <c r="C182" i="22"/>
  <c r="BQ182" i="22" s="1"/>
  <c r="D182" i="22"/>
  <c r="E182" i="22"/>
  <c r="F182" i="22"/>
  <c r="B183" i="22"/>
  <c r="C183" i="22"/>
  <c r="AY183" i="22" s="1"/>
  <c r="D183" i="22"/>
  <c r="E183" i="22"/>
  <c r="F183" i="22"/>
  <c r="B184" i="22"/>
  <c r="C184" i="22"/>
  <c r="O184" i="22" s="1"/>
  <c r="D184" i="22"/>
  <c r="E184" i="22"/>
  <c r="F184" i="22"/>
  <c r="B185" i="22"/>
  <c r="C185" i="22"/>
  <c r="O185" i="22" s="1"/>
  <c r="D185" i="22"/>
  <c r="E185" i="22"/>
  <c r="F185" i="22"/>
  <c r="B186" i="22"/>
  <c r="C186" i="22"/>
  <c r="D186" i="22"/>
  <c r="E186" i="22"/>
  <c r="F186" i="22"/>
  <c r="B187" i="22"/>
  <c r="C187" i="22"/>
  <c r="D187" i="22"/>
  <c r="E187" i="22"/>
  <c r="F187" i="22"/>
  <c r="B188" i="22"/>
  <c r="C188" i="22"/>
  <c r="AG188" i="22" s="1"/>
  <c r="D188" i="22"/>
  <c r="E188" i="22"/>
  <c r="F188" i="22"/>
  <c r="B189" i="22"/>
  <c r="C189" i="22"/>
  <c r="O189" i="22" s="1"/>
  <c r="D189" i="22"/>
  <c r="E189" i="22"/>
  <c r="F189" i="22"/>
  <c r="B190" i="22"/>
  <c r="C190" i="22"/>
  <c r="BK190" i="22" s="1"/>
  <c r="D190" i="22"/>
  <c r="E190" i="22"/>
  <c r="F190" i="22"/>
  <c r="B191" i="22"/>
  <c r="C191" i="22"/>
  <c r="D191" i="22"/>
  <c r="E191" i="22"/>
  <c r="F191" i="22"/>
  <c r="B192" i="22"/>
  <c r="C192" i="22"/>
  <c r="BW192" i="22" s="1"/>
  <c r="D192" i="22"/>
  <c r="E192" i="22"/>
  <c r="F192" i="22"/>
  <c r="B193" i="22"/>
  <c r="C193" i="22"/>
  <c r="BK193" i="22" s="1"/>
  <c r="D193" i="22"/>
  <c r="E193" i="22"/>
  <c r="F193" i="22"/>
  <c r="B194" i="22"/>
  <c r="C194" i="22"/>
  <c r="BK194" i="22" s="1"/>
  <c r="D194" i="22"/>
  <c r="E194" i="22"/>
  <c r="F194" i="22"/>
  <c r="B195" i="22"/>
  <c r="C195" i="22"/>
  <c r="D195" i="22"/>
  <c r="E195" i="22"/>
  <c r="F195" i="22"/>
  <c r="B196" i="22"/>
  <c r="C196" i="22"/>
  <c r="BW196" i="22" s="1"/>
  <c r="D196" i="22"/>
  <c r="E196" i="22"/>
  <c r="F196" i="22"/>
  <c r="B197" i="22"/>
  <c r="C197" i="22"/>
  <c r="BQ197" i="22" s="1"/>
  <c r="D197" i="22"/>
  <c r="E197" i="22"/>
  <c r="F197" i="22"/>
  <c r="B198" i="22"/>
  <c r="C198" i="22"/>
  <c r="D198" i="22"/>
  <c r="E198" i="22"/>
  <c r="F198" i="22"/>
  <c r="B199" i="22"/>
  <c r="C199" i="22"/>
  <c r="AG199" i="22" s="1"/>
  <c r="D199" i="22"/>
  <c r="E199" i="22"/>
  <c r="F199" i="22"/>
  <c r="B200" i="22"/>
  <c r="C200" i="22"/>
  <c r="BW200" i="22" s="1"/>
  <c r="D200" i="22"/>
  <c r="E200" i="22"/>
  <c r="F200" i="22"/>
  <c r="B201" i="22"/>
  <c r="C201" i="22"/>
  <c r="BQ201" i="22" s="1"/>
  <c r="D201" i="22"/>
  <c r="E201" i="22"/>
  <c r="F201" i="22"/>
  <c r="C144" i="22"/>
  <c r="O144" i="22" s="1"/>
  <c r="D144" i="22"/>
  <c r="E144" i="22"/>
  <c r="F144" i="22"/>
  <c r="B144" i="22"/>
  <c r="BX201" i="22"/>
  <c r="BR201" i="22"/>
  <c r="BL201" i="22"/>
  <c r="BF201" i="22"/>
  <c r="AZ201" i="22"/>
  <c r="AT201" i="22"/>
  <c r="AN201" i="22"/>
  <c r="AH201" i="22"/>
  <c r="AB201" i="22"/>
  <c r="V201" i="22"/>
  <c r="P201" i="22"/>
  <c r="J201" i="22"/>
  <c r="BX200" i="22"/>
  <c r="BR200" i="22"/>
  <c r="BL200" i="22"/>
  <c r="BF200" i="22"/>
  <c r="AZ200" i="22"/>
  <c r="AT200" i="22"/>
  <c r="AN200" i="22"/>
  <c r="AH200" i="22"/>
  <c r="AB200" i="22"/>
  <c r="V200" i="22"/>
  <c r="P200" i="22"/>
  <c r="J200" i="22"/>
  <c r="BX199" i="22"/>
  <c r="BR199" i="22"/>
  <c r="BL199" i="22"/>
  <c r="BF199" i="22"/>
  <c r="AZ199" i="22"/>
  <c r="AT199" i="22"/>
  <c r="AN199" i="22"/>
  <c r="AH199" i="22"/>
  <c r="AB199" i="22"/>
  <c r="V199" i="22"/>
  <c r="P199" i="22"/>
  <c r="J199" i="22"/>
  <c r="BX198" i="22"/>
  <c r="BR198" i="22"/>
  <c r="BL198" i="22"/>
  <c r="BF198" i="22"/>
  <c r="AZ198" i="22"/>
  <c r="AT198" i="22"/>
  <c r="AN198" i="22"/>
  <c r="AH198" i="22"/>
  <c r="AB198" i="22"/>
  <c r="V198" i="22"/>
  <c r="P198" i="22"/>
  <c r="J198" i="22"/>
  <c r="BQ198" i="22"/>
  <c r="BX197" i="22"/>
  <c r="BR197" i="22"/>
  <c r="BL197" i="22"/>
  <c r="BF197" i="22"/>
  <c r="AZ197" i="22"/>
  <c r="AT197" i="22"/>
  <c r="AN197" i="22"/>
  <c r="AH197" i="22"/>
  <c r="AB197" i="22"/>
  <c r="V197" i="22"/>
  <c r="P197" i="22"/>
  <c r="J197" i="22"/>
  <c r="BX196" i="22"/>
  <c r="BR196" i="22"/>
  <c r="BL196" i="22"/>
  <c r="BF196" i="22"/>
  <c r="AZ196" i="22"/>
  <c r="AT196" i="22"/>
  <c r="AN196" i="22"/>
  <c r="AH196" i="22"/>
  <c r="AB196" i="22"/>
  <c r="V196" i="22"/>
  <c r="P196" i="22"/>
  <c r="J196" i="22"/>
  <c r="BX195" i="22"/>
  <c r="BR195" i="22"/>
  <c r="BL195" i="22"/>
  <c r="BF195" i="22"/>
  <c r="AZ195" i="22"/>
  <c r="AT195" i="22"/>
  <c r="AN195" i="22"/>
  <c r="AH195" i="22"/>
  <c r="AB195" i="22"/>
  <c r="V195" i="22"/>
  <c r="P195" i="22"/>
  <c r="J195" i="22"/>
  <c r="BX194" i="22"/>
  <c r="BR194" i="22"/>
  <c r="BL194" i="22"/>
  <c r="BF194" i="22"/>
  <c r="AZ194" i="22"/>
  <c r="AT194" i="22"/>
  <c r="AN194" i="22"/>
  <c r="AH194" i="22"/>
  <c r="AB194" i="22"/>
  <c r="V194" i="22"/>
  <c r="P194" i="22"/>
  <c r="J194" i="22"/>
  <c r="BX193" i="22"/>
  <c r="BR193" i="22"/>
  <c r="BL193" i="22"/>
  <c r="BF193" i="22"/>
  <c r="AZ193" i="22"/>
  <c r="AT193" i="22"/>
  <c r="AN193" i="22"/>
  <c r="AH193" i="22"/>
  <c r="AB193" i="22"/>
  <c r="V193" i="22"/>
  <c r="P193" i="22"/>
  <c r="J193" i="22"/>
  <c r="BX192" i="22"/>
  <c r="BR192" i="22"/>
  <c r="BL192" i="22"/>
  <c r="BF192" i="22"/>
  <c r="AZ192" i="22"/>
  <c r="AT192" i="22"/>
  <c r="AN192" i="22"/>
  <c r="AH192" i="22"/>
  <c r="AB192" i="22"/>
  <c r="V192" i="22"/>
  <c r="P192" i="22"/>
  <c r="J192" i="22"/>
  <c r="BX191" i="22"/>
  <c r="BR191" i="22"/>
  <c r="BL191" i="22"/>
  <c r="BF191" i="22"/>
  <c r="AZ191" i="22"/>
  <c r="AT191" i="22"/>
  <c r="AN191" i="22"/>
  <c r="AH191" i="22"/>
  <c r="AG191" i="22"/>
  <c r="AB191" i="22"/>
  <c r="V191" i="22"/>
  <c r="P191" i="22"/>
  <c r="J191" i="22"/>
  <c r="BK191" i="22"/>
  <c r="BX190" i="22"/>
  <c r="BR190" i="22"/>
  <c r="BL190" i="22"/>
  <c r="BF190" i="22"/>
  <c r="AZ190" i="22"/>
  <c r="AT190" i="22"/>
  <c r="AN190" i="22"/>
  <c r="AM190" i="22"/>
  <c r="AH190" i="22"/>
  <c r="AB190" i="22"/>
  <c r="V190" i="22"/>
  <c r="P190" i="22"/>
  <c r="J190" i="22"/>
  <c r="BX189" i="22"/>
  <c r="BR189" i="22"/>
  <c r="BL189" i="22"/>
  <c r="BF189" i="22"/>
  <c r="AZ189" i="22"/>
  <c r="AT189" i="22"/>
  <c r="AN189" i="22"/>
  <c r="AH189" i="22"/>
  <c r="AB189" i="22"/>
  <c r="V189" i="22"/>
  <c r="P189" i="22"/>
  <c r="J189" i="22"/>
  <c r="BX188" i="22"/>
  <c r="BR188" i="22"/>
  <c r="BL188" i="22"/>
  <c r="BF188" i="22"/>
  <c r="AZ188" i="22"/>
  <c r="AT188" i="22"/>
  <c r="AN188" i="22"/>
  <c r="AH188" i="22"/>
  <c r="AB188" i="22"/>
  <c r="V188" i="22"/>
  <c r="P188" i="22"/>
  <c r="J188" i="22"/>
  <c r="BX187" i="22"/>
  <c r="BR187" i="22"/>
  <c r="BL187" i="22"/>
  <c r="BF187" i="22"/>
  <c r="AZ187" i="22"/>
  <c r="AT187" i="22"/>
  <c r="AN187" i="22"/>
  <c r="AH187" i="22"/>
  <c r="AB187" i="22"/>
  <c r="V187" i="22"/>
  <c r="P187" i="22"/>
  <c r="J187" i="22"/>
  <c r="BX186" i="22"/>
  <c r="BR186" i="22"/>
  <c r="BL186" i="22"/>
  <c r="BF186" i="22"/>
  <c r="AZ186" i="22"/>
  <c r="AT186" i="22"/>
  <c r="AN186" i="22"/>
  <c r="AH186" i="22"/>
  <c r="AB186" i="22"/>
  <c r="V186" i="22"/>
  <c r="P186" i="22"/>
  <c r="J186" i="22"/>
  <c r="U186" i="22"/>
  <c r="BX185" i="22"/>
  <c r="BR185" i="22"/>
  <c r="BL185" i="22"/>
  <c r="BF185" i="22"/>
  <c r="AZ185" i="22"/>
  <c r="AT185" i="22"/>
  <c r="AN185" i="22"/>
  <c r="AH185" i="22"/>
  <c r="AB185" i="22"/>
  <c r="V185" i="22"/>
  <c r="P185" i="22"/>
  <c r="J185" i="22"/>
  <c r="BX184" i="22"/>
  <c r="BR184" i="22"/>
  <c r="BL184" i="22"/>
  <c r="BF184" i="22"/>
  <c r="AZ184" i="22"/>
  <c r="AT184" i="22"/>
  <c r="AN184" i="22"/>
  <c r="AH184" i="22"/>
  <c r="AB184" i="22"/>
  <c r="V184" i="22"/>
  <c r="P184" i="22"/>
  <c r="J184" i="22"/>
  <c r="BX183" i="22"/>
  <c r="BR183" i="22"/>
  <c r="BL183" i="22"/>
  <c r="BF183" i="22"/>
  <c r="AZ183" i="22"/>
  <c r="AT183" i="22"/>
  <c r="AN183" i="22"/>
  <c r="AH183" i="22"/>
  <c r="AB183" i="22"/>
  <c r="V183" i="22"/>
  <c r="P183" i="22"/>
  <c r="J183" i="22"/>
  <c r="BX182" i="22"/>
  <c r="BR182" i="22"/>
  <c r="BL182" i="22"/>
  <c r="BF182" i="22"/>
  <c r="AZ182" i="22"/>
  <c r="AT182" i="22"/>
  <c r="AN182" i="22"/>
  <c r="AH182" i="22"/>
  <c r="AB182" i="22"/>
  <c r="V182" i="22"/>
  <c r="P182" i="22"/>
  <c r="J182" i="22"/>
  <c r="BX181" i="22"/>
  <c r="BR181" i="22"/>
  <c r="BL181" i="22"/>
  <c r="BF181" i="22"/>
  <c r="AZ181" i="22"/>
  <c r="AT181" i="22"/>
  <c r="AN181" i="22"/>
  <c r="AH181" i="22"/>
  <c r="AB181" i="22"/>
  <c r="V181" i="22"/>
  <c r="P181" i="22"/>
  <c r="J181" i="22"/>
  <c r="BX180" i="22"/>
  <c r="BR180" i="22"/>
  <c r="BL180" i="22"/>
  <c r="BF180" i="22"/>
  <c r="AZ180" i="22"/>
  <c r="AT180" i="22"/>
  <c r="AN180" i="22"/>
  <c r="AH180" i="22"/>
  <c r="AB180" i="22"/>
  <c r="V180" i="22"/>
  <c r="P180" i="22"/>
  <c r="J180" i="22"/>
  <c r="BX179" i="22"/>
  <c r="BR179" i="22"/>
  <c r="BL179" i="22"/>
  <c r="BF179" i="22"/>
  <c r="AZ179" i="22"/>
  <c r="AT179" i="22"/>
  <c r="AN179" i="22"/>
  <c r="AH179" i="22"/>
  <c r="AB179" i="22"/>
  <c r="V179" i="22"/>
  <c r="P179" i="22"/>
  <c r="J179" i="22"/>
  <c r="AG179" i="22"/>
  <c r="BX178" i="22"/>
  <c r="BR178" i="22"/>
  <c r="BL178" i="22"/>
  <c r="BF178" i="22"/>
  <c r="AZ178" i="22"/>
  <c r="AT178" i="22"/>
  <c r="AN178" i="22"/>
  <c r="AH178" i="22"/>
  <c r="AB178" i="22"/>
  <c r="V178" i="22"/>
  <c r="P178" i="22"/>
  <c r="J178" i="22"/>
  <c r="BX177" i="22"/>
  <c r="BR177" i="22"/>
  <c r="BL177" i="22"/>
  <c r="BF177" i="22"/>
  <c r="AZ177" i="22"/>
  <c r="AT177" i="22"/>
  <c r="AN177" i="22"/>
  <c r="AH177" i="22"/>
  <c r="AB177" i="22"/>
  <c r="V177" i="22"/>
  <c r="P177" i="22"/>
  <c r="J177" i="22"/>
  <c r="BX176" i="22"/>
  <c r="BR176" i="22"/>
  <c r="BL176" i="22"/>
  <c r="BF176" i="22"/>
  <c r="AZ176" i="22"/>
  <c r="AT176" i="22"/>
  <c r="AN176" i="22"/>
  <c r="AH176" i="22"/>
  <c r="AB176" i="22"/>
  <c r="V176" i="22"/>
  <c r="P176" i="22"/>
  <c r="J176" i="22"/>
  <c r="BX175" i="22"/>
  <c r="BR175" i="22"/>
  <c r="BL175" i="22"/>
  <c r="BF175" i="22"/>
  <c r="AZ175" i="22"/>
  <c r="AT175" i="22"/>
  <c r="AN175" i="22"/>
  <c r="AH175" i="22"/>
  <c r="AB175" i="22"/>
  <c r="V175" i="22"/>
  <c r="P175" i="22"/>
  <c r="J175" i="22"/>
  <c r="BK175" i="22"/>
  <c r="BX174" i="22"/>
  <c r="BR174" i="22"/>
  <c r="BL174" i="22"/>
  <c r="BF174" i="22"/>
  <c r="AZ174" i="22"/>
  <c r="AY174" i="22"/>
  <c r="AT174" i="22"/>
  <c r="AN174" i="22"/>
  <c r="AH174" i="22"/>
  <c r="AB174" i="22"/>
  <c r="V174" i="22"/>
  <c r="U174" i="22"/>
  <c r="P174" i="22"/>
  <c r="J174" i="22"/>
  <c r="AS174" i="22"/>
  <c r="BX173" i="22"/>
  <c r="BR173" i="22"/>
  <c r="BL173" i="22"/>
  <c r="BF173" i="22"/>
  <c r="AZ173" i="22"/>
  <c r="AT173" i="22"/>
  <c r="AN173" i="22"/>
  <c r="AH173" i="22"/>
  <c r="AB173" i="22"/>
  <c r="V173" i="22"/>
  <c r="P173" i="22"/>
  <c r="J173" i="22"/>
  <c r="BX172" i="22"/>
  <c r="BR172" i="22"/>
  <c r="BL172" i="22"/>
  <c r="BF172" i="22"/>
  <c r="AZ172" i="22"/>
  <c r="AT172" i="22"/>
  <c r="AN172" i="22"/>
  <c r="AH172" i="22"/>
  <c r="AB172" i="22"/>
  <c r="V172" i="22"/>
  <c r="P172" i="22"/>
  <c r="J172" i="22"/>
  <c r="BX171" i="22"/>
  <c r="BR171" i="22"/>
  <c r="BL171" i="22"/>
  <c r="BF171" i="22"/>
  <c r="AZ171" i="22"/>
  <c r="AT171" i="22"/>
  <c r="AN171" i="22"/>
  <c r="AH171" i="22"/>
  <c r="AB171" i="22"/>
  <c r="V171" i="22"/>
  <c r="P171" i="22"/>
  <c r="J171" i="22"/>
  <c r="BX170" i="22"/>
  <c r="BR170" i="22"/>
  <c r="BL170" i="22"/>
  <c r="BF170" i="22"/>
  <c r="AZ170" i="22"/>
  <c r="AT170" i="22"/>
  <c r="AN170" i="22"/>
  <c r="AH170" i="22"/>
  <c r="AB170" i="22"/>
  <c r="V170" i="22"/>
  <c r="P170" i="22"/>
  <c r="O170" i="22"/>
  <c r="J170" i="22"/>
  <c r="BX169" i="22"/>
  <c r="BR169" i="22"/>
  <c r="BL169" i="22"/>
  <c r="BF169" i="22"/>
  <c r="AZ169" i="22"/>
  <c r="AT169" i="22"/>
  <c r="AN169" i="22"/>
  <c r="AH169" i="22"/>
  <c r="AB169" i="22"/>
  <c r="V169" i="22"/>
  <c r="P169" i="22"/>
  <c r="J169" i="22"/>
  <c r="BX168" i="22"/>
  <c r="BR168" i="22"/>
  <c r="BL168" i="22"/>
  <c r="BF168" i="22"/>
  <c r="AZ168" i="22"/>
  <c r="AT168" i="22"/>
  <c r="AN168" i="22"/>
  <c r="AH168" i="22"/>
  <c r="AB168" i="22"/>
  <c r="V168" i="22"/>
  <c r="P168" i="22"/>
  <c r="J168" i="22"/>
  <c r="BX167" i="22"/>
  <c r="BR167" i="22"/>
  <c r="BL167" i="22"/>
  <c r="BF167" i="22"/>
  <c r="AZ167" i="22"/>
  <c r="AT167" i="22"/>
  <c r="AN167" i="22"/>
  <c r="AH167" i="22"/>
  <c r="AB167" i="22"/>
  <c r="V167" i="22"/>
  <c r="P167" i="22"/>
  <c r="J167" i="22"/>
  <c r="BK167" i="22"/>
  <c r="BX166" i="22"/>
  <c r="BR166" i="22"/>
  <c r="BL166" i="22"/>
  <c r="BF166" i="22"/>
  <c r="AZ166" i="22"/>
  <c r="AT166" i="22"/>
  <c r="AN166" i="22"/>
  <c r="AH166" i="22"/>
  <c r="AB166" i="22"/>
  <c r="V166" i="22"/>
  <c r="P166" i="22"/>
  <c r="J166" i="22"/>
  <c r="BX165" i="22"/>
  <c r="BR165" i="22"/>
  <c r="BL165" i="22"/>
  <c r="BF165" i="22"/>
  <c r="AZ165" i="22"/>
  <c r="AT165" i="22"/>
  <c r="AN165" i="22"/>
  <c r="AH165" i="22"/>
  <c r="AB165" i="22"/>
  <c r="V165" i="22"/>
  <c r="P165" i="22"/>
  <c r="J165" i="22"/>
  <c r="BX164" i="22"/>
  <c r="BR164" i="22"/>
  <c r="BL164" i="22"/>
  <c r="BF164" i="22"/>
  <c r="AZ164" i="22"/>
  <c r="AT164" i="22"/>
  <c r="AN164" i="22"/>
  <c r="AH164" i="22"/>
  <c r="AB164" i="22"/>
  <c r="V164" i="22"/>
  <c r="P164" i="22"/>
  <c r="J164" i="22"/>
  <c r="BX163" i="22"/>
  <c r="BR163" i="22"/>
  <c r="BL163" i="22"/>
  <c r="BF163" i="22"/>
  <c r="AZ163" i="22"/>
  <c r="AT163" i="22"/>
  <c r="AN163" i="22"/>
  <c r="AH163" i="22"/>
  <c r="AB163" i="22"/>
  <c r="V163" i="22"/>
  <c r="P163" i="22"/>
  <c r="J163" i="22"/>
  <c r="BK163" i="22"/>
  <c r="BX162" i="22"/>
  <c r="BR162" i="22"/>
  <c r="BL162" i="22"/>
  <c r="BF162" i="22"/>
  <c r="AZ162" i="22"/>
  <c r="AT162" i="22"/>
  <c r="AN162" i="22"/>
  <c r="AH162" i="22"/>
  <c r="AB162" i="22"/>
  <c r="V162" i="22"/>
  <c r="P162" i="22"/>
  <c r="O162" i="22"/>
  <c r="J162" i="22"/>
  <c r="AS162" i="22"/>
  <c r="BX161" i="22"/>
  <c r="BR161" i="22"/>
  <c r="BL161" i="22"/>
  <c r="BF161" i="22"/>
  <c r="AZ161" i="22"/>
  <c r="AT161" i="22"/>
  <c r="AN161" i="22"/>
  <c r="AH161" i="22"/>
  <c r="AB161" i="22"/>
  <c r="V161" i="22"/>
  <c r="P161" i="22"/>
  <c r="J161" i="22"/>
  <c r="BX160" i="22"/>
  <c r="BR160" i="22"/>
  <c r="BL160" i="22"/>
  <c r="BF160" i="22"/>
  <c r="AZ160" i="22"/>
  <c r="AT160" i="22"/>
  <c r="AN160" i="22"/>
  <c r="AH160" i="22"/>
  <c r="AB160" i="22"/>
  <c r="V160" i="22"/>
  <c r="P160" i="22"/>
  <c r="J160" i="22"/>
  <c r="I160" i="22"/>
  <c r="BX159" i="22"/>
  <c r="BR159" i="22"/>
  <c r="BL159" i="22"/>
  <c r="BF159" i="22"/>
  <c r="AZ159" i="22"/>
  <c r="AT159" i="22"/>
  <c r="AN159" i="22"/>
  <c r="AH159" i="22"/>
  <c r="AB159" i="22"/>
  <c r="V159" i="22"/>
  <c r="P159" i="22"/>
  <c r="J159" i="22"/>
  <c r="BX158" i="22"/>
  <c r="BR158" i="22"/>
  <c r="BL158" i="22"/>
  <c r="BF158" i="22"/>
  <c r="AZ158" i="22"/>
  <c r="AT158" i="22"/>
  <c r="AN158" i="22"/>
  <c r="AH158" i="22"/>
  <c r="AB158" i="22"/>
  <c r="V158" i="22"/>
  <c r="P158" i="22"/>
  <c r="J158" i="22"/>
  <c r="BE158" i="22"/>
  <c r="BX157" i="22"/>
  <c r="BR157" i="22"/>
  <c r="BL157" i="22"/>
  <c r="BF157" i="22"/>
  <c r="AZ157" i="22"/>
  <c r="AT157" i="22"/>
  <c r="AN157" i="22"/>
  <c r="AH157" i="22"/>
  <c r="AB157" i="22"/>
  <c r="V157" i="22"/>
  <c r="P157" i="22"/>
  <c r="J157" i="22"/>
  <c r="BX156" i="22"/>
  <c r="BR156" i="22"/>
  <c r="BL156" i="22"/>
  <c r="BF156" i="22"/>
  <c r="AZ156" i="22"/>
  <c r="AT156" i="22"/>
  <c r="AN156" i="22"/>
  <c r="AH156" i="22"/>
  <c r="AB156" i="22"/>
  <c r="AA156" i="22"/>
  <c r="V156" i="22"/>
  <c r="P156" i="22"/>
  <c r="J156" i="22"/>
  <c r="BX155" i="22"/>
  <c r="BR155" i="22"/>
  <c r="BL155" i="22"/>
  <c r="BF155" i="22"/>
  <c r="AZ155" i="22"/>
  <c r="AT155" i="22"/>
  <c r="AN155" i="22"/>
  <c r="AH155" i="22"/>
  <c r="AB155" i="22"/>
  <c r="V155" i="22"/>
  <c r="P155" i="22"/>
  <c r="J155" i="22"/>
  <c r="BW155" i="22"/>
  <c r="BX154" i="22"/>
  <c r="BR154" i="22"/>
  <c r="BL154" i="22"/>
  <c r="BF154" i="22"/>
  <c r="AZ154" i="22"/>
  <c r="AT154" i="22"/>
  <c r="AN154" i="22"/>
  <c r="AH154" i="22"/>
  <c r="AB154" i="22"/>
  <c r="V154" i="22"/>
  <c r="P154" i="22"/>
  <c r="J154" i="22"/>
  <c r="BX153" i="22"/>
  <c r="BR153" i="22"/>
  <c r="BL153" i="22"/>
  <c r="BF153" i="22"/>
  <c r="AZ153" i="22"/>
  <c r="AT153" i="22"/>
  <c r="AN153" i="22"/>
  <c r="AH153" i="22"/>
  <c r="AB153" i="22"/>
  <c r="V153" i="22"/>
  <c r="P153" i="22"/>
  <c r="J153" i="22"/>
  <c r="BX152" i="22"/>
  <c r="BR152" i="22"/>
  <c r="BL152" i="22"/>
  <c r="BF152" i="22"/>
  <c r="AZ152" i="22"/>
  <c r="AT152" i="22"/>
  <c r="AN152" i="22"/>
  <c r="AH152" i="22"/>
  <c r="AB152" i="22"/>
  <c r="V152" i="22"/>
  <c r="P152" i="22"/>
  <c r="J152" i="22"/>
  <c r="BX151" i="22"/>
  <c r="BR151" i="22"/>
  <c r="BL151" i="22"/>
  <c r="BF151" i="22"/>
  <c r="AZ151" i="22"/>
  <c r="AT151" i="22"/>
  <c r="AN151" i="22"/>
  <c r="AH151" i="22"/>
  <c r="AB151" i="22"/>
  <c r="V151" i="22"/>
  <c r="P151" i="22"/>
  <c r="J151" i="22"/>
  <c r="I151" i="22"/>
  <c r="BX150" i="22"/>
  <c r="BR150" i="22"/>
  <c r="BL150" i="22"/>
  <c r="BF150" i="22"/>
  <c r="AZ150" i="22"/>
  <c r="AT150" i="22"/>
  <c r="AN150" i="22"/>
  <c r="AH150" i="22"/>
  <c r="AB150" i="22"/>
  <c r="V150" i="22"/>
  <c r="P150" i="22"/>
  <c r="J150" i="22"/>
  <c r="U150" i="22"/>
  <c r="BX149" i="22"/>
  <c r="BR149" i="22"/>
  <c r="BL149" i="22"/>
  <c r="BF149" i="22"/>
  <c r="AZ149" i="22"/>
  <c r="AT149" i="22"/>
  <c r="AN149" i="22"/>
  <c r="AH149" i="22"/>
  <c r="AB149" i="22"/>
  <c r="V149" i="22"/>
  <c r="P149" i="22"/>
  <c r="J149" i="22"/>
  <c r="BX148" i="22"/>
  <c r="BR148" i="22"/>
  <c r="BL148" i="22"/>
  <c r="BF148" i="22"/>
  <c r="AZ148" i="22"/>
  <c r="AT148" i="22"/>
  <c r="AN148" i="22"/>
  <c r="AH148" i="22"/>
  <c r="AB148" i="22"/>
  <c r="V148" i="22"/>
  <c r="P148" i="22"/>
  <c r="J148" i="22"/>
  <c r="AA148" i="22"/>
  <c r="BX147" i="22"/>
  <c r="BR147" i="22"/>
  <c r="BL147" i="22"/>
  <c r="BF147" i="22"/>
  <c r="AZ147" i="22"/>
  <c r="AT147" i="22"/>
  <c r="AN147" i="22"/>
  <c r="AH147" i="22"/>
  <c r="AB147" i="22"/>
  <c r="V147" i="22"/>
  <c r="P147" i="22"/>
  <c r="J147" i="22"/>
  <c r="BX146" i="22"/>
  <c r="BR146" i="22"/>
  <c r="BL146" i="22"/>
  <c r="BF146" i="22"/>
  <c r="AZ146" i="22"/>
  <c r="AT146" i="22"/>
  <c r="AN146" i="22"/>
  <c r="AH146" i="22"/>
  <c r="AB146" i="22"/>
  <c r="V146" i="22"/>
  <c r="P146" i="22"/>
  <c r="J146" i="22"/>
  <c r="BK146" i="22"/>
  <c r="BX145" i="22"/>
  <c r="BR145" i="22"/>
  <c r="BL145" i="22"/>
  <c r="BF145" i="22"/>
  <c r="AZ145" i="22"/>
  <c r="AT145" i="22"/>
  <c r="AN145" i="22"/>
  <c r="AH145" i="22"/>
  <c r="AB145" i="22"/>
  <c r="V145" i="22"/>
  <c r="P145" i="22"/>
  <c r="J145" i="22"/>
  <c r="BX144" i="22"/>
  <c r="BR144" i="22"/>
  <c r="BL144" i="22"/>
  <c r="BF144" i="22"/>
  <c r="AZ144" i="22"/>
  <c r="AT144" i="22"/>
  <c r="AN144" i="22"/>
  <c r="AH144" i="22"/>
  <c r="AB144" i="22"/>
  <c r="V144" i="22"/>
  <c r="P144" i="22"/>
  <c r="J144" i="22"/>
  <c r="BZ143" i="22"/>
  <c r="BT143" i="22"/>
  <c r="BN143" i="22"/>
  <c r="BH143" i="22"/>
  <c r="BB143" i="22"/>
  <c r="AV143" i="22"/>
  <c r="AP143" i="22"/>
  <c r="AJ143" i="22"/>
  <c r="AD143" i="22"/>
  <c r="X143" i="22"/>
  <c r="R143" i="22"/>
  <c r="L143" i="22"/>
  <c r="N323" i="22"/>
  <c r="K323" i="22"/>
  <c r="H323" i="22"/>
  <c r="G323" i="22"/>
  <c r="F323" i="22"/>
  <c r="E323" i="22"/>
  <c r="D323" i="22"/>
  <c r="C323" i="22"/>
  <c r="B323" i="22"/>
  <c r="A323" i="22"/>
  <c r="N322" i="22"/>
  <c r="K322" i="22"/>
  <c r="H322" i="22"/>
  <c r="G322" i="22"/>
  <c r="F322" i="22"/>
  <c r="E322" i="22"/>
  <c r="D322" i="22"/>
  <c r="C322" i="22"/>
  <c r="B322" i="22"/>
  <c r="A322" i="22"/>
  <c r="N321" i="22"/>
  <c r="K321" i="22"/>
  <c r="H321" i="22"/>
  <c r="G321" i="22"/>
  <c r="F321" i="22"/>
  <c r="E321" i="22"/>
  <c r="D321" i="22"/>
  <c r="C321" i="22"/>
  <c r="B321" i="22"/>
  <c r="A321" i="22"/>
  <c r="N320" i="22"/>
  <c r="K320" i="22"/>
  <c r="H320" i="22"/>
  <c r="G320" i="22"/>
  <c r="F320" i="22"/>
  <c r="E320" i="22"/>
  <c r="D320" i="22"/>
  <c r="C320" i="22"/>
  <c r="B320" i="22"/>
  <c r="A320" i="22"/>
  <c r="N319" i="22"/>
  <c r="K319" i="22"/>
  <c r="H319" i="22"/>
  <c r="G319" i="22"/>
  <c r="F319" i="22"/>
  <c r="E319" i="22"/>
  <c r="D319" i="22"/>
  <c r="C319" i="22"/>
  <c r="B319" i="22"/>
  <c r="A319" i="22"/>
  <c r="N318" i="22"/>
  <c r="K318" i="22"/>
  <c r="H318" i="22"/>
  <c r="G318" i="22"/>
  <c r="F318" i="22"/>
  <c r="E318" i="22"/>
  <c r="D318" i="22"/>
  <c r="C318" i="22"/>
  <c r="B318" i="22"/>
  <c r="A318" i="22"/>
  <c r="N317" i="22"/>
  <c r="K317" i="22"/>
  <c r="H317" i="22"/>
  <c r="G317" i="22"/>
  <c r="F317" i="22"/>
  <c r="E317" i="22"/>
  <c r="D317" i="22"/>
  <c r="C317" i="22"/>
  <c r="B317" i="22"/>
  <c r="A317" i="22"/>
  <c r="N316" i="22"/>
  <c r="K316" i="22"/>
  <c r="H316" i="22"/>
  <c r="G316" i="22"/>
  <c r="F316" i="22"/>
  <c r="E316" i="22"/>
  <c r="D316" i="22"/>
  <c r="C316" i="22"/>
  <c r="B316" i="22"/>
  <c r="A316" i="22"/>
  <c r="N315" i="22"/>
  <c r="K315" i="22"/>
  <c r="H315" i="22"/>
  <c r="G315" i="22"/>
  <c r="F315" i="22"/>
  <c r="E315" i="22"/>
  <c r="D315" i="22"/>
  <c r="C315" i="22"/>
  <c r="B315" i="22"/>
  <c r="A315" i="22"/>
  <c r="N314" i="22"/>
  <c r="K314" i="22"/>
  <c r="H314" i="22"/>
  <c r="G314" i="22"/>
  <c r="F314" i="22"/>
  <c r="E314" i="22"/>
  <c r="D314" i="22"/>
  <c r="C314" i="22"/>
  <c r="B314" i="22"/>
  <c r="A314" i="22"/>
  <c r="N313" i="22"/>
  <c r="K313" i="22"/>
  <c r="H313" i="22"/>
  <c r="G313" i="22"/>
  <c r="F313" i="22"/>
  <c r="E313" i="22"/>
  <c r="D313" i="22"/>
  <c r="C313" i="22"/>
  <c r="B313" i="22"/>
  <c r="A313" i="22"/>
  <c r="N312" i="22"/>
  <c r="K312" i="22"/>
  <c r="H312" i="22"/>
  <c r="G312" i="22"/>
  <c r="F312" i="22"/>
  <c r="E312" i="22"/>
  <c r="D312" i="22"/>
  <c r="C312" i="22"/>
  <c r="B312" i="22"/>
  <c r="A312" i="22"/>
  <c r="N311" i="22"/>
  <c r="K311" i="22"/>
  <c r="H311" i="22"/>
  <c r="G311" i="22"/>
  <c r="F311" i="22"/>
  <c r="E311" i="22"/>
  <c r="D311" i="22"/>
  <c r="C311" i="22"/>
  <c r="B311" i="22"/>
  <c r="A311" i="22"/>
  <c r="N310" i="22"/>
  <c r="K310" i="22"/>
  <c r="H310" i="22"/>
  <c r="G310" i="22"/>
  <c r="F310" i="22"/>
  <c r="E310" i="22"/>
  <c r="D310" i="22"/>
  <c r="C310" i="22"/>
  <c r="B310" i="22"/>
  <c r="A310" i="22"/>
  <c r="N309" i="22"/>
  <c r="K309" i="22"/>
  <c r="H309" i="22"/>
  <c r="G309" i="22"/>
  <c r="F309" i="22"/>
  <c r="E309" i="22"/>
  <c r="D309" i="22"/>
  <c r="C309" i="22"/>
  <c r="B309" i="22"/>
  <c r="A309" i="22"/>
  <c r="N308" i="22"/>
  <c r="K308" i="22"/>
  <c r="H308" i="22"/>
  <c r="G308" i="22"/>
  <c r="F308" i="22"/>
  <c r="E308" i="22"/>
  <c r="D308" i="22"/>
  <c r="C308" i="22"/>
  <c r="B308" i="22"/>
  <c r="A308" i="22"/>
  <c r="N307" i="22"/>
  <c r="K307" i="22"/>
  <c r="H307" i="22"/>
  <c r="G307" i="22"/>
  <c r="F307" i="22"/>
  <c r="E307" i="22"/>
  <c r="D307" i="22"/>
  <c r="C307" i="22"/>
  <c r="B307" i="22"/>
  <c r="A307" i="22"/>
  <c r="N306" i="22"/>
  <c r="K306" i="22"/>
  <c r="H306" i="22"/>
  <c r="G306" i="22"/>
  <c r="F306" i="22"/>
  <c r="E306" i="22"/>
  <c r="D306" i="22"/>
  <c r="C306" i="22"/>
  <c r="B306" i="22"/>
  <c r="A306" i="22"/>
  <c r="N305" i="22"/>
  <c r="K305" i="22"/>
  <c r="H305" i="22"/>
  <c r="G305" i="22"/>
  <c r="F305" i="22"/>
  <c r="E305" i="22"/>
  <c r="D305" i="22"/>
  <c r="C305" i="22"/>
  <c r="B305" i="22"/>
  <c r="A305" i="22"/>
  <c r="N304" i="22"/>
  <c r="K304" i="22"/>
  <c r="H304" i="22"/>
  <c r="G304" i="22"/>
  <c r="F304" i="22"/>
  <c r="E304" i="22"/>
  <c r="D304" i="22"/>
  <c r="C304" i="22"/>
  <c r="B304" i="22"/>
  <c r="A304" i="22"/>
  <c r="N303" i="22"/>
  <c r="K303" i="22"/>
  <c r="H303" i="22"/>
  <c r="G303" i="22"/>
  <c r="F303" i="22"/>
  <c r="E303" i="22"/>
  <c r="D303" i="22"/>
  <c r="C303" i="22"/>
  <c r="B303" i="22"/>
  <c r="A303" i="22"/>
  <c r="N302" i="22"/>
  <c r="K302" i="22"/>
  <c r="H302" i="22"/>
  <c r="G302" i="22"/>
  <c r="F302" i="22"/>
  <c r="E302" i="22"/>
  <c r="D302" i="22"/>
  <c r="C302" i="22"/>
  <c r="B302" i="22"/>
  <c r="A302" i="22"/>
  <c r="N301" i="22"/>
  <c r="K301" i="22"/>
  <c r="H301" i="22"/>
  <c r="G301" i="22"/>
  <c r="F301" i="22"/>
  <c r="E301" i="22"/>
  <c r="D301" i="22"/>
  <c r="C301" i="22"/>
  <c r="B301" i="22"/>
  <c r="A301" i="22"/>
  <c r="N300" i="22"/>
  <c r="K300" i="22"/>
  <c r="H300" i="22"/>
  <c r="G300" i="22"/>
  <c r="F300" i="22"/>
  <c r="E300" i="22"/>
  <c r="D300" i="22"/>
  <c r="C300" i="22"/>
  <c r="B300" i="22"/>
  <c r="A300" i="22"/>
  <c r="N299" i="22"/>
  <c r="K299" i="22"/>
  <c r="H299" i="22"/>
  <c r="G299" i="22"/>
  <c r="F299" i="22"/>
  <c r="E299" i="22"/>
  <c r="D299" i="22"/>
  <c r="C299" i="22"/>
  <c r="B299" i="22"/>
  <c r="A299" i="22"/>
  <c r="N298" i="22"/>
  <c r="K298" i="22"/>
  <c r="H298" i="22"/>
  <c r="G298" i="22"/>
  <c r="F298" i="22"/>
  <c r="E298" i="22"/>
  <c r="D298" i="22"/>
  <c r="C298" i="22"/>
  <c r="B298" i="22"/>
  <c r="A298" i="22"/>
  <c r="N297" i="22"/>
  <c r="K297" i="22"/>
  <c r="H297" i="22"/>
  <c r="G297" i="22"/>
  <c r="F297" i="22"/>
  <c r="E297" i="22"/>
  <c r="D297" i="22"/>
  <c r="C297" i="22"/>
  <c r="B297" i="22"/>
  <c r="A297" i="22"/>
  <c r="N296" i="22"/>
  <c r="K296" i="22"/>
  <c r="H296" i="22"/>
  <c r="G296" i="22"/>
  <c r="F296" i="22"/>
  <c r="E296" i="22"/>
  <c r="D296" i="22"/>
  <c r="C296" i="22"/>
  <c r="B296" i="22"/>
  <c r="A296" i="22"/>
  <c r="N295" i="22"/>
  <c r="K295" i="22"/>
  <c r="H295" i="22"/>
  <c r="G295" i="22"/>
  <c r="F295" i="22"/>
  <c r="E295" i="22"/>
  <c r="D295" i="22"/>
  <c r="C295" i="22"/>
  <c r="B295" i="22"/>
  <c r="A295" i="22"/>
  <c r="N294" i="22"/>
  <c r="K294" i="22"/>
  <c r="H294" i="22"/>
  <c r="G294" i="22"/>
  <c r="F294" i="22"/>
  <c r="E294" i="22"/>
  <c r="D294" i="22"/>
  <c r="C294" i="22"/>
  <c r="B294" i="22"/>
  <c r="A294" i="22"/>
  <c r="N293" i="22"/>
  <c r="K293" i="22"/>
  <c r="H293" i="22"/>
  <c r="G293" i="22"/>
  <c r="F293" i="22"/>
  <c r="E293" i="22"/>
  <c r="D293" i="22"/>
  <c r="C293" i="22"/>
  <c r="B293" i="22"/>
  <c r="A293" i="22"/>
  <c r="N292" i="22"/>
  <c r="K292" i="22"/>
  <c r="H292" i="22"/>
  <c r="G292" i="22"/>
  <c r="F292" i="22"/>
  <c r="E292" i="22"/>
  <c r="D292" i="22"/>
  <c r="C292" i="22"/>
  <c r="B292" i="22"/>
  <c r="A292" i="22"/>
  <c r="N291" i="22"/>
  <c r="K291" i="22"/>
  <c r="H291" i="22"/>
  <c r="G291" i="22"/>
  <c r="F291" i="22"/>
  <c r="E291" i="22"/>
  <c r="D291" i="22"/>
  <c r="C291" i="22"/>
  <c r="B291" i="22"/>
  <c r="A291" i="22"/>
  <c r="N290" i="22"/>
  <c r="K290" i="22"/>
  <c r="H290" i="22"/>
  <c r="G290" i="22"/>
  <c r="F290" i="22"/>
  <c r="E290" i="22"/>
  <c r="D290" i="22"/>
  <c r="C290" i="22"/>
  <c r="B290" i="22"/>
  <c r="A290" i="22"/>
  <c r="N289" i="22"/>
  <c r="K289" i="22"/>
  <c r="H289" i="22"/>
  <c r="G289" i="22"/>
  <c r="F289" i="22"/>
  <c r="E289" i="22"/>
  <c r="D289" i="22"/>
  <c r="C289" i="22"/>
  <c r="B289" i="22"/>
  <c r="A289" i="22"/>
  <c r="N288" i="22"/>
  <c r="K288" i="22"/>
  <c r="H288" i="22"/>
  <c r="G288" i="22"/>
  <c r="F288" i="22"/>
  <c r="E288" i="22"/>
  <c r="D288" i="22"/>
  <c r="C288" i="22"/>
  <c r="B288" i="22"/>
  <c r="A288" i="22"/>
  <c r="N287" i="22"/>
  <c r="K287" i="22"/>
  <c r="H287" i="22"/>
  <c r="G287" i="22"/>
  <c r="F287" i="22"/>
  <c r="E287" i="22"/>
  <c r="D287" i="22"/>
  <c r="C287" i="22"/>
  <c r="B287" i="22"/>
  <c r="A287" i="22"/>
  <c r="N286" i="22"/>
  <c r="K286" i="22"/>
  <c r="H286" i="22"/>
  <c r="G286" i="22"/>
  <c r="F286" i="22"/>
  <c r="E286" i="22"/>
  <c r="D286" i="22"/>
  <c r="C286" i="22"/>
  <c r="B286" i="22"/>
  <c r="A286" i="22"/>
  <c r="N285" i="22"/>
  <c r="K285" i="22"/>
  <c r="H285" i="22"/>
  <c r="G285" i="22"/>
  <c r="F285" i="22"/>
  <c r="E285" i="22"/>
  <c r="D285" i="22"/>
  <c r="C285" i="22"/>
  <c r="B285" i="22"/>
  <c r="A285" i="22"/>
  <c r="N284" i="22"/>
  <c r="K284" i="22"/>
  <c r="H284" i="22"/>
  <c r="G284" i="22"/>
  <c r="F284" i="22"/>
  <c r="E284" i="22"/>
  <c r="D284" i="22"/>
  <c r="C284" i="22"/>
  <c r="B284" i="22"/>
  <c r="A284" i="22"/>
  <c r="N283" i="22"/>
  <c r="K283" i="22"/>
  <c r="H283" i="22"/>
  <c r="G283" i="22"/>
  <c r="F283" i="22"/>
  <c r="E283" i="22"/>
  <c r="D283" i="22"/>
  <c r="C283" i="22"/>
  <c r="B283" i="22"/>
  <c r="A283" i="22"/>
  <c r="N282" i="22"/>
  <c r="K282" i="22"/>
  <c r="H282" i="22"/>
  <c r="G282" i="22"/>
  <c r="F282" i="22"/>
  <c r="E282" i="22"/>
  <c r="D282" i="22"/>
  <c r="C282" i="22"/>
  <c r="B282" i="22"/>
  <c r="A282" i="22"/>
  <c r="N281" i="22"/>
  <c r="K281" i="22"/>
  <c r="H281" i="22"/>
  <c r="G281" i="22"/>
  <c r="F281" i="22"/>
  <c r="E281" i="22"/>
  <c r="D281" i="22"/>
  <c r="C281" i="22"/>
  <c r="B281" i="22"/>
  <c r="A281" i="22"/>
  <c r="N280" i="22"/>
  <c r="K280" i="22"/>
  <c r="H280" i="22"/>
  <c r="G280" i="22"/>
  <c r="F280" i="22"/>
  <c r="E280" i="22"/>
  <c r="D280" i="22"/>
  <c r="C280" i="22"/>
  <c r="B280" i="22"/>
  <c r="A280" i="22"/>
  <c r="N279" i="22"/>
  <c r="K279" i="22"/>
  <c r="H279" i="22"/>
  <c r="G279" i="22"/>
  <c r="F279" i="22"/>
  <c r="E279" i="22"/>
  <c r="D279" i="22"/>
  <c r="C279" i="22"/>
  <c r="B279" i="22"/>
  <c r="A279" i="22"/>
  <c r="N278" i="22"/>
  <c r="K278" i="22"/>
  <c r="H278" i="22"/>
  <c r="G278" i="22"/>
  <c r="F278" i="22"/>
  <c r="E278" i="22"/>
  <c r="D278" i="22"/>
  <c r="C278" i="22"/>
  <c r="B278" i="22"/>
  <c r="A278" i="22"/>
  <c r="N277" i="22"/>
  <c r="K277" i="22"/>
  <c r="H277" i="22"/>
  <c r="G277" i="22"/>
  <c r="F277" i="22"/>
  <c r="E277" i="22"/>
  <c r="D277" i="22"/>
  <c r="C277" i="22"/>
  <c r="B277" i="22"/>
  <c r="A277" i="22"/>
  <c r="N276" i="22"/>
  <c r="K276" i="22"/>
  <c r="H276" i="22"/>
  <c r="G276" i="22"/>
  <c r="F276" i="22"/>
  <c r="E276" i="22"/>
  <c r="D276" i="22"/>
  <c r="C276" i="22"/>
  <c r="B276" i="22"/>
  <c r="A276" i="22"/>
  <c r="N275" i="22"/>
  <c r="K275" i="22"/>
  <c r="H275" i="22"/>
  <c r="G275" i="22"/>
  <c r="F275" i="22"/>
  <c r="E275" i="22"/>
  <c r="D275" i="22"/>
  <c r="C275" i="22"/>
  <c r="B275" i="22"/>
  <c r="A275" i="22"/>
  <c r="N274" i="22"/>
  <c r="K274" i="22"/>
  <c r="H274" i="22"/>
  <c r="G274" i="22"/>
  <c r="F274" i="22"/>
  <c r="E274" i="22"/>
  <c r="D274" i="22"/>
  <c r="C274" i="22"/>
  <c r="B274" i="22"/>
  <c r="A274" i="22"/>
  <c r="N273" i="22"/>
  <c r="K273" i="22"/>
  <c r="H273" i="22"/>
  <c r="G273" i="22"/>
  <c r="F273" i="22"/>
  <c r="E273" i="22"/>
  <c r="D273" i="22"/>
  <c r="C273" i="22"/>
  <c r="B273" i="22"/>
  <c r="A273" i="22"/>
  <c r="N272" i="22"/>
  <c r="K272" i="22"/>
  <c r="H272" i="22"/>
  <c r="G272" i="22"/>
  <c r="F272" i="22"/>
  <c r="E272" i="22"/>
  <c r="D272" i="22"/>
  <c r="C272" i="22"/>
  <c r="B272" i="22"/>
  <c r="A272" i="22"/>
  <c r="N271" i="22"/>
  <c r="K271" i="22"/>
  <c r="H271" i="22"/>
  <c r="G271" i="22"/>
  <c r="F271" i="22"/>
  <c r="E271" i="22"/>
  <c r="D271" i="22"/>
  <c r="C271" i="22"/>
  <c r="B271" i="22"/>
  <c r="A271" i="22"/>
  <c r="N270" i="22"/>
  <c r="K270" i="22"/>
  <c r="H270" i="22"/>
  <c r="G270" i="22"/>
  <c r="F270" i="22"/>
  <c r="E270" i="22"/>
  <c r="D270" i="22"/>
  <c r="C270" i="22"/>
  <c r="B270" i="22"/>
  <c r="A270" i="22"/>
  <c r="N269" i="22"/>
  <c r="K269" i="22"/>
  <c r="H269" i="22"/>
  <c r="G269" i="22"/>
  <c r="F269" i="22"/>
  <c r="E269" i="22"/>
  <c r="D269" i="22"/>
  <c r="C269" i="22"/>
  <c r="B269" i="22"/>
  <c r="A269" i="22"/>
  <c r="N268" i="22"/>
  <c r="K268" i="22"/>
  <c r="H268" i="22"/>
  <c r="G268" i="22"/>
  <c r="F268" i="22"/>
  <c r="E268" i="22"/>
  <c r="D268" i="22"/>
  <c r="C268" i="22"/>
  <c r="B268" i="22"/>
  <c r="A268" i="22"/>
  <c r="N267" i="22"/>
  <c r="K267" i="22"/>
  <c r="H267" i="22"/>
  <c r="G267" i="22"/>
  <c r="F267" i="22"/>
  <c r="E267" i="22"/>
  <c r="D267" i="22"/>
  <c r="C267" i="22"/>
  <c r="B267" i="22"/>
  <c r="A267" i="22"/>
  <c r="N266" i="22"/>
  <c r="K266" i="22"/>
  <c r="H266" i="22"/>
  <c r="H264" i="22" s="1"/>
  <c r="G266" i="22"/>
  <c r="F266" i="22"/>
  <c r="E266" i="22"/>
  <c r="D266" i="22"/>
  <c r="C266" i="22"/>
  <c r="B266" i="22"/>
  <c r="A266" i="22"/>
  <c r="G262" i="22"/>
  <c r="P262" i="22" s="1"/>
  <c r="G261" i="22"/>
  <c r="P261" i="22" s="1"/>
  <c r="G260" i="22"/>
  <c r="H260" i="22" s="1"/>
  <c r="G259" i="22"/>
  <c r="P259" i="22" s="1"/>
  <c r="G258" i="22"/>
  <c r="P258" i="22" s="1"/>
  <c r="G257" i="22"/>
  <c r="H257" i="22" s="1"/>
  <c r="G256" i="22"/>
  <c r="K256" i="22" s="1"/>
  <c r="G255" i="22"/>
  <c r="P255" i="22" s="1"/>
  <c r="G254" i="22"/>
  <c r="H254" i="22" s="1"/>
  <c r="G253" i="22"/>
  <c r="P253" i="22" s="1"/>
  <c r="G252" i="22"/>
  <c r="P252" i="22" s="1"/>
  <c r="G251" i="22"/>
  <c r="H251" i="22" s="1"/>
  <c r="G250" i="22"/>
  <c r="G249" i="22"/>
  <c r="P249" i="22" s="1"/>
  <c r="G248" i="22"/>
  <c r="H248" i="22" s="1"/>
  <c r="G247" i="22"/>
  <c r="K247" i="22" s="1"/>
  <c r="G246" i="22"/>
  <c r="P246" i="22" s="1"/>
  <c r="G245" i="22"/>
  <c r="H245" i="22" s="1"/>
  <c r="G244" i="22"/>
  <c r="G243" i="22"/>
  <c r="G242" i="22"/>
  <c r="G241" i="22"/>
  <c r="G240" i="22"/>
  <c r="G239" i="22"/>
  <c r="K239" i="22" s="1"/>
  <c r="G238" i="22"/>
  <c r="G237" i="22"/>
  <c r="G236" i="22"/>
  <c r="P236" i="22" s="1"/>
  <c r="G235" i="22"/>
  <c r="G234" i="22"/>
  <c r="G233" i="22"/>
  <c r="G232" i="22"/>
  <c r="K232" i="22" s="1"/>
  <c r="G231" i="22"/>
  <c r="G230" i="22"/>
  <c r="P230" i="22" s="1"/>
  <c r="G229" i="22"/>
  <c r="O229" i="22" s="1"/>
  <c r="G228" i="22"/>
  <c r="H228" i="22" s="1"/>
  <c r="G227" i="22"/>
  <c r="J227" i="22" s="1"/>
  <c r="G226" i="22"/>
  <c r="H226" i="22" s="1"/>
  <c r="G225" i="22"/>
  <c r="P225" i="22" s="1"/>
  <c r="G224" i="22"/>
  <c r="G223" i="22"/>
  <c r="G222" i="22"/>
  <c r="P222" i="22" s="1"/>
  <c r="G221" i="22"/>
  <c r="G220" i="22"/>
  <c r="G219" i="22"/>
  <c r="O219" i="22" s="1"/>
  <c r="G218" i="22"/>
  <c r="G217" i="22"/>
  <c r="G216" i="22"/>
  <c r="P216" i="22" s="1"/>
  <c r="G215" i="22"/>
  <c r="G214" i="22"/>
  <c r="G213" i="22"/>
  <c r="G212" i="22"/>
  <c r="G211" i="22"/>
  <c r="G210" i="22"/>
  <c r="P210" i="22" s="1"/>
  <c r="G209" i="22"/>
  <c r="R209" i="22" s="1"/>
  <c r="G208" i="22"/>
  <c r="N208" i="22" s="1"/>
  <c r="G207" i="22"/>
  <c r="G206" i="22"/>
  <c r="G205" i="22"/>
  <c r="R205" i="22" s="1"/>
  <c r="BX140" i="22"/>
  <c r="BR140" i="22"/>
  <c r="BL140" i="22"/>
  <c r="BF140" i="22"/>
  <c r="AZ140" i="22"/>
  <c r="AT140" i="22"/>
  <c r="AN140" i="22"/>
  <c r="AH140" i="22"/>
  <c r="AB140" i="22"/>
  <c r="V140" i="22"/>
  <c r="P140" i="22"/>
  <c r="J140" i="22"/>
  <c r="F140" i="22"/>
  <c r="E140" i="22"/>
  <c r="D140" i="22"/>
  <c r="C140" i="22"/>
  <c r="U140" i="22" s="1"/>
  <c r="B140" i="22"/>
  <c r="BX139" i="22"/>
  <c r="BR139" i="22"/>
  <c r="BL139" i="22"/>
  <c r="BF139" i="22"/>
  <c r="AZ139" i="22"/>
  <c r="AT139" i="22"/>
  <c r="AN139" i="22"/>
  <c r="AH139" i="22"/>
  <c r="AB139" i="22"/>
  <c r="V139" i="22"/>
  <c r="P139" i="22"/>
  <c r="J139" i="22"/>
  <c r="F139" i="22"/>
  <c r="E139" i="22"/>
  <c r="D139" i="22"/>
  <c r="C139" i="22"/>
  <c r="B139" i="22"/>
  <c r="BX138" i="22"/>
  <c r="BR138" i="22"/>
  <c r="BL138" i="22"/>
  <c r="BF138" i="22"/>
  <c r="AZ138" i="22"/>
  <c r="AT138" i="22"/>
  <c r="AN138" i="22"/>
  <c r="AH138" i="22"/>
  <c r="AB138" i="22"/>
  <c r="V138" i="22"/>
  <c r="P138" i="22"/>
  <c r="J138" i="22"/>
  <c r="F138" i="22"/>
  <c r="E138" i="22"/>
  <c r="D138" i="22"/>
  <c r="C138" i="22"/>
  <c r="AA138" i="22" s="1"/>
  <c r="B138" i="22"/>
  <c r="BX137" i="22"/>
  <c r="BR137" i="22"/>
  <c r="BL137" i="22"/>
  <c r="BF137" i="22"/>
  <c r="AZ137" i="22"/>
  <c r="AT137" i="22"/>
  <c r="AN137" i="22"/>
  <c r="AH137" i="22"/>
  <c r="AB137" i="22"/>
  <c r="V137" i="22"/>
  <c r="P137" i="22"/>
  <c r="J137" i="22"/>
  <c r="F137" i="22"/>
  <c r="E137" i="22"/>
  <c r="D137" i="22"/>
  <c r="C137" i="22"/>
  <c r="B137" i="22"/>
  <c r="BX136" i="22"/>
  <c r="BR136" i="22"/>
  <c r="BL136" i="22"/>
  <c r="BF136" i="22"/>
  <c r="AZ136" i="22"/>
  <c r="AT136" i="22"/>
  <c r="AN136" i="22"/>
  <c r="AH136" i="22"/>
  <c r="AB136" i="22"/>
  <c r="V136" i="22"/>
  <c r="P136" i="22"/>
  <c r="J136" i="22"/>
  <c r="F136" i="22"/>
  <c r="E136" i="22"/>
  <c r="D136" i="22"/>
  <c r="C136" i="22"/>
  <c r="B136" i="22"/>
  <c r="BX135" i="22"/>
  <c r="BR135" i="22"/>
  <c r="BL135" i="22"/>
  <c r="BF135" i="22"/>
  <c r="AZ135" i="22"/>
  <c r="AT135" i="22"/>
  <c r="AN135" i="22"/>
  <c r="AH135" i="22"/>
  <c r="AB135" i="22"/>
  <c r="V135" i="22"/>
  <c r="P135" i="22"/>
  <c r="J135" i="22"/>
  <c r="F135" i="22"/>
  <c r="E135" i="22"/>
  <c r="D135" i="22"/>
  <c r="C135" i="22"/>
  <c r="B135" i="22"/>
  <c r="BX134" i="22"/>
  <c r="BR134" i="22"/>
  <c r="BL134" i="22"/>
  <c r="BF134" i="22"/>
  <c r="AZ134" i="22"/>
  <c r="AT134" i="22"/>
  <c r="AN134" i="22"/>
  <c r="AH134" i="22"/>
  <c r="AB134" i="22"/>
  <c r="V134" i="22"/>
  <c r="P134" i="22"/>
  <c r="J134" i="22"/>
  <c r="F134" i="22"/>
  <c r="E134" i="22"/>
  <c r="D134" i="22"/>
  <c r="C134" i="22"/>
  <c r="B134" i="22"/>
  <c r="BX133" i="22"/>
  <c r="BR133" i="22"/>
  <c r="BL133" i="22"/>
  <c r="BF133" i="22"/>
  <c r="AZ133" i="22"/>
  <c r="AT133" i="22"/>
  <c r="AN133" i="22"/>
  <c r="AH133" i="22"/>
  <c r="AB133" i="22"/>
  <c r="V133" i="22"/>
  <c r="P133" i="22"/>
  <c r="J133" i="22"/>
  <c r="F133" i="22"/>
  <c r="E133" i="22"/>
  <c r="D133" i="22"/>
  <c r="C133" i="22"/>
  <c r="BW133" i="22" s="1"/>
  <c r="B133" i="22"/>
  <c r="BX132" i="22"/>
  <c r="BR132" i="22"/>
  <c r="BL132" i="22"/>
  <c r="BF132" i="22"/>
  <c r="AZ132" i="22"/>
  <c r="AT132" i="22"/>
  <c r="AN132" i="22"/>
  <c r="AH132" i="22"/>
  <c r="AB132" i="22"/>
  <c r="V132" i="22"/>
  <c r="P132" i="22"/>
  <c r="J132" i="22"/>
  <c r="F132" i="22"/>
  <c r="E132" i="22"/>
  <c r="D132" i="22"/>
  <c r="C132" i="22"/>
  <c r="BW132" i="22" s="1"/>
  <c r="B132" i="22"/>
  <c r="BX131" i="22"/>
  <c r="BR131" i="22"/>
  <c r="BL131" i="22"/>
  <c r="BF131" i="22"/>
  <c r="AZ131" i="22"/>
  <c r="AT131" i="22"/>
  <c r="AN131" i="22"/>
  <c r="AH131" i="22"/>
  <c r="AB131" i="22"/>
  <c r="V131" i="22"/>
  <c r="P131" i="22"/>
  <c r="J131" i="22"/>
  <c r="F131" i="22"/>
  <c r="E131" i="22"/>
  <c r="D131" i="22"/>
  <c r="C131" i="22"/>
  <c r="AM131" i="22" s="1"/>
  <c r="B131" i="22"/>
  <c r="BX130" i="22"/>
  <c r="BR130" i="22"/>
  <c r="BL130" i="22"/>
  <c r="BF130" i="22"/>
  <c r="AZ130" i="22"/>
  <c r="AT130" i="22"/>
  <c r="AN130" i="22"/>
  <c r="AH130" i="22"/>
  <c r="AB130" i="22"/>
  <c r="V130" i="22"/>
  <c r="P130" i="22"/>
  <c r="J130" i="22"/>
  <c r="F130" i="22"/>
  <c r="E130" i="22"/>
  <c r="D130" i="22"/>
  <c r="C130" i="22"/>
  <c r="AS130" i="22" s="1"/>
  <c r="B130" i="22"/>
  <c r="BX129" i="22"/>
  <c r="BR129" i="22"/>
  <c r="BL129" i="22"/>
  <c r="BF129" i="22"/>
  <c r="AZ129" i="22"/>
  <c r="AT129" i="22"/>
  <c r="AN129" i="22"/>
  <c r="AH129" i="22"/>
  <c r="AB129" i="22"/>
  <c r="V129" i="22"/>
  <c r="P129" i="22"/>
  <c r="J129" i="22"/>
  <c r="F129" i="22"/>
  <c r="E129" i="22"/>
  <c r="D129" i="22"/>
  <c r="C129" i="22"/>
  <c r="BE129" i="22" s="1"/>
  <c r="B129" i="22"/>
  <c r="BX128" i="22"/>
  <c r="BR128" i="22"/>
  <c r="BL128" i="22"/>
  <c r="BF128" i="22"/>
  <c r="AZ128" i="22"/>
  <c r="AT128" i="22"/>
  <c r="AN128" i="22"/>
  <c r="AH128" i="22"/>
  <c r="AB128" i="22"/>
  <c r="V128" i="22"/>
  <c r="P128" i="22"/>
  <c r="J128" i="22"/>
  <c r="F128" i="22"/>
  <c r="E128" i="22"/>
  <c r="D128" i="22"/>
  <c r="C128" i="22"/>
  <c r="AG128" i="22" s="1"/>
  <c r="B128" i="22"/>
  <c r="BX127" i="22"/>
  <c r="BR127" i="22"/>
  <c r="BL127" i="22"/>
  <c r="BF127" i="22"/>
  <c r="AZ127" i="22"/>
  <c r="AT127" i="22"/>
  <c r="AN127" i="22"/>
  <c r="AH127" i="22"/>
  <c r="AB127" i="22"/>
  <c r="V127" i="22"/>
  <c r="P127" i="22"/>
  <c r="J127" i="22"/>
  <c r="F127" i="22"/>
  <c r="E127" i="22"/>
  <c r="D127" i="22"/>
  <c r="C127" i="22"/>
  <c r="O127" i="22" s="1"/>
  <c r="B127" i="22"/>
  <c r="BX126" i="22"/>
  <c r="BR126" i="22"/>
  <c r="BL126" i="22"/>
  <c r="BF126" i="22"/>
  <c r="AZ126" i="22"/>
  <c r="AT126" i="22"/>
  <c r="AN126" i="22"/>
  <c r="AH126" i="22"/>
  <c r="AB126" i="22"/>
  <c r="V126" i="22"/>
  <c r="P126" i="22"/>
  <c r="J126" i="22"/>
  <c r="F126" i="22"/>
  <c r="E126" i="22"/>
  <c r="D126" i="22"/>
  <c r="C126" i="22"/>
  <c r="AG126" i="22" s="1"/>
  <c r="B126" i="22"/>
  <c r="BX125" i="22"/>
  <c r="BR125" i="22"/>
  <c r="BL125" i="22"/>
  <c r="BF125" i="22"/>
  <c r="AZ125" i="22"/>
  <c r="AT125" i="22"/>
  <c r="AN125" i="22"/>
  <c r="AH125" i="22"/>
  <c r="AB125" i="22"/>
  <c r="V125" i="22"/>
  <c r="P125" i="22"/>
  <c r="J125" i="22"/>
  <c r="F125" i="22"/>
  <c r="E125" i="22"/>
  <c r="D125" i="22"/>
  <c r="C125" i="22"/>
  <c r="U125" i="22" s="1"/>
  <c r="B125" i="22"/>
  <c r="BX124" i="22"/>
  <c r="BR124" i="22"/>
  <c r="BL124" i="22"/>
  <c r="BF124" i="22"/>
  <c r="AZ124" i="22"/>
  <c r="AT124" i="22"/>
  <c r="AN124" i="22"/>
  <c r="AH124" i="22"/>
  <c r="AB124" i="22"/>
  <c r="V124" i="22"/>
  <c r="P124" i="22"/>
  <c r="J124" i="22"/>
  <c r="F124" i="22"/>
  <c r="E124" i="22"/>
  <c r="D124" i="22"/>
  <c r="C124" i="22"/>
  <c r="B124" i="22"/>
  <c r="BX123" i="22"/>
  <c r="BR123" i="22"/>
  <c r="BL123" i="22"/>
  <c r="BF123" i="22"/>
  <c r="AZ123" i="22"/>
  <c r="AT123" i="22"/>
  <c r="AN123" i="22"/>
  <c r="AH123" i="22"/>
  <c r="AB123" i="22"/>
  <c r="V123" i="22"/>
  <c r="P123" i="22"/>
  <c r="J123" i="22"/>
  <c r="F123" i="22"/>
  <c r="E123" i="22"/>
  <c r="D123" i="22"/>
  <c r="C123" i="22"/>
  <c r="AA123" i="22" s="1"/>
  <c r="B123" i="22"/>
  <c r="BX122" i="22"/>
  <c r="BR122" i="22"/>
  <c r="BL122" i="22"/>
  <c r="BF122" i="22"/>
  <c r="AZ122" i="22"/>
  <c r="AT122" i="22"/>
  <c r="AN122" i="22"/>
  <c r="AH122" i="22"/>
  <c r="AB122" i="22"/>
  <c r="V122" i="22"/>
  <c r="P122" i="22"/>
  <c r="J122" i="22"/>
  <c r="F122" i="22"/>
  <c r="E122" i="22"/>
  <c r="D122" i="22"/>
  <c r="C122" i="22"/>
  <c r="AA122" i="22" s="1"/>
  <c r="B122" i="22"/>
  <c r="BX121" i="22"/>
  <c r="BR121" i="22"/>
  <c r="BL121" i="22"/>
  <c r="BF121" i="22"/>
  <c r="AZ121" i="22"/>
  <c r="AT121" i="22"/>
  <c r="AN121" i="22"/>
  <c r="AH121" i="22"/>
  <c r="AB121" i="22"/>
  <c r="V121" i="22"/>
  <c r="P121" i="22"/>
  <c r="J121" i="22"/>
  <c r="F121" i="22"/>
  <c r="E121" i="22"/>
  <c r="D121" i="22"/>
  <c r="C121" i="22"/>
  <c r="BK121" i="22" s="1"/>
  <c r="B121" i="22"/>
  <c r="BX120" i="22"/>
  <c r="BR120" i="22"/>
  <c r="BL120" i="22"/>
  <c r="BF120" i="22"/>
  <c r="AZ120" i="22"/>
  <c r="AT120" i="22"/>
  <c r="AN120" i="22"/>
  <c r="AH120" i="22"/>
  <c r="AB120" i="22"/>
  <c r="V120" i="22"/>
  <c r="P120" i="22"/>
  <c r="J120" i="22"/>
  <c r="F120" i="22"/>
  <c r="E120" i="22"/>
  <c r="D120" i="22"/>
  <c r="C120" i="22"/>
  <c r="B120" i="22"/>
  <c r="BX119" i="22"/>
  <c r="BR119" i="22"/>
  <c r="BL119" i="22"/>
  <c r="BF119" i="22"/>
  <c r="AZ119" i="22"/>
  <c r="AT119" i="22"/>
  <c r="AN119" i="22"/>
  <c r="AH119" i="22"/>
  <c r="AB119" i="22"/>
  <c r="V119" i="22"/>
  <c r="P119" i="22"/>
  <c r="J119" i="22"/>
  <c r="F119" i="22"/>
  <c r="E119" i="22"/>
  <c r="D119" i="22"/>
  <c r="C119" i="22"/>
  <c r="I119" i="22" s="1"/>
  <c r="B119" i="22"/>
  <c r="BX118" i="22"/>
  <c r="BR118" i="22"/>
  <c r="BL118" i="22"/>
  <c r="BF118" i="22"/>
  <c r="AZ118" i="22"/>
  <c r="AT118" i="22"/>
  <c r="AN118" i="22"/>
  <c r="AH118" i="22"/>
  <c r="AB118" i="22"/>
  <c r="V118" i="22"/>
  <c r="P118" i="22"/>
  <c r="J118" i="22"/>
  <c r="F118" i="22"/>
  <c r="E118" i="22"/>
  <c r="D118" i="22"/>
  <c r="C118" i="22"/>
  <c r="AG118" i="22" s="1"/>
  <c r="B118" i="22"/>
  <c r="BX117" i="22"/>
  <c r="BR117" i="22"/>
  <c r="BL117" i="22"/>
  <c r="BF117" i="22"/>
  <c r="AZ117" i="22"/>
  <c r="AT117" i="22"/>
  <c r="AN117" i="22"/>
  <c r="AH117" i="22"/>
  <c r="AB117" i="22"/>
  <c r="V117" i="22"/>
  <c r="P117" i="22"/>
  <c r="J117" i="22"/>
  <c r="F117" i="22"/>
  <c r="E117" i="22"/>
  <c r="D117" i="22"/>
  <c r="C117" i="22"/>
  <c r="B117" i="22"/>
  <c r="BX116" i="22"/>
  <c r="BR116" i="22"/>
  <c r="BL116" i="22"/>
  <c r="BF116" i="22"/>
  <c r="AZ116" i="22"/>
  <c r="AT116" i="22"/>
  <c r="AN116" i="22"/>
  <c r="AH116" i="22"/>
  <c r="AB116" i="22"/>
  <c r="V116" i="22"/>
  <c r="P116" i="22"/>
  <c r="J116" i="22"/>
  <c r="F116" i="22"/>
  <c r="E116" i="22"/>
  <c r="D116" i="22"/>
  <c r="C116" i="22"/>
  <c r="AG116" i="22" s="1"/>
  <c r="B116" i="22"/>
  <c r="BX115" i="22"/>
  <c r="BR115" i="22"/>
  <c r="BL115" i="22"/>
  <c r="BF115" i="22"/>
  <c r="AZ115" i="22"/>
  <c r="AT115" i="22"/>
  <c r="AN115" i="22"/>
  <c r="AH115" i="22"/>
  <c r="AB115" i="22"/>
  <c r="V115" i="22"/>
  <c r="P115" i="22"/>
  <c r="J115" i="22"/>
  <c r="F115" i="22"/>
  <c r="E115" i="22"/>
  <c r="D115" i="22"/>
  <c r="C115" i="22"/>
  <c r="B115" i="22"/>
  <c r="BX114" i="22"/>
  <c r="BR114" i="22"/>
  <c r="BL114" i="22"/>
  <c r="BF114" i="22"/>
  <c r="AZ114" i="22"/>
  <c r="AT114" i="22"/>
  <c r="AN114" i="22"/>
  <c r="AH114" i="22"/>
  <c r="AB114" i="22"/>
  <c r="V114" i="22"/>
  <c r="P114" i="22"/>
  <c r="J114" i="22"/>
  <c r="F114" i="22"/>
  <c r="E114" i="22"/>
  <c r="D114" i="22"/>
  <c r="C114" i="22"/>
  <c r="I114" i="22" s="1"/>
  <c r="B114" i="22"/>
  <c r="BX113" i="22"/>
  <c r="BR113" i="22"/>
  <c r="BL113" i="22"/>
  <c r="BF113" i="22"/>
  <c r="AZ113" i="22"/>
  <c r="AT113" i="22"/>
  <c r="AN113" i="22"/>
  <c r="AH113" i="22"/>
  <c r="AB113" i="22"/>
  <c r="V113" i="22"/>
  <c r="P113" i="22"/>
  <c r="J113" i="22"/>
  <c r="F113" i="22"/>
  <c r="E113" i="22"/>
  <c r="D113" i="22"/>
  <c r="C113" i="22"/>
  <c r="B113" i="22"/>
  <c r="BX112" i="22"/>
  <c r="BR112" i="22"/>
  <c r="BL112" i="22"/>
  <c r="BF112" i="22"/>
  <c r="AZ112" i="22"/>
  <c r="AT112" i="22"/>
  <c r="AN112" i="22"/>
  <c r="AH112" i="22"/>
  <c r="AB112" i="22"/>
  <c r="V112" i="22"/>
  <c r="P112" i="22"/>
  <c r="J112" i="22"/>
  <c r="F112" i="22"/>
  <c r="E112" i="22"/>
  <c r="D112" i="22"/>
  <c r="C112" i="22"/>
  <c r="O112" i="22" s="1"/>
  <c r="B112" i="22"/>
  <c r="BX111" i="22"/>
  <c r="BR111" i="22"/>
  <c r="BL111" i="22"/>
  <c r="BF111" i="22"/>
  <c r="AZ111" i="22"/>
  <c r="AT111" i="22"/>
  <c r="AN111" i="22"/>
  <c r="AH111" i="22"/>
  <c r="AB111" i="22"/>
  <c r="V111" i="22"/>
  <c r="P111" i="22"/>
  <c r="J111" i="22"/>
  <c r="F111" i="22"/>
  <c r="E111" i="22"/>
  <c r="D111" i="22"/>
  <c r="C111" i="22"/>
  <c r="BW111" i="22" s="1"/>
  <c r="B111" i="22"/>
  <c r="BX110" i="22"/>
  <c r="BR110" i="22"/>
  <c r="BL110" i="22"/>
  <c r="BF110" i="22"/>
  <c r="AZ110" i="22"/>
  <c r="AT110" i="22"/>
  <c r="AN110" i="22"/>
  <c r="AH110" i="22"/>
  <c r="AB110" i="22"/>
  <c r="V110" i="22"/>
  <c r="P110" i="22"/>
  <c r="J110" i="22"/>
  <c r="F110" i="22"/>
  <c r="E110" i="22"/>
  <c r="D110" i="22"/>
  <c r="C110" i="22"/>
  <c r="AS110" i="22" s="1"/>
  <c r="B110" i="22"/>
  <c r="BX109" i="22"/>
  <c r="BR109" i="22"/>
  <c r="BL109" i="22"/>
  <c r="BF109" i="22"/>
  <c r="AZ109" i="22"/>
  <c r="AT109" i="22"/>
  <c r="AN109" i="22"/>
  <c r="AH109" i="22"/>
  <c r="AB109" i="22"/>
  <c r="V109" i="22"/>
  <c r="P109" i="22"/>
  <c r="J109" i="22"/>
  <c r="F109" i="22"/>
  <c r="E109" i="22"/>
  <c r="D109" i="22"/>
  <c r="C109" i="22"/>
  <c r="B109" i="22"/>
  <c r="BX108" i="22"/>
  <c r="BR108" i="22"/>
  <c r="BL108" i="22"/>
  <c r="BF108" i="22"/>
  <c r="AZ108" i="22"/>
  <c r="AT108" i="22"/>
  <c r="AN108" i="22"/>
  <c r="AH108" i="22"/>
  <c r="AB108" i="22"/>
  <c r="V108" i="22"/>
  <c r="P108" i="22"/>
  <c r="J108" i="22"/>
  <c r="F108" i="22"/>
  <c r="E108" i="22"/>
  <c r="D108" i="22"/>
  <c r="C108" i="22"/>
  <c r="BE108" i="22" s="1"/>
  <c r="B108" i="22"/>
  <c r="BX107" i="22"/>
  <c r="BR107" i="22"/>
  <c r="BL107" i="22"/>
  <c r="BF107" i="22"/>
  <c r="AZ107" i="22"/>
  <c r="AT107" i="22"/>
  <c r="AN107" i="22"/>
  <c r="AH107" i="22"/>
  <c r="AB107" i="22"/>
  <c r="V107" i="22"/>
  <c r="P107" i="22"/>
  <c r="J107" i="22"/>
  <c r="F107" i="22"/>
  <c r="E107" i="22"/>
  <c r="D107" i="22"/>
  <c r="C107" i="22"/>
  <c r="O107" i="22" s="1"/>
  <c r="B107" i="22"/>
  <c r="BX106" i="22"/>
  <c r="BR106" i="22"/>
  <c r="BL106" i="22"/>
  <c r="BF106" i="22"/>
  <c r="AZ106" i="22"/>
  <c r="AT106" i="22"/>
  <c r="AN106" i="22"/>
  <c r="AH106" i="22"/>
  <c r="AB106" i="22"/>
  <c r="V106" i="22"/>
  <c r="P106" i="22"/>
  <c r="J106" i="22"/>
  <c r="F106" i="22"/>
  <c r="E106" i="22"/>
  <c r="D106" i="22"/>
  <c r="C106" i="22"/>
  <c r="BW106" i="22" s="1"/>
  <c r="B106" i="22"/>
  <c r="BX105" i="22"/>
  <c r="BR105" i="22"/>
  <c r="BL105" i="22"/>
  <c r="BF105" i="22"/>
  <c r="AZ105" i="22"/>
  <c r="AT105" i="22"/>
  <c r="AN105" i="22"/>
  <c r="AH105" i="22"/>
  <c r="AB105" i="22"/>
  <c r="V105" i="22"/>
  <c r="P105" i="22"/>
  <c r="J105" i="22"/>
  <c r="F105" i="22"/>
  <c r="E105" i="22"/>
  <c r="D105" i="22"/>
  <c r="C105" i="22"/>
  <c r="AS105" i="22" s="1"/>
  <c r="B105" i="22"/>
  <c r="BX104" i="22"/>
  <c r="BR104" i="22"/>
  <c r="BL104" i="22"/>
  <c r="BF104" i="22"/>
  <c r="AZ104" i="22"/>
  <c r="AT104" i="22"/>
  <c r="AN104" i="22"/>
  <c r="AH104" i="22"/>
  <c r="AB104" i="22"/>
  <c r="V104" i="22"/>
  <c r="P104" i="22"/>
  <c r="J104" i="22"/>
  <c r="F104" i="22"/>
  <c r="E104" i="22"/>
  <c r="D104" i="22"/>
  <c r="C104" i="22"/>
  <c r="B104" i="22"/>
  <c r="BX103" i="22"/>
  <c r="BR103" i="22"/>
  <c r="BL103" i="22"/>
  <c r="BF103" i="22"/>
  <c r="AZ103" i="22"/>
  <c r="AT103" i="22"/>
  <c r="AN103" i="22"/>
  <c r="AH103" i="22"/>
  <c r="AB103" i="22"/>
  <c r="V103" i="22"/>
  <c r="P103" i="22"/>
  <c r="J103" i="22"/>
  <c r="F103" i="22"/>
  <c r="E103" i="22"/>
  <c r="D103" i="22"/>
  <c r="C103" i="22"/>
  <c r="B103" i="22"/>
  <c r="BX102" i="22"/>
  <c r="BR102" i="22"/>
  <c r="BL102" i="22"/>
  <c r="BF102" i="22"/>
  <c r="AZ102" i="22"/>
  <c r="AT102" i="22"/>
  <c r="AN102" i="22"/>
  <c r="AH102" i="22"/>
  <c r="AB102" i="22"/>
  <c r="V102" i="22"/>
  <c r="P102" i="22"/>
  <c r="J102" i="22"/>
  <c r="F102" i="22"/>
  <c r="E102" i="22"/>
  <c r="D102" i="22"/>
  <c r="C102" i="22"/>
  <c r="AY102" i="22" s="1"/>
  <c r="B102" i="22"/>
  <c r="BX101" i="22"/>
  <c r="BR101" i="22"/>
  <c r="BL101" i="22"/>
  <c r="BF101" i="22"/>
  <c r="AZ101" i="22"/>
  <c r="AT101" i="22"/>
  <c r="AN101" i="22"/>
  <c r="AH101" i="22"/>
  <c r="AB101" i="22"/>
  <c r="V101" i="22"/>
  <c r="P101" i="22"/>
  <c r="J101" i="22"/>
  <c r="F101" i="22"/>
  <c r="E101" i="22"/>
  <c r="D101" i="22"/>
  <c r="C101" i="22"/>
  <c r="BQ101" i="22" s="1"/>
  <c r="B101" i="22"/>
  <c r="BX100" i="22"/>
  <c r="BR100" i="22"/>
  <c r="BL100" i="22"/>
  <c r="BF100" i="22"/>
  <c r="AZ100" i="22"/>
  <c r="AT100" i="22"/>
  <c r="AN100" i="22"/>
  <c r="AH100" i="22"/>
  <c r="AB100" i="22"/>
  <c r="V100" i="22"/>
  <c r="P100" i="22"/>
  <c r="J100" i="22"/>
  <c r="F100" i="22"/>
  <c r="E100" i="22"/>
  <c r="D100" i="22"/>
  <c r="C100" i="22"/>
  <c r="AA100" i="22" s="1"/>
  <c r="B100" i="22"/>
  <c r="BX99" i="22"/>
  <c r="BR99" i="22"/>
  <c r="BL99" i="22"/>
  <c r="BF99" i="22"/>
  <c r="AZ99" i="22"/>
  <c r="AT99" i="22"/>
  <c r="AN99" i="22"/>
  <c r="AH99" i="22"/>
  <c r="AB99" i="22"/>
  <c r="V99" i="22"/>
  <c r="P99" i="22"/>
  <c r="J99" i="22"/>
  <c r="F99" i="22"/>
  <c r="E99" i="22"/>
  <c r="D99" i="22"/>
  <c r="C99" i="22"/>
  <c r="BQ99" i="22" s="1"/>
  <c r="B99" i="22"/>
  <c r="BX98" i="22"/>
  <c r="BR98" i="22"/>
  <c r="BL98" i="22"/>
  <c r="BF98" i="22"/>
  <c r="AZ98" i="22"/>
  <c r="AT98" i="22"/>
  <c r="AN98" i="22"/>
  <c r="AH98" i="22"/>
  <c r="AB98" i="22"/>
  <c r="V98" i="22"/>
  <c r="P98" i="22"/>
  <c r="J98" i="22"/>
  <c r="F98" i="22"/>
  <c r="E98" i="22"/>
  <c r="D98" i="22"/>
  <c r="C98" i="22"/>
  <c r="BW98" i="22" s="1"/>
  <c r="B98" i="22"/>
  <c r="BX97" i="22"/>
  <c r="BR97" i="22"/>
  <c r="BL97" i="22"/>
  <c r="BF97" i="22"/>
  <c r="AZ97" i="22"/>
  <c r="AT97" i="22"/>
  <c r="AN97" i="22"/>
  <c r="AH97" i="22"/>
  <c r="AB97" i="22"/>
  <c r="V97" i="22"/>
  <c r="P97" i="22"/>
  <c r="J97" i="22"/>
  <c r="F97" i="22"/>
  <c r="E97" i="22"/>
  <c r="D97" i="22"/>
  <c r="C97" i="22"/>
  <c r="BW97" i="22" s="1"/>
  <c r="B97" i="22"/>
  <c r="BX96" i="22"/>
  <c r="BR96" i="22"/>
  <c r="BL96" i="22"/>
  <c r="BF96" i="22"/>
  <c r="AZ96" i="22"/>
  <c r="AT96" i="22"/>
  <c r="AN96" i="22"/>
  <c r="AH96" i="22"/>
  <c r="AB96" i="22"/>
  <c r="V96" i="22"/>
  <c r="P96" i="22"/>
  <c r="J96" i="22"/>
  <c r="F96" i="22"/>
  <c r="E96" i="22"/>
  <c r="D96" i="22"/>
  <c r="C96" i="22"/>
  <c r="BQ96" i="22" s="1"/>
  <c r="B96" i="22"/>
  <c r="BX95" i="22"/>
  <c r="BR95" i="22"/>
  <c r="BL95" i="22"/>
  <c r="BF95" i="22"/>
  <c r="AZ95" i="22"/>
  <c r="AT95" i="22"/>
  <c r="AN95" i="22"/>
  <c r="AH95" i="22"/>
  <c r="AB95" i="22"/>
  <c r="V95" i="22"/>
  <c r="P95" i="22"/>
  <c r="J95" i="22"/>
  <c r="F95" i="22"/>
  <c r="E95" i="22"/>
  <c r="D95" i="22"/>
  <c r="C95" i="22"/>
  <c r="BQ95" i="22" s="1"/>
  <c r="B95" i="22"/>
  <c r="BX94" i="22"/>
  <c r="BR94" i="22"/>
  <c r="BL94" i="22"/>
  <c r="BF94" i="22"/>
  <c r="AZ94" i="22"/>
  <c r="AT94" i="22"/>
  <c r="AN94" i="22"/>
  <c r="AH94" i="22"/>
  <c r="AB94" i="22"/>
  <c r="V94" i="22"/>
  <c r="P94" i="22"/>
  <c r="J94" i="22"/>
  <c r="F94" i="22"/>
  <c r="E94" i="22"/>
  <c r="D94" i="22"/>
  <c r="C94" i="22"/>
  <c r="B94" i="22"/>
  <c r="BX93" i="22"/>
  <c r="BR93" i="22"/>
  <c r="BL93" i="22"/>
  <c r="BF93" i="22"/>
  <c r="AZ93" i="22"/>
  <c r="AT93" i="22"/>
  <c r="AN93" i="22"/>
  <c r="AH93" i="22"/>
  <c r="AB93" i="22"/>
  <c r="V93" i="22"/>
  <c r="P93" i="22"/>
  <c r="J93" i="22"/>
  <c r="F93" i="22"/>
  <c r="E93" i="22"/>
  <c r="D93" i="22"/>
  <c r="C93" i="22"/>
  <c r="AS93" i="22" s="1"/>
  <c r="B93" i="22"/>
  <c r="BX92" i="22"/>
  <c r="BR92" i="22"/>
  <c r="BL92" i="22"/>
  <c r="BF92" i="22"/>
  <c r="AZ92" i="22"/>
  <c r="AT92" i="22"/>
  <c r="AN92" i="22"/>
  <c r="AH92" i="22"/>
  <c r="AB92" i="22"/>
  <c r="V92" i="22"/>
  <c r="P92" i="22"/>
  <c r="J92" i="22"/>
  <c r="F92" i="22"/>
  <c r="E92" i="22"/>
  <c r="D92" i="22"/>
  <c r="C92" i="22"/>
  <c r="BK92" i="22" s="1"/>
  <c r="B92" i="22"/>
  <c r="BX91" i="22"/>
  <c r="BR91" i="22"/>
  <c r="BL91" i="22"/>
  <c r="BF91" i="22"/>
  <c r="AZ91" i="22"/>
  <c r="AT91" i="22"/>
  <c r="AN91" i="22"/>
  <c r="AH91" i="22"/>
  <c r="AB91" i="22"/>
  <c r="V91" i="22"/>
  <c r="P91" i="22"/>
  <c r="J91" i="22"/>
  <c r="F91" i="22"/>
  <c r="E91" i="22"/>
  <c r="D91" i="22"/>
  <c r="C91" i="22"/>
  <c r="AY91" i="22" s="1"/>
  <c r="B91" i="22"/>
  <c r="BX90" i="22"/>
  <c r="BR90" i="22"/>
  <c r="BL90" i="22"/>
  <c r="BF90" i="22"/>
  <c r="AZ90" i="22"/>
  <c r="AT90" i="22"/>
  <c r="AN90" i="22"/>
  <c r="AH90" i="22"/>
  <c r="AB90" i="22"/>
  <c r="V90" i="22"/>
  <c r="P90" i="22"/>
  <c r="J90" i="22"/>
  <c r="F90" i="22"/>
  <c r="E90" i="22"/>
  <c r="D90" i="22"/>
  <c r="C90" i="22"/>
  <c r="AS90" i="22" s="1"/>
  <c r="B90" i="22"/>
  <c r="BX89" i="22"/>
  <c r="BR89" i="22"/>
  <c r="BL89" i="22"/>
  <c r="BF89" i="22"/>
  <c r="AZ89" i="22"/>
  <c r="AT89" i="22"/>
  <c r="AN89" i="22"/>
  <c r="AH89" i="22"/>
  <c r="AB89" i="22"/>
  <c r="V89" i="22"/>
  <c r="P89" i="22"/>
  <c r="J89" i="22"/>
  <c r="F89" i="22"/>
  <c r="E89" i="22"/>
  <c r="D89" i="22"/>
  <c r="C89" i="22"/>
  <c r="B89" i="22"/>
  <c r="BX88" i="22"/>
  <c r="BR88" i="22"/>
  <c r="BL88" i="22"/>
  <c r="BF88" i="22"/>
  <c r="AZ88" i="22"/>
  <c r="AT88" i="22"/>
  <c r="AN88" i="22"/>
  <c r="AH88" i="22"/>
  <c r="AB88" i="22"/>
  <c r="V88" i="22"/>
  <c r="P88" i="22"/>
  <c r="J88" i="22"/>
  <c r="F88" i="22"/>
  <c r="E88" i="22"/>
  <c r="D88" i="22"/>
  <c r="C88" i="22"/>
  <c r="B88" i="22"/>
  <c r="BX87" i="22"/>
  <c r="BR87" i="22"/>
  <c r="BL87" i="22"/>
  <c r="BF87" i="22"/>
  <c r="AZ87" i="22"/>
  <c r="AT87" i="22"/>
  <c r="AN87" i="22"/>
  <c r="AH87" i="22"/>
  <c r="AB87" i="22"/>
  <c r="V87" i="22"/>
  <c r="P87" i="22"/>
  <c r="J87" i="22"/>
  <c r="F87" i="22"/>
  <c r="E87" i="22"/>
  <c r="D87" i="22"/>
  <c r="C87" i="22"/>
  <c r="BW87" i="22" s="1"/>
  <c r="B87" i="22"/>
  <c r="BX86" i="22"/>
  <c r="BR86" i="22"/>
  <c r="BL86" i="22"/>
  <c r="BF86" i="22"/>
  <c r="AZ86" i="22"/>
  <c r="AT86" i="22"/>
  <c r="AN86" i="22"/>
  <c r="AH86" i="22"/>
  <c r="AB86" i="22"/>
  <c r="V86" i="22"/>
  <c r="P86" i="22"/>
  <c r="J86" i="22"/>
  <c r="F86" i="22"/>
  <c r="E86" i="22"/>
  <c r="D86" i="22"/>
  <c r="C86" i="22"/>
  <c r="BQ86" i="22" s="1"/>
  <c r="B86" i="22"/>
  <c r="BX85" i="22"/>
  <c r="BR85" i="22"/>
  <c r="BL85" i="22"/>
  <c r="BF85" i="22"/>
  <c r="AZ85" i="22"/>
  <c r="AT85" i="22"/>
  <c r="AN85" i="22"/>
  <c r="AH85" i="22"/>
  <c r="AB85" i="22"/>
  <c r="V85" i="22"/>
  <c r="P85" i="22"/>
  <c r="J85" i="22"/>
  <c r="F85" i="22"/>
  <c r="E85" i="22"/>
  <c r="D85" i="22"/>
  <c r="C85" i="22"/>
  <c r="AS85" i="22" s="1"/>
  <c r="B85" i="22"/>
  <c r="BX84" i="22"/>
  <c r="BR84" i="22"/>
  <c r="BL84" i="22"/>
  <c r="BF84" i="22"/>
  <c r="AZ84" i="22"/>
  <c r="AT84" i="22"/>
  <c r="AN84" i="22"/>
  <c r="AH84" i="22"/>
  <c r="AB84" i="22"/>
  <c r="V84" i="22"/>
  <c r="P84" i="22"/>
  <c r="J84" i="22"/>
  <c r="F84" i="22"/>
  <c r="E84" i="22"/>
  <c r="D84" i="22"/>
  <c r="C84" i="22"/>
  <c r="BK84" i="22" s="1"/>
  <c r="B84" i="22"/>
  <c r="BX83" i="22"/>
  <c r="BR83" i="22"/>
  <c r="BL83" i="22"/>
  <c r="BF83" i="22"/>
  <c r="AZ83" i="22"/>
  <c r="AT83" i="22"/>
  <c r="AN83" i="22"/>
  <c r="AH83" i="22"/>
  <c r="AB83" i="22"/>
  <c r="V83" i="22"/>
  <c r="P83" i="22"/>
  <c r="J83" i="22"/>
  <c r="F83" i="22"/>
  <c r="E83" i="22"/>
  <c r="D83" i="22"/>
  <c r="C83" i="22"/>
  <c r="O83" i="22" s="1"/>
  <c r="B83" i="22"/>
  <c r="AM180" i="22" l="1"/>
  <c r="AY180" i="22"/>
  <c r="U192" i="22"/>
  <c r="BE166" i="22"/>
  <c r="BW166" i="22"/>
  <c r="O152" i="22"/>
  <c r="AG164" i="22"/>
  <c r="AS164" i="22"/>
  <c r="BK152" i="22"/>
  <c r="CC147" i="22"/>
  <c r="Q152" i="22"/>
  <c r="R152" i="22" s="1"/>
  <c r="S152" i="22" s="1"/>
  <c r="T152" i="22" s="1"/>
  <c r="AY164" i="22"/>
  <c r="BA164" i="22" s="1"/>
  <c r="BB164" i="22" s="1"/>
  <c r="BC164" i="22" s="1"/>
  <c r="AM197" i="22"/>
  <c r="AO197" i="22" s="1"/>
  <c r="AP197" i="22" s="1"/>
  <c r="AQ197" i="22" s="1"/>
  <c r="AR197" i="22" s="1"/>
  <c r="BQ164" i="22"/>
  <c r="BS164" i="22" s="1"/>
  <c r="BT164" i="22" s="1"/>
  <c r="BU164" i="22" s="1"/>
  <c r="BV164" i="22" s="1"/>
  <c r="AM125" i="22"/>
  <c r="AO125" i="22" s="1"/>
  <c r="AP125" i="22" s="1"/>
  <c r="AQ125" i="22" s="1"/>
  <c r="AR125" i="22" s="1"/>
  <c r="CJ125" i="22" s="1"/>
  <c r="DI125" i="22" s="1"/>
  <c r="CV125" i="22" s="1"/>
  <c r="U144" i="22"/>
  <c r="W144" i="22" s="1"/>
  <c r="X144" i="22" s="1"/>
  <c r="Y144" i="22" s="1"/>
  <c r="Z144" i="22" s="1"/>
  <c r="BK161" i="22"/>
  <c r="BM161" i="22" s="1"/>
  <c r="BN161" i="22" s="1"/>
  <c r="BO161" i="22" s="1"/>
  <c r="BE181" i="22"/>
  <c r="BG181" i="22" s="1"/>
  <c r="BH181" i="22" s="1"/>
  <c r="BI181" i="22" s="1"/>
  <c r="W150" i="22"/>
  <c r="X150" i="22" s="1"/>
  <c r="Y150" i="22" s="1"/>
  <c r="Z150" i="22" s="1"/>
  <c r="N205" i="22"/>
  <c r="U181" i="22"/>
  <c r="BS176" i="22"/>
  <c r="BT176" i="22" s="1"/>
  <c r="BU176" i="22" s="1"/>
  <c r="BV176" i="22" s="1"/>
  <c r="AA110" i="22"/>
  <c r="AC110" i="22" s="1"/>
  <c r="AD110" i="22" s="1"/>
  <c r="AE110" i="22" s="1"/>
  <c r="AF110" i="22" s="1"/>
  <c r="CH110" i="22" s="1"/>
  <c r="DG110" i="22" s="1"/>
  <c r="CT110" i="22" s="1"/>
  <c r="AC149" i="22"/>
  <c r="AD149" i="22" s="1"/>
  <c r="AE149" i="22" s="1"/>
  <c r="AF149" i="22" s="1"/>
  <c r="BK169" i="22"/>
  <c r="BM169" i="22" s="1"/>
  <c r="BN169" i="22" s="1"/>
  <c r="BO169" i="22" s="1"/>
  <c r="BS201" i="22"/>
  <c r="BT201" i="22" s="1"/>
  <c r="BU201" i="22" s="1"/>
  <c r="BV201" i="22" s="1"/>
  <c r="AY169" i="22"/>
  <c r="BA169" i="22" s="1"/>
  <c r="BB169" i="22" s="1"/>
  <c r="BC169" i="22" s="1"/>
  <c r="AA189" i="22"/>
  <c r="AC189" i="22" s="1"/>
  <c r="AD189" i="22" s="1"/>
  <c r="AE189" i="22" s="1"/>
  <c r="Q112" i="22"/>
  <c r="R112" i="22" s="1"/>
  <c r="S112" i="22" s="1"/>
  <c r="T112" i="22" s="1"/>
  <c r="CF112" i="22" s="1"/>
  <c r="DE112" i="22" s="1"/>
  <c r="CR112" i="22" s="1"/>
  <c r="AI157" i="22"/>
  <c r="AJ157" i="22" s="1"/>
  <c r="AK157" i="22" s="1"/>
  <c r="AL157" i="22" s="1"/>
  <c r="BY87" i="22"/>
  <c r="BZ87" i="22" s="1"/>
  <c r="CA87" i="22" s="1"/>
  <c r="CB87" i="22" s="1"/>
  <c r="CP87" i="22" s="1"/>
  <c r="DO87" i="22" s="1"/>
  <c r="DB87" i="22" s="1"/>
  <c r="W192" i="22"/>
  <c r="X192" i="22" s="1"/>
  <c r="Y192" i="22" s="1"/>
  <c r="Z192" i="22" s="1"/>
  <c r="BW194" i="22"/>
  <c r="AU85" i="22"/>
  <c r="AV85" i="22" s="1"/>
  <c r="AW85" i="22" s="1"/>
  <c r="AX85" i="22" s="1"/>
  <c r="CK85" i="22" s="1"/>
  <c r="DJ85" i="22" s="1"/>
  <c r="CW85" i="22" s="1"/>
  <c r="BE171" i="22"/>
  <c r="BG171" i="22" s="1"/>
  <c r="BH171" i="22" s="1"/>
  <c r="BI171" i="22" s="1"/>
  <c r="AA127" i="22"/>
  <c r="AC127" i="22" s="1"/>
  <c r="AD127" i="22" s="1"/>
  <c r="AE127" i="22" s="1"/>
  <c r="AF127" i="22" s="1"/>
  <c r="CH127" i="22" s="1"/>
  <c r="DG127" i="22" s="1"/>
  <c r="CT127" i="22" s="1"/>
  <c r="BE182" i="22"/>
  <c r="BG182" i="22" s="1"/>
  <c r="BH182" i="22" s="1"/>
  <c r="BI182" i="22" s="1"/>
  <c r="BK110" i="22"/>
  <c r="AS182" i="22"/>
  <c r="AU182" i="22" s="1"/>
  <c r="AV182" i="22" s="1"/>
  <c r="AW182" i="22" s="1"/>
  <c r="O110" i="22"/>
  <c r="I182" i="22"/>
  <c r="CC182" i="22" s="1"/>
  <c r="BE184" i="22"/>
  <c r="BG184" i="22" s="1"/>
  <c r="BH184" i="22" s="1"/>
  <c r="BI184" i="22" s="1"/>
  <c r="BQ130" i="22"/>
  <c r="BS130" i="22" s="1"/>
  <c r="BT130" i="22" s="1"/>
  <c r="BU130" i="22" s="1"/>
  <c r="BV130" i="22" s="1"/>
  <c r="CO130" i="22" s="1"/>
  <c r="DN130" i="22" s="1"/>
  <c r="DA130" i="22" s="1"/>
  <c r="AG114" i="22"/>
  <c r="BE170" i="22"/>
  <c r="BG170" i="22" s="1"/>
  <c r="BH170" i="22" s="1"/>
  <c r="BI170" i="22" s="1"/>
  <c r="AA91" i="22"/>
  <c r="AC91" i="22" s="1"/>
  <c r="AD91" i="22" s="1"/>
  <c r="AE91" i="22" s="1"/>
  <c r="AF91" i="22" s="1"/>
  <c r="CH91" i="22" s="1"/>
  <c r="DG91" i="22" s="1"/>
  <c r="CT91" i="22" s="1"/>
  <c r="I144" i="22"/>
  <c r="CC144" i="22" s="1"/>
  <c r="AG159" i="22"/>
  <c r="AI159" i="22" s="1"/>
  <c r="AJ159" i="22" s="1"/>
  <c r="AK159" i="22" s="1"/>
  <c r="U199" i="22"/>
  <c r="W199" i="22" s="1"/>
  <c r="X199" i="22" s="1"/>
  <c r="Y199" i="22" s="1"/>
  <c r="AG147" i="22"/>
  <c r="AI147" i="22" s="1"/>
  <c r="AJ147" i="22" s="1"/>
  <c r="AK147" i="22" s="1"/>
  <c r="AC156" i="22"/>
  <c r="AD156" i="22" s="1"/>
  <c r="AE156" i="22" s="1"/>
  <c r="BG166" i="22"/>
  <c r="BH166" i="22" s="1"/>
  <c r="BI166" i="22" s="1"/>
  <c r="AG173" i="22"/>
  <c r="AI173" i="22" s="1"/>
  <c r="AJ173" i="22" s="1"/>
  <c r="AK173" i="22" s="1"/>
  <c r="AS114" i="22"/>
  <c r="AU114" i="22" s="1"/>
  <c r="AV114" i="22" s="1"/>
  <c r="AW114" i="22" s="1"/>
  <c r="AX114" i="22" s="1"/>
  <c r="CK114" i="22" s="1"/>
  <c r="DJ114" i="22" s="1"/>
  <c r="CW114" i="22" s="1"/>
  <c r="AY130" i="22"/>
  <c r="BA130" i="22" s="1"/>
  <c r="BB130" i="22" s="1"/>
  <c r="BC130" i="22" s="1"/>
  <c r="BD130" i="22" s="1"/>
  <c r="CL130" i="22" s="1"/>
  <c r="DK130" i="22" s="1"/>
  <c r="CX130" i="22" s="1"/>
  <c r="H208" i="22"/>
  <c r="AS147" i="22"/>
  <c r="AU147" i="22" s="1"/>
  <c r="AV147" i="22" s="1"/>
  <c r="AW147" i="22" s="1"/>
  <c r="U162" i="22"/>
  <c r="W162" i="22" s="1"/>
  <c r="X162" i="22" s="1"/>
  <c r="Y162" i="22" s="1"/>
  <c r="AA163" i="22"/>
  <c r="AC163" i="22" s="1"/>
  <c r="AD163" i="22" s="1"/>
  <c r="AE163" i="22" s="1"/>
  <c r="BW164" i="22"/>
  <c r="BY164" i="22" s="1"/>
  <c r="BZ164" i="22" s="1"/>
  <c r="CA164" i="22" s="1"/>
  <c r="BW165" i="22"/>
  <c r="BY165" i="22" s="1"/>
  <c r="BZ165" i="22" s="1"/>
  <c r="CA165" i="22" s="1"/>
  <c r="U166" i="22"/>
  <c r="W166" i="22" s="1"/>
  <c r="X166" i="22" s="1"/>
  <c r="Y166" i="22" s="1"/>
  <c r="BK166" i="22"/>
  <c r="BM166" i="22" s="1"/>
  <c r="BN166" i="22" s="1"/>
  <c r="BO166" i="22" s="1"/>
  <c r="BE168" i="22"/>
  <c r="BG168" i="22" s="1"/>
  <c r="BH168" i="22" s="1"/>
  <c r="BI168" i="22" s="1"/>
  <c r="BK170" i="22"/>
  <c r="BM170" i="22" s="1"/>
  <c r="BN170" i="22" s="1"/>
  <c r="BO170" i="22" s="1"/>
  <c r="I171" i="22"/>
  <c r="K171" i="22" s="1"/>
  <c r="L171" i="22" s="1"/>
  <c r="M171" i="22" s="1"/>
  <c r="AM173" i="22"/>
  <c r="AO173" i="22" s="1"/>
  <c r="AP173" i="22" s="1"/>
  <c r="AQ173" i="22" s="1"/>
  <c r="AS176" i="22"/>
  <c r="O180" i="22"/>
  <c r="Q180" i="22" s="1"/>
  <c r="R180" i="22" s="1"/>
  <c r="S180" i="22" s="1"/>
  <c r="AG184" i="22"/>
  <c r="AI184" i="22" s="1"/>
  <c r="AJ184" i="22" s="1"/>
  <c r="AK184" i="22" s="1"/>
  <c r="Q189" i="22"/>
  <c r="R189" i="22" s="1"/>
  <c r="S189" i="22" s="1"/>
  <c r="AI199" i="22"/>
  <c r="AJ199" i="22" s="1"/>
  <c r="AK199" i="22" s="1"/>
  <c r="BW173" i="22"/>
  <c r="BY173" i="22" s="1"/>
  <c r="BZ173" i="22" s="1"/>
  <c r="CA173" i="22" s="1"/>
  <c r="W174" i="22"/>
  <c r="X174" i="22" s="1"/>
  <c r="Y174" i="22" s="1"/>
  <c r="BK90" i="22"/>
  <c r="BM90" i="22" s="1"/>
  <c r="BN90" i="22" s="1"/>
  <c r="BO90" i="22" s="1"/>
  <c r="BP90" i="22" s="1"/>
  <c r="CN90" i="22" s="1"/>
  <c r="DM90" i="22" s="1"/>
  <c r="CZ90" i="22" s="1"/>
  <c r="O91" i="22"/>
  <c r="Q91" i="22" s="1"/>
  <c r="R91" i="22" s="1"/>
  <c r="S91" i="22" s="1"/>
  <c r="T91" i="22" s="1"/>
  <c r="CF91" i="22" s="1"/>
  <c r="DE91" i="22" s="1"/>
  <c r="CR91" i="22" s="1"/>
  <c r="BW91" i="22"/>
  <c r="BY91" i="22" s="1"/>
  <c r="BZ91" i="22" s="1"/>
  <c r="CA91" i="22" s="1"/>
  <c r="CB91" i="22" s="1"/>
  <c r="CP91" i="22" s="1"/>
  <c r="DO91" i="22" s="1"/>
  <c r="DB91" i="22" s="1"/>
  <c r="BW110" i="22"/>
  <c r="BY110" i="22" s="1"/>
  <c r="BZ110" i="22" s="1"/>
  <c r="CA110" i="22" s="1"/>
  <c r="CB110" i="22" s="1"/>
  <c r="CP110" i="22" s="1"/>
  <c r="DO110" i="22" s="1"/>
  <c r="DB110" i="22" s="1"/>
  <c r="AM116" i="22"/>
  <c r="AO116" i="22" s="1"/>
  <c r="AP116" i="22" s="1"/>
  <c r="AQ116" i="22" s="1"/>
  <c r="AR116" i="22" s="1"/>
  <c r="CJ116" i="22" s="1"/>
  <c r="DI116" i="22" s="1"/>
  <c r="CV116" i="22" s="1"/>
  <c r="I208" i="22"/>
  <c r="R216" i="22"/>
  <c r="I148" i="22"/>
  <c r="CC148" i="22" s="1"/>
  <c r="U158" i="22"/>
  <c r="W158" i="22" s="1"/>
  <c r="X158" i="22" s="1"/>
  <c r="Y158" i="22" s="1"/>
  <c r="AA161" i="22"/>
  <c r="AC161" i="22" s="1"/>
  <c r="AD161" i="22" s="1"/>
  <c r="AE161" i="22" s="1"/>
  <c r="BW161" i="22"/>
  <c r="BY161" i="22" s="1"/>
  <c r="BZ161" i="22" s="1"/>
  <c r="CA161" i="22" s="1"/>
  <c r="BW162" i="22"/>
  <c r="AG165" i="22"/>
  <c r="AI165" i="22" s="1"/>
  <c r="AJ165" i="22" s="1"/>
  <c r="AK165" i="22" s="1"/>
  <c r="U170" i="22"/>
  <c r="W170" i="22" s="1"/>
  <c r="X170" i="22" s="1"/>
  <c r="Y170" i="22" s="1"/>
  <c r="AI179" i="22"/>
  <c r="AJ179" i="22" s="1"/>
  <c r="AK179" i="22" s="1"/>
  <c r="W186" i="22"/>
  <c r="X186" i="22" s="1"/>
  <c r="Y186" i="22" s="1"/>
  <c r="AI188" i="22"/>
  <c r="AJ188" i="22" s="1"/>
  <c r="AK188" i="22" s="1"/>
  <c r="BW191" i="22"/>
  <c r="BY191" i="22" s="1"/>
  <c r="BZ191" i="22" s="1"/>
  <c r="CA191" i="22" s="1"/>
  <c r="I128" i="22"/>
  <c r="CC128" i="22" s="1"/>
  <c r="J208" i="22"/>
  <c r="AY144" i="22"/>
  <c r="BA144" i="22" s="1"/>
  <c r="BB144" i="22" s="1"/>
  <c r="BC144" i="22" s="1"/>
  <c r="AU159" i="22"/>
  <c r="AV159" i="22" s="1"/>
  <c r="AW159" i="22" s="1"/>
  <c r="AA166" i="22"/>
  <c r="AC166" i="22" s="1"/>
  <c r="AD166" i="22" s="1"/>
  <c r="AE166" i="22" s="1"/>
  <c r="BQ170" i="22"/>
  <c r="BS170" i="22" s="1"/>
  <c r="BT170" i="22" s="1"/>
  <c r="BU170" i="22" s="1"/>
  <c r="I173" i="22"/>
  <c r="CC173" i="22" s="1"/>
  <c r="AS173" i="22"/>
  <c r="AU173" i="22" s="1"/>
  <c r="AV173" i="22" s="1"/>
  <c r="AW173" i="22" s="1"/>
  <c r="I176" i="22"/>
  <c r="K176" i="22" s="1"/>
  <c r="L176" i="22" s="1"/>
  <c r="M176" i="22" s="1"/>
  <c r="BW177" i="22"/>
  <c r="BY177" i="22" s="1"/>
  <c r="BZ177" i="22" s="1"/>
  <c r="CA177" i="22" s="1"/>
  <c r="AY185" i="22"/>
  <c r="BA185" i="22" s="1"/>
  <c r="BB185" i="22" s="1"/>
  <c r="BC185" i="22" s="1"/>
  <c r="BM190" i="22"/>
  <c r="BN190" i="22" s="1"/>
  <c r="BO190" i="22" s="1"/>
  <c r="BS197" i="22"/>
  <c r="BT197" i="22" s="1"/>
  <c r="BU197" i="22" s="1"/>
  <c r="AM201" i="22"/>
  <c r="AO201" i="22" s="1"/>
  <c r="AP201" i="22" s="1"/>
  <c r="AQ201" i="22" s="1"/>
  <c r="I112" i="22"/>
  <c r="CC112" i="22" s="1"/>
  <c r="K208" i="22"/>
  <c r="I150" i="22"/>
  <c r="K150" i="22" s="1"/>
  <c r="L150" i="22" s="1"/>
  <c r="M150" i="22" s="1"/>
  <c r="BM152" i="22"/>
  <c r="BN152" i="22" s="1"/>
  <c r="BO152" i="22" s="1"/>
  <c r="AI154" i="22"/>
  <c r="AJ154" i="22" s="1"/>
  <c r="AK154" i="22" s="1"/>
  <c r="BG156" i="22"/>
  <c r="BH156" i="22" s="1"/>
  <c r="BI156" i="22" s="1"/>
  <c r="AG161" i="22"/>
  <c r="AI161" i="22" s="1"/>
  <c r="AJ161" i="22" s="1"/>
  <c r="AK161" i="22" s="1"/>
  <c r="AM164" i="22"/>
  <c r="AO164" i="22" s="1"/>
  <c r="AP164" i="22" s="1"/>
  <c r="AQ164" i="22" s="1"/>
  <c r="AA169" i="22"/>
  <c r="AC169" i="22" s="1"/>
  <c r="AD169" i="22" s="1"/>
  <c r="AE169" i="22" s="1"/>
  <c r="BE175" i="22"/>
  <c r="BG175" i="22" s="1"/>
  <c r="BH175" i="22" s="1"/>
  <c r="BI175" i="22" s="1"/>
  <c r="U183" i="22"/>
  <c r="W183" i="22" s="1"/>
  <c r="X183" i="22" s="1"/>
  <c r="Y183" i="22" s="1"/>
  <c r="BW90" i="22"/>
  <c r="BY90" i="22" s="1"/>
  <c r="BZ90" i="22" s="1"/>
  <c r="CA90" i="22" s="1"/>
  <c r="CB90" i="22" s="1"/>
  <c r="CP90" i="22" s="1"/>
  <c r="DO90" i="22" s="1"/>
  <c r="DB90" i="22" s="1"/>
  <c r="BE144" i="22"/>
  <c r="BG144" i="22" s="1"/>
  <c r="BH144" i="22" s="1"/>
  <c r="BI144" i="22" s="1"/>
  <c r="AM162" i="22"/>
  <c r="AO162" i="22" s="1"/>
  <c r="AP162" i="22" s="1"/>
  <c r="AQ162" i="22" s="1"/>
  <c r="BS165" i="22"/>
  <c r="BT165" i="22" s="1"/>
  <c r="BU165" i="22" s="1"/>
  <c r="AM165" i="22"/>
  <c r="AO165" i="22" s="1"/>
  <c r="AP165" i="22" s="1"/>
  <c r="AQ165" i="22" s="1"/>
  <c r="AG170" i="22"/>
  <c r="AI170" i="22" s="1"/>
  <c r="AJ170" i="22" s="1"/>
  <c r="AK170" i="22" s="1"/>
  <c r="BW170" i="22"/>
  <c r="BY170" i="22" s="1"/>
  <c r="BZ170" i="22" s="1"/>
  <c r="CA170" i="22" s="1"/>
  <c r="O173" i="22"/>
  <c r="Q173" i="22" s="1"/>
  <c r="R173" i="22" s="1"/>
  <c r="S173" i="22" s="1"/>
  <c r="AY173" i="22"/>
  <c r="BA173" i="22" s="1"/>
  <c r="BB173" i="22" s="1"/>
  <c r="BC173" i="22" s="1"/>
  <c r="BA174" i="22"/>
  <c r="BB174" i="22" s="1"/>
  <c r="BC174" i="22" s="1"/>
  <c r="O176" i="22"/>
  <c r="Q176" i="22" s="1"/>
  <c r="R176" i="22" s="1"/>
  <c r="S176" i="22" s="1"/>
  <c r="Q184" i="22"/>
  <c r="R184" i="22" s="1"/>
  <c r="S184" i="22" s="1"/>
  <c r="BE185" i="22"/>
  <c r="U90" i="22"/>
  <c r="W90" i="22" s="1"/>
  <c r="X90" i="22" s="1"/>
  <c r="Y90" i="22" s="1"/>
  <c r="Z90" i="22" s="1"/>
  <c r="CG90" i="22" s="1"/>
  <c r="DF90" i="22" s="1"/>
  <c r="CS90" i="22" s="1"/>
  <c r="AY146" i="22"/>
  <c r="BA146" i="22" s="1"/>
  <c r="BB146" i="22" s="1"/>
  <c r="BC146" i="22" s="1"/>
  <c r="AA160" i="22"/>
  <c r="AC160" i="22" s="1"/>
  <c r="AD160" i="22" s="1"/>
  <c r="AE160" i="22" s="1"/>
  <c r="AA177" i="22"/>
  <c r="AC177" i="22" s="1"/>
  <c r="AD177" i="22" s="1"/>
  <c r="AE177" i="22" s="1"/>
  <c r="AI191" i="22"/>
  <c r="AJ191" i="22" s="1"/>
  <c r="AK191" i="22" s="1"/>
  <c r="BY192" i="22"/>
  <c r="BZ192" i="22" s="1"/>
  <c r="CA192" i="22" s="1"/>
  <c r="AM144" i="22"/>
  <c r="AO144" i="22" s="1"/>
  <c r="AP144" i="22" s="1"/>
  <c r="AQ144" i="22" s="1"/>
  <c r="U114" i="22"/>
  <c r="W114" i="22" s="1"/>
  <c r="X114" i="22" s="1"/>
  <c r="Y114" i="22" s="1"/>
  <c r="Z114" i="22" s="1"/>
  <c r="CG114" i="22" s="1"/>
  <c r="DF114" i="22" s="1"/>
  <c r="CS114" i="22" s="1"/>
  <c r="BW114" i="22"/>
  <c r="BY114" i="22" s="1"/>
  <c r="BZ114" i="22" s="1"/>
  <c r="CA114" i="22" s="1"/>
  <c r="CB114" i="22" s="1"/>
  <c r="CP114" i="22" s="1"/>
  <c r="DO114" i="22" s="1"/>
  <c r="DB114" i="22" s="1"/>
  <c r="AY122" i="22"/>
  <c r="AA157" i="22"/>
  <c r="AC157" i="22" s="1"/>
  <c r="AD157" i="22" s="1"/>
  <c r="AE157" i="22" s="1"/>
  <c r="BW159" i="22"/>
  <c r="BY159" i="22" s="1"/>
  <c r="BZ159" i="22" s="1"/>
  <c r="CA159" i="22" s="1"/>
  <c r="BE163" i="22"/>
  <c r="BG163" i="22" s="1"/>
  <c r="BH163" i="22" s="1"/>
  <c r="BI163" i="22" s="1"/>
  <c r="I164" i="22"/>
  <c r="K164" i="22" s="1"/>
  <c r="L164" i="22" s="1"/>
  <c r="M164" i="22" s="1"/>
  <c r="AS165" i="22"/>
  <c r="AU165" i="22" s="1"/>
  <c r="AV165" i="22" s="1"/>
  <c r="AW165" i="22" s="1"/>
  <c r="AS166" i="22"/>
  <c r="AU166" i="22" s="1"/>
  <c r="AV166" i="22" s="1"/>
  <c r="AW166" i="22" s="1"/>
  <c r="AM170" i="22"/>
  <c r="AO170" i="22" s="1"/>
  <c r="AP170" i="22" s="1"/>
  <c r="AQ170" i="22" s="1"/>
  <c r="U173" i="22"/>
  <c r="W173" i="22" s="1"/>
  <c r="X173" i="22" s="1"/>
  <c r="Y173" i="22" s="1"/>
  <c r="BE173" i="22"/>
  <c r="BG173" i="22" s="1"/>
  <c r="BH173" i="22" s="1"/>
  <c r="BI173" i="22" s="1"/>
  <c r="I174" i="22"/>
  <c r="CC174" i="22" s="1"/>
  <c r="BE174" i="22"/>
  <c r="BG174" i="22" s="1"/>
  <c r="BH174" i="22" s="1"/>
  <c r="BI174" i="22" s="1"/>
  <c r="U176" i="22"/>
  <c r="W176" i="22" s="1"/>
  <c r="X176" i="22" s="1"/>
  <c r="Y176" i="22" s="1"/>
  <c r="BW176" i="22"/>
  <c r="BY176" i="22" s="1"/>
  <c r="BZ176" i="22" s="1"/>
  <c r="CA176" i="22" s="1"/>
  <c r="BK185" i="22"/>
  <c r="BM185" i="22" s="1"/>
  <c r="BN185" i="22" s="1"/>
  <c r="BO185" i="22" s="1"/>
  <c r="AM198" i="22"/>
  <c r="AO198" i="22" s="1"/>
  <c r="AP198" i="22" s="1"/>
  <c r="AQ198" i="22" s="1"/>
  <c r="AM176" i="22"/>
  <c r="AO176" i="22" s="1"/>
  <c r="AP176" i="22" s="1"/>
  <c r="AQ176" i="22" s="1"/>
  <c r="AM86" i="22"/>
  <c r="AO86" i="22" s="1"/>
  <c r="AP86" i="22" s="1"/>
  <c r="AQ86" i="22" s="1"/>
  <c r="AR86" i="22" s="1"/>
  <c r="CJ86" i="22" s="1"/>
  <c r="DI86" i="22" s="1"/>
  <c r="CV86" i="22" s="1"/>
  <c r="AY110" i="22"/>
  <c r="BA110" i="22" s="1"/>
  <c r="BB110" i="22" s="1"/>
  <c r="BC110" i="22" s="1"/>
  <c r="BD110" i="22" s="1"/>
  <c r="CL110" i="22" s="1"/>
  <c r="DK110" i="22" s="1"/>
  <c r="CX110" i="22" s="1"/>
  <c r="K151" i="22"/>
  <c r="L151" i="22" s="1"/>
  <c r="M151" i="22" s="1"/>
  <c r="AY162" i="22"/>
  <c r="BA162" i="22" s="1"/>
  <c r="BB162" i="22" s="1"/>
  <c r="BC162" i="22" s="1"/>
  <c r="U175" i="22"/>
  <c r="W175" i="22" s="1"/>
  <c r="X175" i="22" s="1"/>
  <c r="Y175" i="22" s="1"/>
  <c r="U185" i="22"/>
  <c r="W185" i="22" s="1"/>
  <c r="X185" i="22" s="1"/>
  <c r="Y185" i="22" s="1"/>
  <c r="BW100" i="22"/>
  <c r="BY100" i="22" s="1"/>
  <c r="BZ100" i="22" s="1"/>
  <c r="CA100" i="22" s="1"/>
  <c r="CB100" i="22" s="1"/>
  <c r="CP100" i="22" s="1"/>
  <c r="DO100" i="22" s="1"/>
  <c r="DB100" i="22" s="1"/>
  <c r="AM128" i="22"/>
  <c r="AO128" i="22" s="1"/>
  <c r="AP128" i="22" s="1"/>
  <c r="AQ128" i="22" s="1"/>
  <c r="AR128" i="22" s="1"/>
  <c r="CJ128" i="22" s="1"/>
  <c r="DI128" i="22" s="1"/>
  <c r="CV128" i="22" s="1"/>
  <c r="AG130" i="22"/>
  <c r="AI130" i="22" s="1"/>
  <c r="AJ130" i="22" s="1"/>
  <c r="AK130" i="22" s="1"/>
  <c r="AL130" i="22" s="1"/>
  <c r="CI130" i="22" s="1"/>
  <c r="DH130" i="22" s="1"/>
  <c r="CU130" i="22" s="1"/>
  <c r="AA144" i="22"/>
  <c r="AC144" i="22" s="1"/>
  <c r="AD144" i="22" s="1"/>
  <c r="AE144" i="22" s="1"/>
  <c r="AS148" i="22"/>
  <c r="AU148" i="22" s="1"/>
  <c r="AV148" i="22" s="1"/>
  <c r="AW148" i="22" s="1"/>
  <c r="AA152" i="22"/>
  <c r="AC152" i="22" s="1"/>
  <c r="AD152" i="22" s="1"/>
  <c r="AE152" i="22" s="1"/>
  <c r="BE161" i="22"/>
  <c r="BG161" i="22" s="1"/>
  <c r="BH161" i="22" s="1"/>
  <c r="BI161" i="22" s="1"/>
  <c r="O164" i="22"/>
  <c r="Q164" i="22" s="1"/>
  <c r="R164" i="22" s="1"/>
  <c r="S164" i="22" s="1"/>
  <c r="I166" i="22"/>
  <c r="K166" i="22" s="1"/>
  <c r="L166" i="22" s="1"/>
  <c r="M166" i="22" s="1"/>
  <c r="AY166" i="22"/>
  <c r="BA166" i="22" s="1"/>
  <c r="BB166" i="22" s="1"/>
  <c r="BC166" i="22" s="1"/>
  <c r="AA173" i="22"/>
  <c r="AC173" i="22" s="1"/>
  <c r="AD173" i="22" s="1"/>
  <c r="AE173" i="22" s="1"/>
  <c r="O174" i="22"/>
  <c r="Q174" i="22" s="1"/>
  <c r="R174" i="22" s="1"/>
  <c r="S174" i="22" s="1"/>
  <c r="BQ192" i="22"/>
  <c r="BS192" i="22" s="1"/>
  <c r="BT192" i="22" s="1"/>
  <c r="BU192" i="22" s="1"/>
  <c r="BM194" i="22"/>
  <c r="BN194" i="22" s="1"/>
  <c r="BO194" i="22" s="1"/>
  <c r="BY196" i="22"/>
  <c r="BZ196" i="22" s="1"/>
  <c r="CA196" i="22" s="1"/>
  <c r="K222" i="22"/>
  <c r="I146" i="22"/>
  <c r="K146" i="22" s="1"/>
  <c r="L146" i="22" s="1"/>
  <c r="M146" i="22" s="1"/>
  <c r="AC148" i="22"/>
  <c r="AD148" i="22" s="1"/>
  <c r="AE148" i="22" s="1"/>
  <c r="U156" i="22"/>
  <c r="W156" i="22" s="1"/>
  <c r="X156" i="22" s="1"/>
  <c r="Y156" i="22" s="1"/>
  <c r="AM157" i="22"/>
  <c r="AO157" i="22" s="1"/>
  <c r="AP157" i="22" s="1"/>
  <c r="AQ157" i="22" s="1"/>
  <c r="I161" i="22"/>
  <c r="K161" i="22" s="1"/>
  <c r="L161" i="22" s="1"/>
  <c r="M161" i="22" s="1"/>
  <c r="BE162" i="22"/>
  <c r="BG162" i="22" s="1"/>
  <c r="BH162" i="22" s="1"/>
  <c r="BI162" i="22" s="1"/>
  <c r="BQ163" i="22"/>
  <c r="BS163" i="22" s="1"/>
  <c r="BT163" i="22" s="1"/>
  <c r="BU163" i="22" s="1"/>
  <c r="O165" i="22"/>
  <c r="Q165" i="22" s="1"/>
  <c r="R165" i="22" s="1"/>
  <c r="S165" i="22" s="1"/>
  <c r="BE169" i="22"/>
  <c r="BG169" i="22" s="1"/>
  <c r="BH169" i="22" s="1"/>
  <c r="BI169" i="22" s="1"/>
  <c r="I170" i="22"/>
  <c r="K170" i="22" s="1"/>
  <c r="L170" i="22" s="1"/>
  <c r="M170" i="22" s="1"/>
  <c r="AA175" i="22"/>
  <c r="AC175" i="22" s="1"/>
  <c r="AD175" i="22" s="1"/>
  <c r="AE175" i="22" s="1"/>
  <c r="BA183" i="22"/>
  <c r="BB183" i="22" s="1"/>
  <c r="BC183" i="22" s="1"/>
  <c r="BW184" i="22"/>
  <c r="BY184" i="22" s="1"/>
  <c r="BZ184" i="22" s="1"/>
  <c r="CA184" i="22" s="1"/>
  <c r="AA185" i="22"/>
  <c r="AC185" i="22" s="1"/>
  <c r="AD185" i="22" s="1"/>
  <c r="AE185" i="22" s="1"/>
  <c r="BW185" i="22"/>
  <c r="BY185" i="22" s="1"/>
  <c r="BZ185" i="22" s="1"/>
  <c r="CA185" i="22" s="1"/>
  <c r="BM191" i="22"/>
  <c r="BN191" i="22" s="1"/>
  <c r="BO191" i="22" s="1"/>
  <c r="BS198" i="22"/>
  <c r="BT198" i="22" s="1"/>
  <c r="BU198" i="22" s="1"/>
  <c r="BQ167" i="22"/>
  <c r="BS167" i="22" s="1"/>
  <c r="BT167" i="22" s="1"/>
  <c r="BU167" i="22" s="1"/>
  <c r="AU174" i="22"/>
  <c r="AV174" i="22" s="1"/>
  <c r="AW174" i="22" s="1"/>
  <c r="AA99" i="22"/>
  <c r="AC99" i="22" s="1"/>
  <c r="AD99" i="22" s="1"/>
  <c r="AE99" i="22" s="1"/>
  <c r="AF99" i="22" s="1"/>
  <c r="CH99" i="22" s="1"/>
  <c r="DG99" i="22" s="1"/>
  <c r="CT99" i="22" s="1"/>
  <c r="AY100" i="22"/>
  <c r="O225" i="22"/>
  <c r="P256" i="22"/>
  <c r="AI171" i="22"/>
  <c r="AJ171" i="22" s="1"/>
  <c r="AK171" i="22" s="1"/>
  <c r="BA180" i="22"/>
  <c r="BB180" i="22" s="1"/>
  <c r="BC180" i="22" s="1"/>
  <c r="BE186" i="22"/>
  <c r="BG186" i="22" s="1"/>
  <c r="BH186" i="22" s="1"/>
  <c r="BI186" i="22" s="1"/>
  <c r="AS196" i="22"/>
  <c r="AU196" i="22" s="1"/>
  <c r="AV196" i="22" s="1"/>
  <c r="AW196" i="22" s="1"/>
  <c r="AG167" i="22"/>
  <c r="AI167" i="22" s="1"/>
  <c r="AJ167" i="22" s="1"/>
  <c r="AK167" i="22" s="1"/>
  <c r="I121" i="22"/>
  <c r="K121" i="22" s="1"/>
  <c r="BW140" i="22"/>
  <c r="BY140" i="22" s="1"/>
  <c r="BZ140" i="22" s="1"/>
  <c r="CA140" i="22" s="1"/>
  <c r="CB140" i="22" s="1"/>
  <c r="CP140" i="22" s="1"/>
  <c r="DO140" i="22" s="1"/>
  <c r="DB140" i="22" s="1"/>
  <c r="J209" i="22"/>
  <c r="P247" i="22"/>
  <c r="AY149" i="22"/>
  <c r="BA149" i="22" s="1"/>
  <c r="BB149" i="22" s="1"/>
  <c r="BC149" i="22" s="1"/>
  <c r="AM167" i="22"/>
  <c r="AO167" i="22" s="1"/>
  <c r="AP167" i="22" s="1"/>
  <c r="AQ167" i="22" s="1"/>
  <c r="BW167" i="22"/>
  <c r="BY167" i="22" s="1"/>
  <c r="BZ167" i="22" s="1"/>
  <c r="CA167" i="22" s="1"/>
  <c r="AM191" i="22"/>
  <c r="AO191" i="22" s="1"/>
  <c r="AP191" i="22" s="1"/>
  <c r="AQ191" i="22" s="1"/>
  <c r="AY193" i="22"/>
  <c r="BA193" i="22" s="1"/>
  <c r="BB193" i="22" s="1"/>
  <c r="BC193" i="22" s="1"/>
  <c r="AS200" i="22"/>
  <c r="AU200" i="22" s="1"/>
  <c r="AV200" i="22" s="1"/>
  <c r="AW200" i="22" s="1"/>
  <c r="AY86" i="22"/>
  <c r="BA86" i="22" s="1"/>
  <c r="BB86" i="22" s="1"/>
  <c r="BC86" i="22" s="1"/>
  <c r="BD86" i="22" s="1"/>
  <c r="CL86" i="22" s="1"/>
  <c r="DK86" i="22" s="1"/>
  <c r="CX86" i="22" s="1"/>
  <c r="O95" i="22"/>
  <c r="Q95" i="22" s="1"/>
  <c r="R95" i="22" s="1"/>
  <c r="S95" i="22" s="1"/>
  <c r="T95" i="22" s="1"/>
  <c r="CF95" i="22" s="1"/>
  <c r="DE95" i="22" s="1"/>
  <c r="CR95" i="22" s="1"/>
  <c r="O98" i="22"/>
  <c r="Q98" i="22" s="1"/>
  <c r="R98" i="22" s="1"/>
  <c r="S98" i="22" s="1"/>
  <c r="T98" i="22" s="1"/>
  <c r="CF98" i="22" s="1"/>
  <c r="DE98" i="22" s="1"/>
  <c r="CR98" i="22" s="1"/>
  <c r="AM114" i="22"/>
  <c r="AO114" i="22" s="1"/>
  <c r="AP114" i="22" s="1"/>
  <c r="AQ114" i="22" s="1"/>
  <c r="AR114" i="22" s="1"/>
  <c r="CJ114" i="22" s="1"/>
  <c r="DI114" i="22" s="1"/>
  <c r="CV114" i="22" s="1"/>
  <c r="AM127" i="22"/>
  <c r="AO127" i="22" s="1"/>
  <c r="AP127" i="22" s="1"/>
  <c r="AQ127" i="22" s="1"/>
  <c r="AR127" i="22" s="1"/>
  <c r="CJ127" i="22" s="1"/>
  <c r="DI127" i="22" s="1"/>
  <c r="CV127" i="22" s="1"/>
  <c r="K209" i="22"/>
  <c r="AG144" i="22"/>
  <c r="AI144" i="22" s="1"/>
  <c r="AJ144" i="22" s="1"/>
  <c r="AK144" i="22" s="1"/>
  <c r="BK144" i="22"/>
  <c r="BM144" i="22" s="1"/>
  <c r="BN144" i="22" s="1"/>
  <c r="BO144" i="22" s="1"/>
  <c r="U146" i="22"/>
  <c r="W146" i="22" s="1"/>
  <c r="X146" i="22" s="1"/>
  <c r="Y146" i="22" s="1"/>
  <c r="BQ146" i="22"/>
  <c r="BS146" i="22" s="1"/>
  <c r="BT146" i="22" s="1"/>
  <c r="BU146" i="22" s="1"/>
  <c r="U147" i="22"/>
  <c r="W147" i="22" s="1"/>
  <c r="X147" i="22" s="1"/>
  <c r="Y147" i="22" s="1"/>
  <c r="BQ147" i="22"/>
  <c r="BS147" i="22" s="1"/>
  <c r="BT147" i="22" s="1"/>
  <c r="BU147" i="22" s="1"/>
  <c r="O148" i="22"/>
  <c r="Q148" i="22" s="1"/>
  <c r="R148" i="22" s="1"/>
  <c r="S148" i="22" s="1"/>
  <c r="AS155" i="22"/>
  <c r="AU155" i="22" s="1"/>
  <c r="AV155" i="22" s="1"/>
  <c r="AW155" i="22" s="1"/>
  <c r="BQ156" i="22"/>
  <c r="BS156" i="22" s="1"/>
  <c r="BT156" i="22" s="1"/>
  <c r="BU156" i="22" s="1"/>
  <c r="AM159" i="22"/>
  <c r="AO159" i="22" s="1"/>
  <c r="AP159" i="22" s="1"/>
  <c r="AQ159" i="22" s="1"/>
  <c r="BM163" i="22"/>
  <c r="BN163" i="22" s="1"/>
  <c r="BO163" i="22" s="1"/>
  <c r="AU164" i="22"/>
  <c r="AV164" i="22" s="1"/>
  <c r="AW164" i="22" s="1"/>
  <c r="AG168" i="22"/>
  <c r="AI168" i="22" s="1"/>
  <c r="AJ168" i="22" s="1"/>
  <c r="AK168" i="22" s="1"/>
  <c r="AM171" i="22"/>
  <c r="AO171" i="22" s="1"/>
  <c r="AP171" i="22" s="1"/>
  <c r="AQ171" i="22" s="1"/>
  <c r="BK171" i="22"/>
  <c r="BM171" i="22" s="1"/>
  <c r="BN171" i="22" s="1"/>
  <c r="BO171" i="22" s="1"/>
  <c r="BY178" i="22"/>
  <c r="BZ178" i="22" s="1"/>
  <c r="CA178" i="22" s="1"/>
  <c r="AY178" i="22"/>
  <c r="BA178" i="22" s="1"/>
  <c r="BB178" i="22" s="1"/>
  <c r="BC178" i="22" s="1"/>
  <c r="BE179" i="22"/>
  <c r="BG179" i="22" s="1"/>
  <c r="BH179" i="22" s="1"/>
  <c r="BI179" i="22" s="1"/>
  <c r="BS182" i="22"/>
  <c r="BT182" i="22" s="1"/>
  <c r="BU182" i="22" s="1"/>
  <c r="AO190" i="22"/>
  <c r="AP190" i="22" s="1"/>
  <c r="AQ190" i="22" s="1"/>
  <c r="AY197" i="22"/>
  <c r="BA197" i="22" s="1"/>
  <c r="BB197" i="22" s="1"/>
  <c r="BC197" i="22" s="1"/>
  <c r="AS199" i="22"/>
  <c r="AU199" i="22" s="1"/>
  <c r="AV199" i="22" s="1"/>
  <c r="AW199" i="22" s="1"/>
  <c r="AY201" i="22"/>
  <c r="BA201" i="22" s="1"/>
  <c r="BB201" i="22" s="1"/>
  <c r="BC201" i="22" s="1"/>
  <c r="AM91" i="22"/>
  <c r="AO91" i="22" s="1"/>
  <c r="AP91" i="22" s="1"/>
  <c r="AQ91" i="22" s="1"/>
  <c r="AR91" i="22" s="1"/>
  <c r="CJ91" i="22" s="1"/>
  <c r="DI91" i="22" s="1"/>
  <c r="CV91" i="22" s="1"/>
  <c r="AS111" i="22"/>
  <c r="AU111" i="22" s="1"/>
  <c r="AV111" i="22" s="1"/>
  <c r="AW111" i="22" s="1"/>
  <c r="AX111" i="22" s="1"/>
  <c r="CK111" i="22" s="1"/>
  <c r="DJ111" i="22" s="1"/>
  <c r="CW111" i="22" s="1"/>
  <c r="O116" i="22"/>
  <c r="Q116" i="22" s="1"/>
  <c r="R116" i="22" s="1"/>
  <c r="S116" i="22" s="1"/>
  <c r="T116" i="22" s="1"/>
  <c r="CF116" i="22" s="1"/>
  <c r="DE116" i="22" s="1"/>
  <c r="CR116" i="22" s="1"/>
  <c r="O121" i="22"/>
  <c r="Q121" i="22" s="1"/>
  <c r="R121" i="22" s="1"/>
  <c r="S121" i="22" s="1"/>
  <c r="T121" i="22" s="1"/>
  <c r="CF121" i="22" s="1"/>
  <c r="DE121" i="22" s="1"/>
  <c r="CR121" i="22" s="1"/>
  <c r="BE128" i="22"/>
  <c r="BG128" i="22" s="1"/>
  <c r="BH128" i="22" s="1"/>
  <c r="BI128" i="22" s="1"/>
  <c r="BJ128" i="22" s="1"/>
  <c r="CM128" i="22" s="1"/>
  <c r="DL128" i="22" s="1"/>
  <c r="CY128" i="22" s="1"/>
  <c r="I167" i="22"/>
  <c r="CC167" i="22" s="1"/>
  <c r="AS167" i="22"/>
  <c r="AU167" i="22" s="1"/>
  <c r="AV167" i="22" s="1"/>
  <c r="AW167" i="22" s="1"/>
  <c r="BM175" i="22"/>
  <c r="BN175" i="22" s="1"/>
  <c r="BO175" i="22" s="1"/>
  <c r="AG175" i="22"/>
  <c r="AI175" i="22" s="1"/>
  <c r="AJ175" i="22" s="1"/>
  <c r="AK175" i="22" s="1"/>
  <c r="AU176" i="22"/>
  <c r="AV176" i="22" s="1"/>
  <c r="AW176" i="22" s="1"/>
  <c r="I179" i="22"/>
  <c r="K179" i="22" s="1"/>
  <c r="L179" i="22" s="1"/>
  <c r="M179" i="22" s="1"/>
  <c r="AS191" i="22"/>
  <c r="AU191" i="22" s="1"/>
  <c r="AV191" i="22" s="1"/>
  <c r="AW191" i="22" s="1"/>
  <c r="AG192" i="22"/>
  <c r="AI192" i="22" s="1"/>
  <c r="AJ192" i="22" s="1"/>
  <c r="AK192" i="22" s="1"/>
  <c r="I193" i="22"/>
  <c r="K193" i="22" s="1"/>
  <c r="L193" i="22" s="1"/>
  <c r="M193" i="22" s="1"/>
  <c r="I196" i="22"/>
  <c r="CC196" i="22" s="1"/>
  <c r="BE196" i="22"/>
  <c r="BG196" i="22" s="1"/>
  <c r="BH196" i="22" s="1"/>
  <c r="BI196" i="22" s="1"/>
  <c r="AY198" i="22"/>
  <c r="BA198" i="22" s="1"/>
  <c r="BB198" i="22" s="1"/>
  <c r="BC198" i="22" s="1"/>
  <c r="I86" i="22"/>
  <c r="K86" i="22" s="1"/>
  <c r="BE86" i="22"/>
  <c r="BG86" i="22" s="1"/>
  <c r="BH86" i="22" s="1"/>
  <c r="BI86" i="22" s="1"/>
  <c r="BJ86" i="22" s="1"/>
  <c r="CM86" i="22" s="1"/>
  <c r="DL86" i="22" s="1"/>
  <c r="CY86" i="22" s="1"/>
  <c r="BS96" i="22"/>
  <c r="BT96" i="22" s="1"/>
  <c r="BU96" i="22" s="1"/>
  <c r="BV96" i="22" s="1"/>
  <c r="CO96" i="22" s="1"/>
  <c r="DN96" i="22" s="1"/>
  <c r="DA96" i="22" s="1"/>
  <c r="AY96" i="22"/>
  <c r="BA96" i="22" s="1"/>
  <c r="BB96" i="22" s="1"/>
  <c r="BC96" i="22" s="1"/>
  <c r="BD96" i="22" s="1"/>
  <c r="CL96" i="22" s="1"/>
  <c r="DK96" i="22" s="1"/>
  <c r="CX96" i="22" s="1"/>
  <c r="U98" i="22"/>
  <c r="BQ123" i="22"/>
  <c r="K259" i="22"/>
  <c r="BQ144" i="22"/>
  <c r="BS144" i="22" s="1"/>
  <c r="BT144" i="22" s="1"/>
  <c r="BU144" i="22" s="1"/>
  <c r="U148" i="22"/>
  <c r="W148" i="22" s="1"/>
  <c r="X148" i="22" s="1"/>
  <c r="Y148" i="22" s="1"/>
  <c r="BK148" i="22"/>
  <c r="BM148" i="22" s="1"/>
  <c r="BN148" i="22" s="1"/>
  <c r="BO148" i="22" s="1"/>
  <c r="BK149" i="22"/>
  <c r="BM149" i="22" s="1"/>
  <c r="BN149" i="22" s="1"/>
  <c r="BO149" i="22" s="1"/>
  <c r="BW152" i="22"/>
  <c r="BY152" i="22" s="1"/>
  <c r="BZ152" i="22" s="1"/>
  <c r="CA152" i="22" s="1"/>
  <c r="AA153" i="22"/>
  <c r="AC153" i="22" s="1"/>
  <c r="AD153" i="22" s="1"/>
  <c r="AE153" i="22" s="1"/>
  <c r="I155" i="22"/>
  <c r="CC155" i="22" s="1"/>
  <c r="AG156" i="22"/>
  <c r="AI156" i="22" s="1"/>
  <c r="AJ156" i="22" s="1"/>
  <c r="AK156" i="22" s="1"/>
  <c r="AM160" i="22"/>
  <c r="AO160" i="22" s="1"/>
  <c r="AP160" i="22" s="1"/>
  <c r="AQ160" i="22" s="1"/>
  <c r="AA162" i="22"/>
  <c r="BK162" i="22"/>
  <c r="U164" i="22"/>
  <c r="W164" i="22" s="1"/>
  <c r="X164" i="22" s="1"/>
  <c r="Y164" i="22" s="1"/>
  <c r="U165" i="22"/>
  <c r="W165" i="22" s="1"/>
  <c r="X165" i="22" s="1"/>
  <c r="Y165" i="22" s="1"/>
  <c r="AY165" i="22"/>
  <c r="BA165" i="22" s="1"/>
  <c r="BB165" i="22" s="1"/>
  <c r="BC165" i="22" s="1"/>
  <c r="AM168" i="22"/>
  <c r="AO168" i="22" s="1"/>
  <c r="AP168" i="22" s="1"/>
  <c r="AQ168" i="22" s="1"/>
  <c r="AG169" i="22"/>
  <c r="AI169" i="22" s="1"/>
  <c r="AJ169" i="22" s="1"/>
  <c r="AK169" i="22" s="1"/>
  <c r="BQ169" i="22"/>
  <c r="BS169" i="22" s="1"/>
  <c r="BT169" i="22" s="1"/>
  <c r="BU169" i="22" s="1"/>
  <c r="AS170" i="22"/>
  <c r="AU170" i="22" s="1"/>
  <c r="AV170" i="22" s="1"/>
  <c r="AW170" i="22" s="1"/>
  <c r="O171" i="22"/>
  <c r="Q171" i="22" s="1"/>
  <c r="R171" i="22" s="1"/>
  <c r="S171" i="22" s="1"/>
  <c r="AS171" i="22"/>
  <c r="AU171" i="22" s="1"/>
  <c r="AV171" i="22" s="1"/>
  <c r="AW171" i="22" s="1"/>
  <c r="BQ171" i="22"/>
  <c r="BS171" i="22" s="1"/>
  <c r="BT171" i="22" s="1"/>
  <c r="BU171" i="22" s="1"/>
  <c r="AA174" i="22"/>
  <c r="AC174" i="22" s="1"/>
  <c r="AD174" i="22" s="1"/>
  <c r="AE174" i="22" s="1"/>
  <c r="BK174" i="22"/>
  <c r="BM174" i="22" s="1"/>
  <c r="BN174" i="22" s="1"/>
  <c r="BO174" i="22" s="1"/>
  <c r="AY176" i="22"/>
  <c r="BA176" i="22" s="1"/>
  <c r="BB176" i="22" s="1"/>
  <c r="BC176" i="22" s="1"/>
  <c r="AG185" i="22"/>
  <c r="AI185" i="22" s="1"/>
  <c r="AJ185" i="22" s="1"/>
  <c r="AK185" i="22" s="1"/>
  <c r="AA194" i="22"/>
  <c r="AC194" i="22" s="1"/>
  <c r="AD194" i="22" s="1"/>
  <c r="AE194" i="22" s="1"/>
  <c r="I200" i="22"/>
  <c r="CC200" i="22" s="1"/>
  <c r="BE200" i="22"/>
  <c r="BG200" i="22" s="1"/>
  <c r="BH200" i="22" s="1"/>
  <c r="BI200" i="22" s="1"/>
  <c r="BE154" i="22"/>
  <c r="BG154" i="22" s="1"/>
  <c r="BH154" i="22" s="1"/>
  <c r="BI154" i="22" s="1"/>
  <c r="BE155" i="22"/>
  <c r="BG155" i="22" s="1"/>
  <c r="BH155" i="22" s="1"/>
  <c r="BI155" i="22" s="1"/>
  <c r="I159" i="22"/>
  <c r="CC159" i="22" s="1"/>
  <c r="AY159" i="22"/>
  <c r="BA159" i="22" s="1"/>
  <c r="BB159" i="22" s="1"/>
  <c r="BC159" i="22" s="1"/>
  <c r="AG166" i="22"/>
  <c r="AI166" i="22" s="1"/>
  <c r="AJ166" i="22" s="1"/>
  <c r="AK166" i="22" s="1"/>
  <c r="BQ166" i="22"/>
  <c r="BS166" i="22" s="1"/>
  <c r="BT166" i="22" s="1"/>
  <c r="BU166" i="22" s="1"/>
  <c r="O167" i="22"/>
  <c r="Q167" i="22" s="1"/>
  <c r="R167" i="22" s="1"/>
  <c r="S167" i="22" s="1"/>
  <c r="AY167" i="22"/>
  <c r="BA167" i="22" s="1"/>
  <c r="BB167" i="22" s="1"/>
  <c r="BC167" i="22" s="1"/>
  <c r="W168" i="22"/>
  <c r="X168" i="22" s="1"/>
  <c r="Y168" i="22" s="1"/>
  <c r="Q170" i="22"/>
  <c r="R170" i="22" s="1"/>
  <c r="S170" i="22" s="1"/>
  <c r="AM175" i="22"/>
  <c r="AO175" i="22" s="1"/>
  <c r="AP175" i="22" s="1"/>
  <c r="AQ175" i="22" s="1"/>
  <c r="BM177" i="22"/>
  <c r="BN177" i="22" s="1"/>
  <c r="BO177" i="22" s="1"/>
  <c r="BQ179" i="22"/>
  <c r="BS179" i="22" s="1"/>
  <c r="BT179" i="22" s="1"/>
  <c r="BU179" i="22" s="1"/>
  <c r="BW180" i="22"/>
  <c r="BY180" i="22" s="1"/>
  <c r="BZ180" i="22" s="1"/>
  <c r="CA180" i="22" s="1"/>
  <c r="BQ185" i="22"/>
  <c r="BS185" i="22" s="1"/>
  <c r="BT185" i="22" s="1"/>
  <c r="BU185" i="22" s="1"/>
  <c r="I191" i="22"/>
  <c r="CC191" i="22" s="1"/>
  <c r="AY191" i="22"/>
  <c r="BA191" i="22" s="1"/>
  <c r="BB191" i="22" s="1"/>
  <c r="BC191" i="22" s="1"/>
  <c r="O193" i="22"/>
  <c r="Q193" i="22" s="1"/>
  <c r="R193" i="22" s="1"/>
  <c r="S193" i="22" s="1"/>
  <c r="O197" i="22"/>
  <c r="Q197" i="22" s="1"/>
  <c r="R197" i="22" s="1"/>
  <c r="S197" i="22" s="1"/>
  <c r="BK197" i="22"/>
  <c r="BM197" i="22" s="1"/>
  <c r="BN197" i="22" s="1"/>
  <c r="BO197" i="22" s="1"/>
  <c r="I199" i="22"/>
  <c r="K199" i="22" s="1"/>
  <c r="L199" i="22" s="1"/>
  <c r="M199" i="22" s="1"/>
  <c r="O201" i="22"/>
  <c r="Q201" i="22" s="1"/>
  <c r="R201" i="22" s="1"/>
  <c r="S201" i="22" s="1"/>
  <c r="BK201" i="22"/>
  <c r="BM201" i="22" s="1"/>
  <c r="BN201" i="22" s="1"/>
  <c r="BO201" i="22" s="1"/>
  <c r="BK86" i="22"/>
  <c r="BM86" i="22" s="1"/>
  <c r="BN86" i="22" s="1"/>
  <c r="BO86" i="22" s="1"/>
  <c r="BP86" i="22" s="1"/>
  <c r="CN86" i="22" s="1"/>
  <c r="DM86" i="22" s="1"/>
  <c r="CZ86" i="22" s="1"/>
  <c r="AY90" i="22"/>
  <c r="BA90" i="22" s="1"/>
  <c r="BB90" i="22" s="1"/>
  <c r="BC90" i="22" s="1"/>
  <c r="BD90" i="22" s="1"/>
  <c r="CL90" i="22" s="1"/>
  <c r="DK90" i="22" s="1"/>
  <c r="CX90" i="22" s="1"/>
  <c r="BE111" i="22"/>
  <c r="BG111" i="22" s="1"/>
  <c r="BH111" i="22" s="1"/>
  <c r="BI111" i="22" s="1"/>
  <c r="BJ111" i="22" s="1"/>
  <c r="CM111" i="22" s="1"/>
  <c r="DL111" i="22" s="1"/>
  <c r="CY111" i="22" s="1"/>
  <c r="O123" i="22"/>
  <c r="Q123" i="22" s="1"/>
  <c r="R123" i="22" s="1"/>
  <c r="S123" i="22" s="1"/>
  <c r="T123" i="22" s="1"/>
  <c r="CF123" i="22" s="1"/>
  <c r="DE123" i="22" s="1"/>
  <c r="CR123" i="22" s="1"/>
  <c r="BW144" i="22"/>
  <c r="BY144" i="22" s="1"/>
  <c r="BZ144" i="22" s="1"/>
  <c r="CA144" i="22" s="1"/>
  <c r="BQ148" i="22"/>
  <c r="BS148" i="22" s="1"/>
  <c r="BT148" i="22" s="1"/>
  <c r="BU148" i="22" s="1"/>
  <c r="AM156" i="22"/>
  <c r="AO156" i="22" s="1"/>
  <c r="AP156" i="22" s="1"/>
  <c r="AQ156" i="22" s="1"/>
  <c r="K160" i="22"/>
  <c r="L160" i="22" s="1"/>
  <c r="M160" i="22" s="1"/>
  <c r="AS161" i="22"/>
  <c r="AU161" i="22" s="1"/>
  <c r="AV161" i="22" s="1"/>
  <c r="AW161" i="22" s="1"/>
  <c r="AG162" i="22"/>
  <c r="AI162" i="22" s="1"/>
  <c r="AJ162" i="22" s="1"/>
  <c r="AK162" i="22" s="1"/>
  <c r="BQ162" i="22"/>
  <c r="BS162" i="22" s="1"/>
  <c r="BT162" i="22" s="1"/>
  <c r="BU162" i="22" s="1"/>
  <c r="I163" i="22"/>
  <c r="K163" i="22" s="1"/>
  <c r="L163" i="22" s="1"/>
  <c r="M163" i="22" s="1"/>
  <c r="AS163" i="22"/>
  <c r="AU163" i="22" s="1"/>
  <c r="AV163" i="22" s="1"/>
  <c r="AW163" i="22" s="1"/>
  <c r="BE164" i="22"/>
  <c r="BG164" i="22" s="1"/>
  <c r="BH164" i="22" s="1"/>
  <c r="BI164" i="22" s="1"/>
  <c r="AA165" i="22"/>
  <c r="AC165" i="22" s="1"/>
  <c r="AD165" i="22" s="1"/>
  <c r="AE165" i="22" s="1"/>
  <c r="BE165" i="22"/>
  <c r="BG165" i="22" s="1"/>
  <c r="BH165" i="22" s="1"/>
  <c r="BI165" i="22" s="1"/>
  <c r="AM169" i="22"/>
  <c r="AO169" i="22" s="1"/>
  <c r="AP169" i="22" s="1"/>
  <c r="AQ169" i="22" s="1"/>
  <c r="BW169" i="22"/>
  <c r="BY169" i="22" s="1"/>
  <c r="BZ169" i="22" s="1"/>
  <c r="CA169" i="22" s="1"/>
  <c r="AY170" i="22"/>
  <c r="BA170" i="22" s="1"/>
  <c r="BB170" i="22" s="1"/>
  <c r="BC170" i="22" s="1"/>
  <c r="BW171" i="22"/>
  <c r="BY171" i="22" s="1"/>
  <c r="BZ171" i="22" s="1"/>
  <c r="CA171" i="22" s="1"/>
  <c r="AG174" i="22"/>
  <c r="AI174" i="22" s="1"/>
  <c r="AJ174" i="22" s="1"/>
  <c r="AK174" i="22" s="1"/>
  <c r="BQ174" i="22"/>
  <c r="BS174" i="22" s="1"/>
  <c r="BT174" i="22" s="1"/>
  <c r="BU174" i="22" s="1"/>
  <c r="BE176" i="22"/>
  <c r="BG176" i="22" s="1"/>
  <c r="BH176" i="22" s="1"/>
  <c r="BI176" i="22" s="1"/>
  <c r="U179" i="22"/>
  <c r="W179" i="22" s="1"/>
  <c r="X179" i="22" s="1"/>
  <c r="Y179" i="22" s="1"/>
  <c r="AG181" i="22"/>
  <c r="AI181" i="22" s="1"/>
  <c r="AJ181" i="22" s="1"/>
  <c r="AK181" i="22" s="1"/>
  <c r="AM185" i="22"/>
  <c r="AO185" i="22" s="1"/>
  <c r="AP185" i="22" s="1"/>
  <c r="AQ185" i="22" s="1"/>
  <c r="AS189" i="22"/>
  <c r="AU189" i="22" s="1"/>
  <c r="AV189" i="22" s="1"/>
  <c r="AW189" i="22" s="1"/>
  <c r="U196" i="22"/>
  <c r="W196" i="22" s="1"/>
  <c r="X196" i="22" s="1"/>
  <c r="Y196" i="22" s="1"/>
  <c r="BQ196" i="22"/>
  <c r="BS196" i="22" s="1"/>
  <c r="BT196" i="22" s="1"/>
  <c r="BU196" i="22" s="1"/>
  <c r="O198" i="22"/>
  <c r="Q198" i="22" s="1"/>
  <c r="R198" i="22" s="1"/>
  <c r="S198" i="22" s="1"/>
  <c r="BK198" i="22"/>
  <c r="BM198" i="22" s="1"/>
  <c r="BN198" i="22" s="1"/>
  <c r="BO198" i="22" s="1"/>
  <c r="U86" i="22"/>
  <c r="W86" i="22" s="1"/>
  <c r="X86" i="22" s="1"/>
  <c r="Y86" i="22" s="1"/>
  <c r="Z86" i="22" s="1"/>
  <c r="CG86" i="22" s="1"/>
  <c r="DF86" i="22" s="1"/>
  <c r="CS86" i="22" s="1"/>
  <c r="BK96" i="22"/>
  <c r="BE110" i="22"/>
  <c r="BG110" i="22" s="1"/>
  <c r="BH110" i="22" s="1"/>
  <c r="BI110" i="22" s="1"/>
  <c r="BJ110" i="22" s="1"/>
  <c r="CM110" i="22" s="1"/>
  <c r="DL110" i="22" s="1"/>
  <c r="CY110" i="22" s="1"/>
  <c r="O114" i="22"/>
  <c r="BE114" i="22"/>
  <c r="BG114" i="22" s="1"/>
  <c r="BH114" i="22" s="1"/>
  <c r="BI114" i="22" s="1"/>
  <c r="BJ114" i="22" s="1"/>
  <c r="CM114" i="22" s="1"/>
  <c r="DL114" i="22" s="1"/>
  <c r="CY114" i="22" s="1"/>
  <c r="J222" i="22"/>
  <c r="AS144" i="22"/>
  <c r="AU144" i="22" s="1"/>
  <c r="AV144" i="22" s="1"/>
  <c r="AW144" i="22" s="1"/>
  <c r="BM146" i="22"/>
  <c r="BN146" i="22" s="1"/>
  <c r="BO146" i="22" s="1"/>
  <c r="BW149" i="22"/>
  <c r="BY149" i="22" s="1"/>
  <c r="BZ149" i="22" s="1"/>
  <c r="CA149" i="22" s="1"/>
  <c r="AG151" i="22"/>
  <c r="AI151" i="22" s="1"/>
  <c r="AJ151" i="22" s="1"/>
  <c r="AK151" i="22" s="1"/>
  <c r="AM153" i="22"/>
  <c r="AO153" i="22" s="1"/>
  <c r="AP153" i="22" s="1"/>
  <c r="AQ153" i="22" s="1"/>
  <c r="U155" i="22"/>
  <c r="W155" i="22" s="1"/>
  <c r="X155" i="22" s="1"/>
  <c r="Y155" i="22" s="1"/>
  <c r="AY160" i="22"/>
  <c r="BA160" i="22" s="1"/>
  <c r="BB160" i="22" s="1"/>
  <c r="BC160" i="22" s="1"/>
  <c r="AC164" i="22"/>
  <c r="AD164" i="22" s="1"/>
  <c r="AE164" i="22" s="1"/>
  <c r="AM166" i="22"/>
  <c r="AO166" i="22" s="1"/>
  <c r="AP166" i="22" s="1"/>
  <c r="AQ166" i="22" s="1"/>
  <c r="U167" i="22"/>
  <c r="BE167" i="22"/>
  <c r="BG167" i="22" s="1"/>
  <c r="BH167" i="22" s="1"/>
  <c r="BI167" i="22" s="1"/>
  <c r="U171" i="22"/>
  <c r="W171" i="22" s="1"/>
  <c r="X171" i="22" s="1"/>
  <c r="Y171" i="22" s="1"/>
  <c r="AY171" i="22"/>
  <c r="BA171" i="22" s="1"/>
  <c r="BB171" i="22" s="1"/>
  <c r="BC171" i="22" s="1"/>
  <c r="I175" i="22"/>
  <c r="K175" i="22" s="1"/>
  <c r="L175" i="22" s="1"/>
  <c r="M175" i="22" s="1"/>
  <c r="O178" i="22"/>
  <c r="Q178" i="22" s="1"/>
  <c r="R178" i="22" s="1"/>
  <c r="S178" i="22" s="1"/>
  <c r="I192" i="22"/>
  <c r="K192" i="22" s="1"/>
  <c r="L192" i="22" s="1"/>
  <c r="M192" i="22" s="1"/>
  <c r="AS192" i="22"/>
  <c r="AU192" i="22" s="1"/>
  <c r="AV192" i="22" s="1"/>
  <c r="AW192" i="22" s="1"/>
  <c r="BQ199" i="22"/>
  <c r="BS199" i="22" s="1"/>
  <c r="BT199" i="22" s="1"/>
  <c r="BU199" i="22" s="1"/>
  <c r="U200" i="22"/>
  <c r="W200" i="22" s="1"/>
  <c r="X200" i="22" s="1"/>
  <c r="Y200" i="22" s="1"/>
  <c r="BQ200" i="22"/>
  <c r="BS200" i="22" s="1"/>
  <c r="BT200" i="22" s="1"/>
  <c r="BU200" i="22" s="1"/>
  <c r="BK91" i="22"/>
  <c r="BM91" i="22" s="1"/>
  <c r="BN91" i="22" s="1"/>
  <c r="BO91" i="22" s="1"/>
  <c r="BP91" i="22" s="1"/>
  <c r="CN91" i="22" s="1"/>
  <c r="DM91" i="22" s="1"/>
  <c r="CZ91" i="22" s="1"/>
  <c r="I96" i="22"/>
  <c r="CC96" i="22" s="1"/>
  <c r="BQ127" i="22"/>
  <c r="BS127" i="22" s="1"/>
  <c r="BT127" i="22" s="1"/>
  <c r="BU127" i="22" s="1"/>
  <c r="BV127" i="22" s="1"/>
  <c r="CO127" i="22" s="1"/>
  <c r="DN127" i="22" s="1"/>
  <c r="DA127" i="22" s="1"/>
  <c r="Q144" i="22"/>
  <c r="R144" i="22" s="1"/>
  <c r="S144" i="22" s="1"/>
  <c r="AG148" i="22"/>
  <c r="AI148" i="22" s="1"/>
  <c r="AJ148" i="22" s="1"/>
  <c r="AK148" i="22" s="1"/>
  <c r="BW148" i="22"/>
  <c r="BY148" i="22" s="1"/>
  <c r="BZ148" i="22" s="1"/>
  <c r="CA148" i="22" s="1"/>
  <c r="AO152" i="22"/>
  <c r="AP152" i="22" s="1"/>
  <c r="AQ152" i="22" s="1"/>
  <c r="O156" i="22"/>
  <c r="Q156" i="22" s="1"/>
  <c r="R156" i="22" s="1"/>
  <c r="S156" i="22" s="1"/>
  <c r="U159" i="22"/>
  <c r="W159" i="22" s="1"/>
  <c r="X159" i="22" s="1"/>
  <c r="Y159" i="22" s="1"/>
  <c r="BK159" i="22"/>
  <c r="BM159" i="22" s="1"/>
  <c r="BN159" i="22" s="1"/>
  <c r="BO159" i="22" s="1"/>
  <c r="BK164" i="22"/>
  <c r="BM164" i="22" s="1"/>
  <c r="BN164" i="22" s="1"/>
  <c r="BO164" i="22" s="1"/>
  <c r="BK165" i="22"/>
  <c r="BM165" i="22" s="1"/>
  <c r="BN165" i="22" s="1"/>
  <c r="BO165" i="22" s="1"/>
  <c r="I169" i="22"/>
  <c r="CC169" i="22" s="1"/>
  <c r="AS169" i="22"/>
  <c r="AU169" i="22" s="1"/>
  <c r="AV169" i="22" s="1"/>
  <c r="AW169" i="22" s="1"/>
  <c r="BK173" i="22"/>
  <c r="BM173" i="22" s="1"/>
  <c r="BN173" i="22" s="1"/>
  <c r="BO173" i="22" s="1"/>
  <c r="AM174" i="22"/>
  <c r="AO174" i="22" s="1"/>
  <c r="AP174" i="22" s="1"/>
  <c r="AQ174" i="22" s="1"/>
  <c r="BW174" i="22"/>
  <c r="BY174" i="22" s="1"/>
  <c r="BZ174" i="22" s="1"/>
  <c r="CA174" i="22" s="1"/>
  <c r="AY175" i="22"/>
  <c r="BA175" i="22" s="1"/>
  <c r="BB175" i="22" s="1"/>
  <c r="BC175" i="22" s="1"/>
  <c r="AA176" i="22"/>
  <c r="AC176" i="22" s="1"/>
  <c r="AD176" i="22" s="1"/>
  <c r="AE176" i="22" s="1"/>
  <c r="BK176" i="22"/>
  <c r="BM176" i="22" s="1"/>
  <c r="BN176" i="22" s="1"/>
  <c r="BO176" i="22" s="1"/>
  <c r="I185" i="22"/>
  <c r="K185" i="22" s="1"/>
  <c r="L185" i="22" s="1"/>
  <c r="M185" i="22" s="1"/>
  <c r="AS185" i="22"/>
  <c r="AU185" i="22" s="1"/>
  <c r="AV185" i="22" s="1"/>
  <c r="AW185" i="22" s="1"/>
  <c r="AY189" i="22"/>
  <c r="BA189" i="22" s="1"/>
  <c r="BB189" i="22" s="1"/>
  <c r="BC189" i="22" s="1"/>
  <c r="U191" i="22"/>
  <c r="W191" i="22" s="1"/>
  <c r="X191" i="22" s="1"/>
  <c r="Y191" i="22" s="1"/>
  <c r="AA197" i="22"/>
  <c r="AC197" i="22" s="1"/>
  <c r="AD197" i="22" s="1"/>
  <c r="AE197" i="22" s="1"/>
  <c r="BW197" i="22"/>
  <c r="BY197" i="22" s="1"/>
  <c r="BZ197" i="22" s="1"/>
  <c r="CA197" i="22" s="1"/>
  <c r="AA201" i="22"/>
  <c r="AC201" i="22" s="1"/>
  <c r="AD201" i="22" s="1"/>
  <c r="AE201" i="22" s="1"/>
  <c r="AM100" i="22"/>
  <c r="AO100" i="22" s="1"/>
  <c r="AP100" i="22" s="1"/>
  <c r="AQ100" i="22" s="1"/>
  <c r="AR100" i="22" s="1"/>
  <c r="CJ100" i="22" s="1"/>
  <c r="DI100" i="22" s="1"/>
  <c r="CV100" i="22" s="1"/>
  <c r="BS101" i="22"/>
  <c r="BT101" i="22" s="1"/>
  <c r="BU101" i="22" s="1"/>
  <c r="BV101" i="22" s="1"/>
  <c r="CO101" i="22" s="1"/>
  <c r="DN101" i="22" s="1"/>
  <c r="DA101" i="22" s="1"/>
  <c r="AU105" i="22"/>
  <c r="AV105" i="22" s="1"/>
  <c r="AW105" i="22" s="1"/>
  <c r="AX105" i="22" s="1"/>
  <c r="CK105" i="22" s="1"/>
  <c r="DJ105" i="22" s="1"/>
  <c r="CW105" i="22" s="1"/>
  <c r="BY153" i="22"/>
  <c r="BZ153" i="22" s="1"/>
  <c r="CA153" i="22" s="1"/>
  <c r="AI164" i="22"/>
  <c r="AJ164" i="22" s="1"/>
  <c r="AK164" i="22" s="1"/>
  <c r="AA167" i="22"/>
  <c r="AC167" i="22" s="1"/>
  <c r="AD167" i="22" s="1"/>
  <c r="AE167" i="22" s="1"/>
  <c r="O175" i="22"/>
  <c r="Q175" i="22" s="1"/>
  <c r="R175" i="22" s="1"/>
  <c r="S175" i="22" s="1"/>
  <c r="AO180" i="22"/>
  <c r="AP180" i="22" s="1"/>
  <c r="AQ180" i="22" s="1"/>
  <c r="BY194" i="22"/>
  <c r="BZ194" i="22" s="1"/>
  <c r="CA194" i="22" s="1"/>
  <c r="AG196" i="22"/>
  <c r="AI196" i="22" s="1"/>
  <c r="AJ196" i="22" s="1"/>
  <c r="AK196" i="22" s="1"/>
  <c r="AA198" i="22"/>
  <c r="AC198" i="22" s="1"/>
  <c r="AD198" i="22" s="1"/>
  <c r="AE198" i="22" s="1"/>
  <c r="BW198" i="22"/>
  <c r="BY198" i="22" s="1"/>
  <c r="BZ198" i="22" s="1"/>
  <c r="CA198" i="22" s="1"/>
  <c r="BW201" i="22"/>
  <c r="BY201" i="22" s="1"/>
  <c r="BZ201" i="22" s="1"/>
  <c r="CA201" i="22" s="1"/>
  <c r="BW96" i="22"/>
  <c r="BY96" i="22" s="1"/>
  <c r="BZ96" i="22" s="1"/>
  <c r="CA96" i="22" s="1"/>
  <c r="CB96" i="22" s="1"/>
  <c r="CP96" i="22" s="1"/>
  <c r="DO96" i="22" s="1"/>
  <c r="DB96" i="22" s="1"/>
  <c r="AG97" i="22"/>
  <c r="AI97" i="22" s="1"/>
  <c r="AJ97" i="22" s="1"/>
  <c r="AK97" i="22" s="1"/>
  <c r="AL97" i="22" s="1"/>
  <c r="CI97" i="22" s="1"/>
  <c r="DH97" i="22" s="1"/>
  <c r="CU97" i="22" s="1"/>
  <c r="U110" i="22"/>
  <c r="W110" i="22" s="1"/>
  <c r="X110" i="22" s="1"/>
  <c r="Y110" i="22" s="1"/>
  <c r="Z110" i="22" s="1"/>
  <c r="CG110" i="22" s="1"/>
  <c r="DF110" i="22" s="1"/>
  <c r="CS110" i="22" s="1"/>
  <c r="U111" i="22"/>
  <c r="W111" i="22" s="1"/>
  <c r="X111" i="22" s="1"/>
  <c r="Y111" i="22" s="1"/>
  <c r="Z111" i="22" s="1"/>
  <c r="CG111" i="22" s="1"/>
  <c r="DF111" i="22" s="1"/>
  <c r="CS111" i="22" s="1"/>
  <c r="BQ114" i="22"/>
  <c r="BS114" i="22" s="1"/>
  <c r="BT114" i="22" s="1"/>
  <c r="BU114" i="22" s="1"/>
  <c r="BV114" i="22" s="1"/>
  <c r="CO114" i="22" s="1"/>
  <c r="DN114" i="22" s="1"/>
  <c r="DA114" i="22" s="1"/>
  <c r="AY121" i="22"/>
  <c r="BA121" i="22" s="1"/>
  <c r="BB121" i="22" s="1"/>
  <c r="BC121" i="22" s="1"/>
  <c r="BD121" i="22" s="1"/>
  <c r="CL121" i="22" s="1"/>
  <c r="DK121" i="22" s="1"/>
  <c r="CX121" i="22" s="1"/>
  <c r="U130" i="22"/>
  <c r="W130" i="22" s="1"/>
  <c r="X130" i="22" s="1"/>
  <c r="Y130" i="22" s="1"/>
  <c r="Z130" i="22" s="1"/>
  <c r="CG130" i="22" s="1"/>
  <c r="DF130" i="22" s="1"/>
  <c r="CS130" i="22" s="1"/>
  <c r="AM148" i="22"/>
  <c r="AO148" i="22" s="1"/>
  <c r="AP148" i="22" s="1"/>
  <c r="AQ148" i="22" s="1"/>
  <c r="CC151" i="22"/>
  <c r="AG155" i="22"/>
  <c r="AI155" i="22" s="1"/>
  <c r="AJ155" i="22" s="1"/>
  <c r="AK155" i="22" s="1"/>
  <c r="BQ155" i="22"/>
  <c r="BS155" i="22" s="1"/>
  <c r="BT155" i="22" s="1"/>
  <c r="BU155" i="22" s="1"/>
  <c r="AA159" i="22"/>
  <c r="AC159" i="22" s="1"/>
  <c r="AD159" i="22" s="1"/>
  <c r="AE159" i="22" s="1"/>
  <c r="BQ159" i="22"/>
  <c r="BS159" i="22" s="1"/>
  <c r="BT159" i="22" s="1"/>
  <c r="BU159" i="22" s="1"/>
  <c r="BK160" i="22"/>
  <c r="BM160" i="22" s="1"/>
  <c r="BN160" i="22" s="1"/>
  <c r="BO160" i="22" s="1"/>
  <c r="I162" i="22"/>
  <c r="K162" i="22" s="1"/>
  <c r="L162" i="22" s="1"/>
  <c r="M162" i="22" s="1"/>
  <c r="O163" i="22"/>
  <c r="Q163" i="22" s="1"/>
  <c r="R163" i="22" s="1"/>
  <c r="S163" i="22" s="1"/>
  <c r="I165" i="22"/>
  <c r="CC165" i="22" s="1"/>
  <c r="O168" i="22"/>
  <c r="Q168" i="22" s="1"/>
  <c r="R168" i="22" s="1"/>
  <c r="S168" i="22" s="1"/>
  <c r="O169" i="22"/>
  <c r="Q169" i="22" s="1"/>
  <c r="R169" i="22" s="1"/>
  <c r="S169" i="22" s="1"/>
  <c r="AA171" i="22"/>
  <c r="AC171" i="22" s="1"/>
  <c r="AD171" i="22" s="1"/>
  <c r="AE171" i="22" s="1"/>
  <c r="AG176" i="22"/>
  <c r="AI176" i="22" s="1"/>
  <c r="AJ176" i="22" s="1"/>
  <c r="AK176" i="22" s="1"/>
  <c r="BE192" i="22"/>
  <c r="BG192" i="22" s="1"/>
  <c r="BH192" i="22" s="1"/>
  <c r="BI192" i="22" s="1"/>
  <c r="AM193" i="22"/>
  <c r="AO193" i="22" s="1"/>
  <c r="AP193" i="22" s="1"/>
  <c r="AQ193" i="22" s="1"/>
  <c r="AG200" i="22"/>
  <c r="AI200" i="22" s="1"/>
  <c r="AJ200" i="22" s="1"/>
  <c r="AK200" i="22" s="1"/>
  <c r="BW85" i="22"/>
  <c r="BY85" i="22" s="1"/>
  <c r="BZ85" i="22" s="1"/>
  <c r="CA85" i="22" s="1"/>
  <c r="CB85" i="22" s="1"/>
  <c r="CP85" i="22" s="1"/>
  <c r="DO85" i="22" s="1"/>
  <c r="DB85" i="22" s="1"/>
  <c r="AA85" i="22"/>
  <c r="AC85" i="22" s="1"/>
  <c r="AD85" i="22" s="1"/>
  <c r="AE85" i="22" s="1"/>
  <c r="AF85" i="22" s="1"/>
  <c r="CH85" i="22" s="1"/>
  <c r="DG85" i="22" s="1"/>
  <c r="CT85" i="22" s="1"/>
  <c r="U116" i="22"/>
  <c r="W116" i="22" s="1"/>
  <c r="X116" i="22" s="1"/>
  <c r="Y116" i="22" s="1"/>
  <c r="Z116" i="22" s="1"/>
  <c r="CG116" i="22" s="1"/>
  <c r="DF116" i="22" s="1"/>
  <c r="CS116" i="22" s="1"/>
  <c r="AY116" i="22"/>
  <c r="BA116" i="22" s="1"/>
  <c r="BB116" i="22" s="1"/>
  <c r="BC116" i="22" s="1"/>
  <c r="BD116" i="22" s="1"/>
  <c r="CL116" i="22" s="1"/>
  <c r="DK116" i="22" s="1"/>
  <c r="CX116" i="22" s="1"/>
  <c r="I116" i="22"/>
  <c r="K116" i="22" s="1"/>
  <c r="AS116" i="22"/>
  <c r="AU116" i="22" s="1"/>
  <c r="AV116" i="22" s="1"/>
  <c r="AW116" i="22" s="1"/>
  <c r="AX116" i="22" s="1"/>
  <c r="CK116" i="22" s="1"/>
  <c r="DJ116" i="22" s="1"/>
  <c r="CW116" i="22" s="1"/>
  <c r="BE127" i="22"/>
  <c r="BG127" i="22" s="1"/>
  <c r="BH127" i="22" s="1"/>
  <c r="BI127" i="22" s="1"/>
  <c r="BJ127" i="22" s="1"/>
  <c r="CM127" i="22" s="1"/>
  <c r="DL127" i="22" s="1"/>
  <c r="CY127" i="22" s="1"/>
  <c r="BQ139" i="22"/>
  <c r="BS139" i="22" s="1"/>
  <c r="BT139" i="22" s="1"/>
  <c r="BU139" i="22" s="1"/>
  <c r="BV139" i="22" s="1"/>
  <c r="CO139" i="22" s="1"/>
  <c r="DN139" i="22" s="1"/>
  <c r="DA139" i="22" s="1"/>
  <c r="AA139" i="22"/>
  <c r="AC139" i="22" s="1"/>
  <c r="AD139" i="22" s="1"/>
  <c r="AE139" i="22" s="1"/>
  <c r="AF139" i="22" s="1"/>
  <c r="CH139" i="22" s="1"/>
  <c r="DG139" i="22" s="1"/>
  <c r="CT139" i="22" s="1"/>
  <c r="K147" i="22"/>
  <c r="L147" i="22" s="1"/>
  <c r="M147" i="22" s="1"/>
  <c r="AY84" i="22"/>
  <c r="BA84" i="22" s="1"/>
  <c r="BB84" i="22" s="1"/>
  <c r="BC84" i="22" s="1"/>
  <c r="BD84" i="22" s="1"/>
  <c r="CL84" i="22" s="1"/>
  <c r="DK84" i="22" s="1"/>
  <c r="CX84" i="22" s="1"/>
  <c r="AS94" i="22"/>
  <c r="AU94" i="22" s="1"/>
  <c r="AV94" i="22" s="1"/>
  <c r="AW94" i="22" s="1"/>
  <c r="AX94" i="22" s="1"/>
  <c r="CK94" i="22" s="1"/>
  <c r="DJ94" i="22" s="1"/>
  <c r="CW94" i="22" s="1"/>
  <c r="O94" i="22"/>
  <c r="Q94" i="22" s="1"/>
  <c r="R94" i="22" s="1"/>
  <c r="S94" i="22" s="1"/>
  <c r="T94" i="22" s="1"/>
  <c r="CF94" i="22" s="1"/>
  <c r="DE94" i="22" s="1"/>
  <c r="CR94" i="22" s="1"/>
  <c r="AY94" i="22"/>
  <c r="BA94" i="22" s="1"/>
  <c r="BB94" i="22" s="1"/>
  <c r="BC94" i="22" s="1"/>
  <c r="BD94" i="22" s="1"/>
  <c r="CL94" i="22" s="1"/>
  <c r="DK94" i="22" s="1"/>
  <c r="CX94" i="22" s="1"/>
  <c r="BK102" i="22"/>
  <c r="BM102" i="22" s="1"/>
  <c r="BN102" i="22" s="1"/>
  <c r="BO102" i="22" s="1"/>
  <c r="BP102" i="22" s="1"/>
  <c r="CN102" i="22" s="1"/>
  <c r="DM102" i="22" s="1"/>
  <c r="CZ102" i="22" s="1"/>
  <c r="AM102" i="22"/>
  <c r="AO102" i="22" s="1"/>
  <c r="AP102" i="22" s="1"/>
  <c r="AQ102" i="22" s="1"/>
  <c r="AR102" i="22" s="1"/>
  <c r="CJ102" i="22" s="1"/>
  <c r="DI102" i="22" s="1"/>
  <c r="CV102" i="22" s="1"/>
  <c r="O224" i="22"/>
  <c r="N224" i="22"/>
  <c r="H224" i="22"/>
  <c r="P250" i="22"/>
  <c r="H250" i="22"/>
  <c r="BQ134" i="22"/>
  <c r="BS134" i="22" s="1"/>
  <c r="BT134" i="22" s="1"/>
  <c r="BU134" i="22" s="1"/>
  <c r="BV134" i="22" s="1"/>
  <c r="CO134" i="22" s="1"/>
  <c r="DN134" i="22" s="1"/>
  <c r="DA134" i="22" s="1"/>
  <c r="BW134" i="22"/>
  <c r="BY134" i="22" s="1"/>
  <c r="BZ134" i="22" s="1"/>
  <c r="CA134" i="22" s="1"/>
  <c r="CB134" i="22" s="1"/>
  <c r="CP134" i="22" s="1"/>
  <c r="DO134" i="22" s="1"/>
  <c r="DB134" i="22" s="1"/>
  <c r="AA134" i="22"/>
  <c r="AC134" i="22" s="1"/>
  <c r="AD134" i="22" s="1"/>
  <c r="AE134" i="22" s="1"/>
  <c r="AF134" i="22" s="1"/>
  <c r="CH134" i="22" s="1"/>
  <c r="DG134" i="22" s="1"/>
  <c r="CT134" i="22" s="1"/>
  <c r="BK134" i="22"/>
  <c r="BM134" i="22" s="1"/>
  <c r="BN134" i="22" s="1"/>
  <c r="BO134" i="22" s="1"/>
  <c r="BP134" i="22" s="1"/>
  <c r="CN134" i="22" s="1"/>
  <c r="DM134" i="22" s="1"/>
  <c r="CZ134" i="22" s="1"/>
  <c r="I134" i="22"/>
  <c r="K134" i="22" s="1"/>
  <c r="P317" i="22" s="1"/>
  <c r="AM134" i="22"/>
  <c r="AO134" i="22" s="1"/>
  <c r="AP134" i="22" s="1"/>
  <c r="AQ134" i="22" s="1"/>
  <c r="AR134" i="22" s="1"/>
  <c r="CJ134" i="22" s="1"/>
  <c r="DI134" i="22" s="1"/>
  <c r="CV134" i="22" s="1"/>
  <c r="AS119" i="22"/>
  <c r="AU119" i="22" s="1"/>
  <c r="AV119" i="22" s="1"/>
  <c r="AW119" i="22" s="1"/>
  <c r="AX119" i="22" s="1"/>
  <c r="CK119" i="22" s="1"/>
  <c r="DJ119" i="22" s="1"/>
  <c r="CW119" i="22" s="1"/>
  <c r="U119" i="22"/>
  <c r="W119" i="22" s="1"/>
  <c r="X119" i="22" s="1"/>
  <c r="Y119" i="22" s="1"/>
  <c r="Z119" i="22" s="1"/>
  <c r="CG119" i="22" s="1"/>
  <c r="DF119" i="22" s="1"/>
  <c r="CS119" i="22" s="1"/>
  <c r="O119" i="22"/>
  <c r="Q119" i="22" s="1"/>
  <c r="R119" i="22" s="1"/>
  <c r="S119" i="22" s="1"/>
  <c r="T119" i="22" s="1"/>
  <c r="CF119" i="22" s="1"/>
  <c r="DE119" i="22" s="1"/>
  <c r="CR119" i="22" s="1"/>
  <c r="O210" i="22"/>
  <c r="R210" i="22"/>
  <c r="J224" i="22"/>
  <c r="P232" i="22"/>
  <c r="N232" i="22"/>
  <c r="K250" i="22"/>
  <c r="BG158" i="22"/>
  <c r="BH158" i="22" s="1"/>
  <c r="BI158" i="22" s="1"/>
  <c r="BE83" i="22"/>
  <c r="BG83" i="22" s="1"/>
  <c r="BH83" i="22" s="1"/>
  <c r="BI83" i="22" s="1"/>
  <c r="BJ83" i="22" s="1"/>
  <c r="CM83" i="22" s="1"/>
  <c r="DL83" i="22" s="1"/>
  <c r="CY83" i="22" s="1"/>
  <c r="AY83" i="22"/>
  <c r="BA83" i="22" s="1"/>
  <c r="BB83" i="22" s="1"/>
  <c r="BC83" i="22" s="1"/>
  <c r="BD83" i="22" s="1"/>
  <c r="CL83" i="22" s="1"/>
  <c r="DK83" i="22" s="1"/>
  <c r="CX83" i="22" s="1"/>
  <c r="BK85" i="22"/>
  <c r="BM85" i="22" s="1"/>
  <c r="BN85" i="22" s="1"/>
  <c r="BO85" i="22" s="1"/>
  <c r="BP85" i="22" s="1"/>
  <c r="CN85" i="22" s="1"/>
  <c r="DM85" i="22" s="1"/>
  <c r="CZ85" i="22" s="1"/>
  <c r="BE94" i="22"/>
  <c r="BG94" i="22" s="1"/>
  <c r="BH94" i="22" s="1"/>
  <c r="BI94" i="22" s="1"/>
  <c r="BJ94" i="22" s="1"/>
  <c r="CM94" i="22" s="1"/>
  <c r="DL94" i="22" s="1"/>
  <c r="CY94" i="22" s="1"/>
  <c r="BQ126" i="22"/>
  <c r="BS126" i="22" s="1"/>
  <c r="BT126" i="22" s="1"/>
  <c r="BU126" i="22" s="1"/>
  <c r="BV126" i="22" s="1"/>
  <c r="CO126" i="22" s="1"/>
  <c r="DN126" i="22" s="1"/>
  <c r="DA126" i="22" s="1"/>
  <c r="O206" i="22"/>
  <c r="P206" i="22"/>
  <c r="K224" i="22"/>
  <c r="O84" i="22"/>
  <c r="Q84" i="22" s="1"/>
  <c r="R84" i="22" s="1"/>
  <c r="S84" i="22" s="1"/>
  <c r="T84" i="22" s="1"/>
  <c r="CF84" i="22" s="1"/>
  <c r="DE84" i="22" s="1"/>
  <c r="CR84" i="22" s="1"/>
  <c r="I85" i="22"/>
  <c r="K85" i="22" s="1"/>
  <c r="P268" i="22" s="1"/>
  <c r="BW138" i="22"/>
  <c r="BY138" i="22" s="1"/>
  <c r="BZ138" i="22" s="1"/>
  <c r="CA138" i="22" s="1"/>
  <c r="CB138" i="22" s="1"/>
  <c r="CP138" i="22" s="1"/>
  <c r="DO138" i="22" s="1"/>
  <c r="DB138" i="22" s="1"/>
  <c r="BK138" i="22"/>
  <c r="BM138" i="22" s="1"/>
  <c r="BN138" i="22" s="1"/>
  <c r="BO138" i="22" s="1"/>
  <c r="BP138" i="22" s="1"/>
  <c r="CN138" i="22" s="1"/>
  <c r="DM138" i="22" s="1"/>
  <c r="CZ138" i="22" s="1"/>
  <c r="R206" i="22"/>
  <c r="K219" i="22"/>
  <c r="P219" i="22"/>
  <c r="BQ84" i="22"/>
  <c r="BS84" i="22" s="1"/>
  <c r="BT84" i="22" s="1"/>
  <c r="BU84" i="22" s="1"/>
  <c r="BV84" i="22" s="1"/>
  <c r="CO84" i="22" s="1"/>
  <c r="DN84" i="22" s="1"/>
  <c r="DA84" i="22" s="1"/>
  <c r="BE84" i="22"/>
  <c r="BG84" i="22" s="1"/>
  <c r="BH84" i="22" s="1"/>
  <c r="BI84" i="22" s="1"/>
  <c r="BJ84" i="22" s="1"/>
  <c r="CM84" i="22" s="1"/>
  <c r="DL84" i="22" s="1"/>
  <c r="CY84" i="22" s="1"/>
  <c r="I84" i="22"/>
  <c r="CC84" i="22" s="1"/>
  <c r="AS84" i="22"/>
  <c r="AU84" i="22" s="1"/>
  <c r="AV84" i="22" s="1"/>
  <c r="AW84" i="22" s="1"/>
  <c r="AX84" i="22" s="1"/>
  <c r="CK84" i="22" s="1"/>
  <c r="DJ84" i="22" s="1"/>
  <c r="CW84" i="22" s="1"/>
  <c r="AA84" i="22"/>
  <c r="AC84" i="22" s="1"/>
  <c r="AD84" i="22" s="1"/>
  <c r="AE84" i="22" s="1"/>
  <c r="AF84" i="22" s="1"/>
  <c r="CH84" i="22" s="1"/>
  <c r="DG84" i="22" s="1"/>
  <c r="CT84" i="22" s="1"/>
  <c r="AY87" i="22"/>
  <c r="BA87" i="22" s="1"/>
  <c r="BB87" i="22" s="1"/>
  <c r="BC87" i="22" s="1"/>
  <c r="BD87" i="22" s="1"/>
  <c r="CL87" i="22" s="1"/>
  <c r="DK87" i="22" s="1"/>
  <c r="CX87" i="22" s="1"/>
  <c r="AY126" i="22"/>
  <c r="BA126" i="22" s="1"/>
  <c r="BB126" i="22" s="1"/>
  <c r="BC126" i="22" s="1"/>
  <c r="BD126" i="22" s="1"/>
  <c r="CL126" i="22" s="1"/>
  <c r="DK126" i="22" s="1"/>
  <c r="CX126" i="22" s="1"/>
  <c r="BQ118" i="22"/>
  <c r="BS118" i="22" s="1"/>
  <c r="BT118" i="22" s="1"/>
  <c r="BU118" i="22" s="1"/>
  <c r="BV118" i="22" s="1"/>
  <c r="CO118" i="22" s="1"/>
  <c r="DN118" i="22" s="1"/>
  <c r="DA118" i="22" s="1"/>
  <c r="AA118" i="22"/>
  <c r="AC118" i="22" s="1"/>
  <c r="AD118" i="22" s="1"/>
  <c r="AE118" i="22" s="1"/>
  <c r="AF118" i="22" s="1"/>
  <c r="CH118" i="22" s="1"/>
  <c r="DG118" i="22" s="1"/>
  <c r="CT118" i="22" s="1"/>
  <c r="BW118" i="22"/>
  <c r="BY118" i="22" s="1"/>
  <c r="BZ118" i="22" s="1"/>
  <c r="CA118" i="22" s="1"/>
  <c r="CB118" i="22" s="1"/>
  <c r="CP118" i="22" s="1"/>
  <c r="DO118" i="22" s="1"/>
  <c r="DB118" i="22" s="1"/>
  <c r="O118" i="22"/>
  <c r="Q118" i="22" s="1"/>
  <c r="R118" i="22" s="1"/>
  <c r="S118" i="22" s="1"/>
  <c r="T118" i="22" s="1"/>
  <c r="CF118" i="22" s="1"/>
  <c r="DE118" i="22" s="1"/>
  <c r="CR118" i="22" s="1"/>
  <c r="N212" i="22"/>
  <c r="K212" i="22"/>
  <c r="J212" i="22"/>
  <c r="I212" i="22"/>
  <c r="H212" i="22"/>
  <c r="P234" i="22"/>
  <c r="H234" i="22"/>
  <c r="BQ145" i="22"/>
  <c r="BS145" i="22" s="1"/>
  <c r="BT145" i="22" s="1"/>
  <c r="BU145" i="22" s="1"/>
  <c r="BE145" i="22"/>
  <c r="BG145" i="22" s="1"/>
  <c r="BH145" i="22" s="1"/>
  <c r="BI145" i="22" s="1"/>
  <c r="AS145" i="22"/>
  <c r="AU145" i="22" s="1"/>
  <c r="AV145" i="22" s="1"/>
  <c r="AW145" i="22" s="1"/>
  <c r="AG145" i="22"/>
  <c r="AI145" i="22" s="1"/>
  <c r="AJ145" i="22" s="1"/>
  <c r="AK145" i="22" s="1"/>
  <c r="U145" i="22"/>
  <c r="W145" i="22" s="1"/>
  <c r="X145" i="22" s="1"/>
  <c r="Y145" i="22" s="1"/>
  <c r="I145" i="22"/>
  <c r="K145" i="22" s="1"/>
  <c r="L145" i="22" s="1"/>
  <c r="M145" i="22" s="1"/>
  <c r="AA145" i="22"/>
  <c r="AC145" i="22" s="1"/>
  <c r="AD145" i="22" s="1"/>
  <c r="AE145" i="22" s="1"/>
  <c r="AY145" i="22"/>
  <c r="BA145" i="22" s="1"/>
  <c r="BB145" i="22" s="1"/>
  <c r="BC145" i="22" s="1"/>
  <c r="BW145" i="22"/>
  <c r="BY145" i="22" s="1"/>
  <c r="BZ145" i="22" s="1"/>
  <c r="CA145" i="22" s="1"/>
  <c r="O145" i="22"/>
  <c r="Q145" i="22" s="1"/>
  <c r="R145" i="22" s="1"/>
  <c r="S145" i="22" s="1"/>
  <c r="AM145" i="22"/>
  <c r="AO145" i="22" s="1"/>
  <c r="AP145" i="22" s="1"/>
  <c r="AQ145" i="22" s="1"/>
  <c r="BK145" i="22"/>
  <c r="BM145" i="22" s="1"/>
  <c r="BN145" i="22" s="1"/>
  <c r="BO145" i="22" s="1"/>
  <c r="U84" i="22"/>
  <c r="W84" i="22" s="1"/>
  <c r="X84" i="22" s="1"/>
  <c r="Y84" i="22" s="1"/>
  <c r="Z84" i="22" s="1"/>
  <c r="CG84" i="22" s="1"/>
  <c r="DF84" i="22" s="1"/>
  <c r="CS84" i="22" s="1"/>
  <c r="O131" i="22"/>
  <c r="Q131" i="22" s="1"/>
  <c r="R131" i="22" s="1"/>
  <c r="S131" i="22" s="1"/>
  <c r="T131" i="22" s="1"/>
  <c r="CF131" i="22" s="1"/>
  <c r="DE131" i="22" s="1"/>
  <c r="CR131" i="22" s="1"/>
  <c r="R213" i="22"/>
  <c r="K213" i="22"/>
  <c r="O220" i="22"/>
  <c r="R220" i="22"/>
  <c r="J234" i="22"/>
  <c r="BW84" i="22"/>
  <c r="BY84" i="22" s="1"/>
  <c r="BZ84" i="22" s="1"/>
  <c r="CA84" i="22" s="1"/>
  <c r="CB84" i="22" s="1"/>
  <c r="CP84" i="22" s="1"/>
  <c r="DO84" i="22" s="1"/>
  <c r="DB84" i="22" s="1"/>
  <c r="BQ93" i="22"/>
  <c r="BS93" i="22" s="1"/>
  <c r="BT93" i="22" s="1"/>
  <c r="BU93" i="22" s="1"/>
  <c r="BV93" i="22" s="1"/>
  <c r="CO93" i="22" s="1"/>
  <c r="DN93" i="22" s="1"/>
  <c r="DA93" i="22" s="1"/>
  <c r="U94" i="22"/>
  <c r="W94" i="22" s="1"/>
  <c r="X94" i="22" s="1"/>
  <c r="Y94" i="22" s="1"/>
  <c r="Z94" i="22" s="1"/>
  <c r="CG94" i="22" s="1"/>
  <c r="DF94" i="22" s="1"/>
  <c r="CS94" i="22" s="1"/>
  <c r="AS100" i="22"/>
  <c r="AU100" i="22" s="1"/>
  <c r="AV100" i="22" s="1"/>
  <c r="AW100" i="22" s="1"/>
  <c r="AX100" i="22" s="1"/>
  <c r="CK100" i="22" s="1"/>
  <c r="DJ100" i="22" s="1"/>
  <c r="CW100" i="22" s="1"/>
  <c r="BK100" i="22"/>
  <c r="BM100" i="22" s="1"/>
  <c r="BN100" i="22" s="1"/>
  <c r="BO100" i="22" s="1"/>
  <c r="BP100" i="22" s="1"/>
  <c r="CN100" i="22" s="1"/>
  <c r="DM100" i="22" s="1"/>
  <c r="CZ100" i="22" s="1"/>
  <c r="U100" i="22"/>
  <c r="W100" i="22" s="1"/>
  <c r="X100" i="22" s="1"/>
  <c r="Y100" i="22" s="1"/>
  <c r="Z100" i="22" s="1"/>
  <c r="CG100" i="22" s="1"/>
  <c r="DF100" i="22" s="1"/>
  <c r="CS100" i="22" s="1"/>
  <c r="BE100" i="22"/>
  <c r="BG100" i="22" s="1"/>
  <c r="BH100" i="22" s="1"/>
  <c r="BI100" i="22" s="1"/>
  <c r="BJ100" i="22" s="1"/>
  <c r="CM100" i="22" s="1"/>
  <c r="DL100" i="22" s="1"/>
  <c r="CY100" i="22" s="1"/>
  <c r="O100" i="22"/>
  <c r="Q100" i="22" s="1"/>
  <c r="R100" i="22" s="1"/>
  <c r="S100" i="22" s="1"/>
  <c r="T100" i="22" s="1"/>
  <c r="CF100" i="22" s="1"/>
  <c r="DE100" i="22" s="1"/>
  <c r="CR100" i="22" s="1"/>
  <c r="BK118" i="22"/>
  <c r="BM118" i="22" s="1"/>
  <c r="BN118" i="22" s="1"/>
  <c r="BO118" i="22" s="1"/>
  <c r="BP118" i="22" s="1"/>
  <c r="CN118" i="22" s="1"/>
  <c r="DM118" i="22" s="1"/>
  <c r="CZ118" i="22" s="1"/>
  <c r="AY135" i="22"/>
  <c r="BA135" i="22" s="1"/>
  <c r="BB135" i="22" s="1"/>
  <c r="BC135" i="22" s="1"/>
  <c r="BD135" i="22" s="1"/>
  <c r="CL135" i="22" s="1"/>
  <c r="DK135" i="22" s="1"/>
  <c r="CX135" i="22" s="1"/>
  <c r="AA135" i="22"/>
  <c r="AC135" i="22" s="1"/>
  <c r="AD135" i="22" s="1"/>
  <c r="AE135" i="22" s="1"/>
  <c r="AF135" i="22" s="1"/>
  <c r="CH135" i="22" s="1"/>
  <c r="DG135" i="22" s="1"/>
  <c r="CT135" i="22" s="1"/>
  <c r="BQ135" i="22"/>
  <c r="BS135" i="22" s="1"/>
  <c r="BT135" i="22" s="1"/>
  <c r="BU135" i="22" s="1"/>
  <c r="BV135" i="22" s="1"/>
  <c r="CO135" i="22" s="1"/>
  <c r="DN135" i="22" s="1"/>
  <c r="DA135" i="22" s="1"/>
  <c r="BK140" i="22"/>
  <c r="BM140" i="22" s="1"/>
  <c r="BN140" i="22" s="1"/>
  <c r="BO140" i="22" s="1"/>
  <c r="BP140" i="22" s="1"/>
  <c r="CN140" i="22" s="1"/>
  <c r="DM140" i="22" s="1"/>
  <c r="CZ140" i="22" s="1"/>
  <c r="BE140" i="22"/>
  <c r="BG140" i="22" s="1"/>
  <c r="BH140" i="22" s="1"/>
  <c r="BI140" i="22" s="1"/>
  <c r="BJ140" i="22" s="1"/>
  <c r="CM140" i="22" s="1"/>
  <c r="DL140" i="22" s="1"/>
  <c r="CY140" i="22" s="1"/>
  <c r="AM140" i="22"/>
  <c r="AO140" i="22" s="1"/>
  <c r="AP140" i="22" s="1"/>
  <c r="AQ140" i="22" s="1"/>
  <c r="AR140" i="22" s="1"/>
  <c r="CJ140" i="22" s="1"/>
  <c r="DI140" i="22" s="1"/>
  <c r="CV140" i="22" s="1"/>
  <c r="I213" i="22"/>
  <c r="P220" i="22"/>
  <c r="P227" i="22"/>
  <c r="K227" i="22"/>
  <c r="AA126" i="22"/>
  <c r="AC126" i="22" s="1"/>
  <c r="AD126" i="22" s="1"/>
  <c r="AE126" i="22" s="1"/>
  <c r="AF126" i="22" s="1"/>
  <c r="CH126" i="22" s="1"/>
  <c r="DG126" i="22" s="1"/>
  <c r="CT126" i="22" s="1"/>
  <c r="O126" i="22"/>
  <c r="Q126" i="22" s="1"/>
  <c r="R126" i="22" s="1"/>
  <c r="S126" i="22" s="1"/>
  <c r="T126" i="22" s="1"/>
  <c r="CF126" i="22" s="1"/>
  <c r="DE126" i="22" s="1"/>
  <c r="CR126" i="22" s="1"/>
  <c r="BK126" i="22"/>
  <c r="BM126" i="22" s="1"/>
  <c r="BN126" i="22" s="1"/>
  <c r="BO126" i="22" s="1"/>
  <c r="BP126" i="22" s="1"/>
  <c r="CN126" i="22" s="1"/>
  <c r="DM126" i="22" s="1"/>
  <c r="CZ126" i="22" s="1"/>
  <c r="AM87" i="22"/>
  <c r="AO87" i="22" s="1"/>
  <c r="AP87" i="22" s="1"/>
  <c r="AQ87" i="22" s="1"/>
  <c r="AR87" i="22" s="1"/>
  <c r="CJ87" i="22" s="1"/>
  <c r="DI87" i="22" s="1"/>
  <c r="CV87" i="22" s="1"/>
  <c r="BE88" i="22"/>
  <c r="BG88" i="22" s="1"/>
  <c r="BH88" i="22" s="1"/>
  <c r="BI88" i="22" s="1"/>
  <c r="BJ88" i="22" s="1"/>
  <c r="CM88" i="22" s="1"/>
  <c r="DL88" i="22" s="1"/>
  <c r="CY88" i="22" s="1"/>
  <c r="AA88" i="22"/>
  <c r="AC88" i="22" s="1"/>
  <c r="AD88" i="22" s="1"/>
  <c r="AE88" i="22" s="1"/>
  <c r="AF88" i="22" s="1"/>
  <c r="CH88" i="22" s="1"/>
  <c r="DG88" i="22" s="1"/>
  <c r="CT88" i="22" s="1"/>
  <c r="N213" i="22"/>
  <c r="BK88" i="22"/>
  <c r="BM88" i="22" s="1"/>
  <c r="BN88" i="22" s="1"/>
  <c r="BO88" i="22" s="1"/>
  <c r="BP88" i="22" s="1"/>
  <c r="CN88" i="22" s="1"/>
  <c r="DM88" i="22" s="1"/>
  <c r="CZ88" i="22" s="1"/>
  <c r="AI116" i="22"/>
  <c r="AJ116" i="22" s="1"/>
  <c r="AK116" i="22" s="1"/>
  <c r="AL116" i="22" s="1"/>
  <c r="CI116" i="22" s="1"/>
  <c r="DH116" i="22" s="1"/>
  <c r="CU116" i="22" s="1"/>
  <c r="BW127" i="22"/>
  <c r="BY127" i="22" s="1"/>
  <c r="BZ127" i="22" s="1"/>
  <c r="CA127" i="22" s="1"/>
  <c r="CB127" i="22" s="1"/>
  <c r="CP127" i="22" s="1"/>
  <c r="DO127" i="22" s="1"/>
  <c r="DB127" i="22" s="1"/>
  <c r="AY127" i="22"/>
  <c r="BA127" i="22" s="1"/>
  <c r="BB127" i="22" s="1"/>
  <c r="BC127" i="22" s="1"/>
  <c r="BD127" i="22" s="1"/>
  <c r="CL127" i="22" s="1"/>
  <c r="DK127" i="22" s="1"/>
  <c r="CX127" i="22" s="1"/>
  <c r="I127" i="22"/>
  <c r="K127" i="22" s="1"/>
  <c r="P310" i="22" s="1"/>
  <c r="AS127" i="22"/>
  <c r="AU127" i="22" s="1"/>
  <c r="AV127" i="22" s="1"/>
  <c r="AW127" i="22" s="1"/>
  <c r="AX127" i="22" s="1"/>
  <c r="CK127" i="22" s="1"/>
  <c r="DJ127" i="22" s="1"/>
  <c r="CW127" i="22" s="1"/>
  <c r="AS134" i="22"/>
  <c r="AU134" i="22" s="1"/>
  <c r="AV134" i="22" s="1"/>
  <c r="AW134" i="22" s="1"/>
  <c r="AX134" i="22" s="1"/>
  <c r="CK134" i="22" s="1"/>
  <c r="DJ134" i="22" s="1"/>
  <c r="CW134" i="22" s="1"/>
  <c r="R214" i="22"/>
  <c r="O214" i="22"/>
  <c r="AM84" i="22"/>
  <c r="AO84" i="22" s="1"/>
  <c r="AP84" i="22" s="1"/>
  <c r="AQ84" i="22" s="1"/>
  <c r="AR84" i="22" s="1"/>
  <c r="CJ84" i="22" s="1"/>
  <c r="DI84" i="22" s="1"/>
  <c r="CV84" i="22" s="1"/>
  <c r="AG112" i="22"/>
  <c r="AI112" i="22" s="1"/>
  <c r="AJ112" i="22" s="1"/>
  <c r="AK112" i="22" s="1"/>
  <c r="AL112" i="22" s="1"/>
  <c r="CI112" i="22" s="1"/>
  <c r="DH112" i="22" s="1"/>
  <c r="CU112" i="22" s="1"/>
  <c r="AM112" i="22"/>
  <c r="AO112" i="22" s="1"/>
  <c r="AP112" i="22" s="1"/>
  <c r="AQ112" i="22" s="1"/>
  <c r="AR112" i="22" s="1"/>
  <c r="CJ112" i="22" s="1"/>
  <c r="DI112" i="22" s="1"/>
  <c r="CV112" i="22" s="1"/>
  <c r="BW117" i="22"/>
  <c r="BY117" i="22" s="1"/>
  <c r="BZ117" i="22" s="1"/>
  <c r="CA117" i="22" s="1"/>
  <c r="CB117" i="22" s="1"/>
  <c r="CP117" i="22" s="1"/>
  <c r="DO117" i="22" s="1"/>
  <c r="DB117" i="22" s="1"/>
  <c r="AS117" i="22"/>
  <c r="AU117" i="22" s="1"/>
  <c r="AV117" i="22" s="1"/>
  <c r="AW117" i="22" s="1"/>
  <c r="AX117" i="22" s="1"/>
  <c r="CK117" i="22" s="1"/>
  <c r="DJ117" i="22" s="1"/>
  <c r="CW117" i="22" s="1"/>
  <c r="AS120" i="22"/>
  <c r="AU120" i="22" s="1"/>
  <c r="AV120" i="22" s="1"/>
  <c r="AW120" i="22" s="1"/>
  <c r="AX120" i="22" s="1"/>
  <c r="CK120" i="22" s="1"/>
  <c r="DJ120" i="22" s="1"/>
  <c r="CW120" i="22" s="1"/>
  <c r="I120" i="22"/>
  <c r="CC120" i="22" s="1"/>
  <c r="P214" i="22"/>
  <c r="H256" i="22"/>
  <c r="BW154" i="22"/>
  <c r="BY154" i="22" s="1"/>
  <c r="BZ154" i="22" s="1"/>
  <c r="CA154" i="22" s="1"/>
  <c r="BK154" i="22"/>
  <c r="BM154" i="22" s="1"/>
  <c r="BN154" i="22" s="1"/>
  <c r="BO154" i="22" s="1"/>
  <c r="AY154" i="22"/>
  <c r="BA154" i="22" s="1"/>
  <c r="BB154" i="22" s="1"/>
  <c r="BC154" i="22" s="1"/>
  <c r="AM154" i="22"/>
  <c r="AO154" i="22" s="1"/>
  <c r="AP154" i="22" s="1"/>
  <c r="AQ154" i="22" s="1"/>
  <c r="AA154" i="22"/>
  <c r="AC154" i="22" s="1"/>
  <c r="AD154" i="22" s="1"/>
  <c r="AE154" i="22" s="1"/>
  <c r="O154" i="22"/>
  <c r="Q154" i="22" s="1"/>
  <c r="R154" i="22" s="1"/>
  <c r="S154" i="22" s="1"/>
  <c r="AS154" i="22"/>
  <c r="AU154" i="22" s="1"/>
  <c r="AV154" i="22" s="1"/>
  <c r="AW154" i="22" s="1"/>
  <c r="I154" i="22"/>
  <c r="K154" i="22" s="1"/>
  <c r="L154" i="22" s="1"/>
  <c r="M154" i="22" s="1"/>
  <c r="U154" i="22"/>
  <c r="W154" i="22" s="1"/>
  <c r="X154" i="22" s="1"/>
  <c r="Y154" i="22" s="1"/>
  <c r="BQ154" i="22"/>
  <c r="BS154" i="22" s="1"/>
  <c r="BT154" i="22" s="1"/>
  <c r="BU154" i="22" s="1"/>
  <c r="O86" i="22"/>
  <c r="Q86" i="22" s="1"/>
  <c r="R86" i="22" s="1"/>
  <c r="S86" i="22" s="1"/>
  <c r="T86" i="22" s="1"/>
  <c r="CF86" i="22" s="1"/>
  <c r="DE86" i="22" s="1"/>
  <c r="CR86" i="22" s="1"/>
  <c r="AM90" i="22"/>
  <c r="AO90" i="22" s="1"/>
  <c r="AP90" i="22" s="1"/>
  <c r="AQ90" i="22" s="1"/>
  <c r="AR90" i="22" s="1"/>
  <c r="CJ90" i="22" s="1"/>
  <c r="DI90" i="22" s="1"/>
  <c r="CV90" i="22" s="1"/>
  <c r="AA96" i="22"/>
  <c r="AC96" i="22" s="1"/>
  <c r="AD96" i="22" s="1"/>
  <c r="AE96" i="22" s="1"/>
  <c r="AF96" i="22" s="1"/>
  <c r="CH96" i="22" s="1"/>
  <c r="DG96" i="22" s="1"/>
  <c r="CT96" i="22" s="1"/>
  <c r="AY99" i="22"/>
  <c r="BA99" i="22" s="1"/>
  <c r="BB99" i="22" s="1"/>
  <c r="BC99" i="22" s="1"/>
  <c r="BD99" i="22" s="1"/>
  <c r="CL99" i="22" s="1"/>
  <c r="DK99" i="22" s="1"/>
  <c r="CX99" i="22" s="1"/>
  <c r="U121" i="22"/>
  <c r="W121" i="22" s="1"/>
  <c r="X121" i="22" s="1"/>
  <c r="Y121" i="22" s="1"/>
  <c r="Z121" i="22" s="1"/>
  <c r="CG121" i="22" s="1"/>
  <c r="DF121" i="22" s="1"/>
  <c r="CS121" i="22" s="1"/>
  <c r="AY123" i="22"/>
  <c r="BA123" i="22" s="1"/>
  <c r="BB123" i="22" s="1"/>
  <c r="BC123" i="22" s="1"/>
  <c r="BD123" i="22" s="1"/>
  <c r="CL123" i="22" s="1"/>
  <c r="DK123" i="22" s="1"/>
  <c r="CX123" i="22" s="1"/>
  <c r="AA128" i="22"/>
  <c r="AC128" i="22" s="1"/>
  <c r="AD128" i="22" s="1"/>
  <c r="AE128" i="22" s="1"/>
  <c r="AF128" i="22" s="1"/>
  <c r="CH128" i="22" s="1"/>
  <c r="DG128" i="22" s="1"/>
  <c r="CT128" i="22" s="1"/>
  <c r="BW128" i="22"/>
  <c r="BY128" i="22" s="1"/>
  <c r="BZ128" i="22" s="1"/>
  <c r="CA128" i="22" s="1"/>
  <c r="CB128" i="22" s="1"/>
  <c r="CP128" i="22" s="1"/>
  <c r="DO128" i="22" s="1"/>
  <c r="DB128" i="22" s="1"/>
  <c r="AU130" i="22"/>
  <c r="AV130" i="22" s="1"/>
  <c r="AW130" i="22" s="1"/>
  <c r="AX130" i="22" s="1"/>
  <c r="CK130" i="22" s="1"/>
  <c r="DJ130" i="22" s="1"/>
  <c r="CW130" i="22" s="1"/>
  <c r="AY157" i="22"/>
  <c r="BA157" i="22" s="1"/>
  <c r="BB157" i="22" s="1"/>
  <c r="BC157" i="22" s="1"/>
  <c r="BK157" i="22"/>
  <c r="BM157" i="22" s="1"/>
  <c r="BN157" i="22" s="1"/>
  <c r="BO157" i="22" s="1"/>
  <c r="BW157" i="22"/>
  <c r="BY157" i="22" s="1"/>
  <c r="BZ157" i="22" s="1"/>
  <c r="CA157" i="22" s="1"/>
  <c r="U157" i="22"/>
  <c r="W157" i="22" s="1"/>
  <c r="X157" i="22" s="1"/>
  <c r="Y157" i="22" s="1"/>
  <c r="I157" i="22"/>
  <c r="BE157" i="22"/>
  <c r="BG157" i="22" s="1"/>
  <c r="BH157" i="22" s="1"/>
  <c r="BI157" i="22" s="1"/>
  <c r="BQ157" i="22"/>
  <c r="BS157" i="22" s="1"/>
  <c r="BT157" i="22" s="1"/>
  <c r="BU157" i="22" s="1"/>
  <c r="AM96" i="22"/>
  <c r="AO96" i="22" s="1"/>
  <c r="AP96" i="22" s="1"/>
  <c r="AQ96" i="22" s="1"/>
  <c r="AR96" i="22" s="1"/>
  <c r="CJ96" i="22" s="1"/>
  <c r="DI96" i="22" s="1"/>
  <c r="CV96" i="22" s="1"/>
  <c r="BY98" i="22"/>
  <c r="BZ98" i="22" s="1"/>
  <c r="CA98" i="22" s="1"/>
  <c r="CB98" i="22" s="1"/>
  <c r="CP98" i="22" s="1"/>
  <c r="DO98" i="22" s="1"/>
  <c r="DB98" i="22" s="1"/>
  <c r="AA146" i="22"/>
  <c r="AC146" i="22" s="1"/>
  <c r="AD146" i="22" s="1"/>
  <c r="AE146" i="22" s="1"/>
  <c r="BW150" i="22"/>
  <c r="BY150" i="22" s="1"/>
  <c r="BZ150" i="22" s="1"/>
  <c r="CA150" i="22" s="1"/>
  <c r="BK150" i="22"/>
  <c r="BM150" i="22" s="1"/>
  <c r="BN150" i="22" s="1"/>
  <c r="BO150" i="22" s="1"/>
  <c r="AY150" i="22"/>
  <c r="BA150" i="22" s="1"/>
  <c r="BB150" i="22" s="1"/>
  <c r="BC150" i="22" s="1"/>
  <c r="AM150" i="22"/>
  <c r="AO150" i="22" s="1"/>
  <c r="AP150" i="22" s="1"/>
  <c r="AQ150" i="22" s="1"/>
  <c r="AA150" i="22"/>
  <c r="AC150" i="22" s="1"/>
  <c r="AD150" i="22" s="1"/>
  <c r="AE150" i="22" s="1"/>
  <c r="O150" i="22"/>
  <c r="Q150" i="22" s="1"/>
  <c r="R150" i="22" s="1"/>
  <c r="S150" i="22" s="1"/>
  <c r="AS150" i="22"/>
  <c r="AU150" i="22" s="1"/>
  <c r="AV150" i="22" s="1"/>
  <c r="AW150" i="22" s="1"/>
  <c r="BE150" i="22"/>
  <c r="BG150" i="22" s="1"/>
  <c r="BH150" i="22" s="1"/>
  <c r="BI150" i="22" s="1"/>
  <c r="BQ150" i="22"/>
  <c r="BS150" i="22" s="1"/>
  <c r="BT150" i="22" s="1"/>
  <c r="BU150" i="22" s="1"/>
  <c r="AA86" i="22"/>
  <c r="AC86" i="22" s="1"/>
  <c r="AD86" i="22" s="1"/>
  <c r="AE86" i="22" s="1"/>
  <c r="AF86" i="22" s="1"/>
  <c r="CH86" i="22" s="1"/>
  <c r="DG86" i="22" s="1"/>
  <c r="CT86" i="22" s="1"/>
  <c r="BG108" i="22"/>
  <c r="BH108" i="22" s="1"/>
  <c r="BI108" i="22" s="1"/>
  <c r="BJ108" i="22" s="1"/>
  <c r="CM108" i="22" s="1"/>
  <c r="DL108" i="22" s="1"/>
  <c r="CY108" i="22" s="1"/>
  <c r="BM121" i="22"/>
  <c r="BN121" i="22" s="1"/>
  <c r="BO121" i="22" s="1"/>
  <c r="BP121" i="22" s="1"/>
  <c r="CN121" i="22" s="1"/>
  <c r="DM121" i="22" s="1"/>
  <c r="CZ121" i="22" s="1"/>
  <c r="AC122" i="22"/>
  <c r="AD122" i="22" s="1"/>
  <c r="AE122" i="22" s="1"/>
  <c r="AF122" i="22" s="1"/>
  <c r="CH122" i="22" s="1"/>
  <c r="DG122" i="22" s="1"/>
  <c r="CT122" i="22" s="1"/>
  <c r="BS123" i="22"/>
  <c r="BT123" i="22" s="1"/>
  <c r="BU123" i="22" s="1"/>
  <c r="BV123" i="22" s="1"/>
  <c r="CO123" i="22" s="1"/>
  <c r="DN123" i="22" s="1"/>
  <c r="DA123" i="22" s="1"/>
  <c r="AI128" i="22"/>
  <c r="AJ128" i="22" s="1"/>
  <c r="AK128" i="22" s="1"/>
  <c r="AL128" i="22" s="1"/>
  <c r="CI128" i="22" s="1"/>
  <c r="DH128" i="22" s="1"/>
  <c r="CU128" i="22" s="1"/>
  <c r="I205" i="22"/>
  <c r="H216" i="22"/>
  <c r="BE146" i="22"/>
  <c r="BG146" i="22" s="1"/>
  <c r="BH146" i="22" s="1"/>
  <c r="BI146" i="22" s="1"/>
  <c r="O90" i="22"/>
  <c r="Q90" i="22" s="1"/>
  <c r="R90" i="22" s="1"/>
  <c r="S90" i="22" s="1"/>
  <c r="T90" i="22" s="1"/>
  <c r="CF90" i="22" s="1"/>
  <c r="DE90" i="22" s="1"/>
  <c r="CR90" i="22" s="1"/>
  <c r="BE90" i="22"/>
  <c r="BG90" i="22" s="1"/>
  <c r="BH90" i="22" s="1"/>
  <c r="BI90" i="22" s="1"/>
  <c r="BJ90" i="22" s="1"/>
  <c r="CM90" i="22" s="1"/>
  <c r="DL90" i="22" s="1"/>
  <c r="CY90" i="22" s="1"/>
  <c r="AS96" i="22"/>
  <c r="AU96" i="22" s="1"/>
  <c r="AV96" i="22" s="1"/>
  <c r="AW96" i="22" s="1"/>
  <c r="AX96" i="22" s="1"/>
  <c r="CK96" i="22" s="1"/>
  <c r="DJ96" i="22" s="1"/>
  <c r="CW96" i="22" s="1"/>
  <c r="BW99" i="22"/>
  <c r="BY99" i="22" s="1"/>
  <c r="BZ99" i="22" s="1"/>
  <c r="CA99" i="22" s="1"/>
  <c r="CB99" i="22" s="1"/>
  <c r="CP99" i="22" s="1"/>
  <c r="DO99" i="22" s="1"/>
  <c r="DB99" i="22" s="1"/>
  <c r="AY114" i="22"/>
  <c r="BA114" i="22" s="1"/>
  <c r="BB114" i="22" s="1"/>
  <c r="BC114" i="22" s="1"/>
  <c r="BD114" i="22" s="1"/>
  <c r="CL114" i="22" s="1"/>
  <c r="DK114" i="22" s="1"/>
  <c r="CX114" i="22" s="1"/>
  <c r="AS121" i="22"/>
  <c r="AU121" i="22" s="1"/>
  <c r="AV121" i="22" s="1"/>
  <c r="AW121" i="22" s="1"/>
  <c r="AX121" i="22" s="1"/>
  <c r="CK121" i="22" s="1"/>
  <c r="DJ121" i="22" s="1"/>
  <c r="CW121" i="22" s="1"/>
  <c r="O130" i="22"/>
  <c r="Q130" i="22" s="1"/>
  <c r="R130" i="22" s="1"/>
  <c r="S130" i="22" s="1"/>
  <c r="T130" i="22" s="1"/>
  <c r="CF130" i="22" s="1"/>
  <c r="DE130" i="22" s="1"/>
  <c r="CR130" i="22" s="1"/>
  <c r="J205" i="22"/>
  <c r="J216" i="22"/>
  <c r="H247" i="22"/>
  <c r="BS86" i="22"/>
  <c r="BT86" i="22" s="1"/>
  <c r="BU86" i="22" s="1"/>
  <c r="BV86" i="22" s="1"/>
  <c r="CO86" i="22" s="1"/>
  <c r="DN86" i="22" s="1"/>
  <c r="DA86" i="22" s="1"/>
  <c r="BW86" i="22"/>
  <c r="BY86" i="22" s="1"/>
  <c r="BZ86" i="22" s="1"/>
  <c r="CA86" i="22" s="1"/>
  <c r="CB86" i="22" s="1"/>
  <c r="CP86" i="22" s="1"/>
  <c r="DO86" i="22" s="1"/>
  <c r="DB86" i="22" s="1"/>
  <c r="BS95" i="22"/>
  <c r="BT95" i="22" s="1"/>
  <c r="BU95" i="22" s="1"/>
  <c r="BV95" i="22" s="1"/>
  <c r="CO95" i="22" s="1"/>
  <c r="DN95" i="22" s="1"/>
  <c r="DA95" i="22" s="1"/>
  <c r="AY95" i="22"/>
  <c r="BA95" i="22" s="1"/>
  <c r="BB95" i="22" s="1"/>
  <c r="BC95" i="22" s="1"/>
  <c r="BD95" i="22" s="1"/>
  <c r="CL95" i="22" s="1"/>
  <c r="DK95" i="22" s="1"/>
  <c r="CX95" i="22" s="1"/>
  <c r="AU110" i="22"/>
  <c r="AV110" i="22" s="1"/>
  <c r="AW110" i="22" s="1"/>
  <c r="AX110" i="22" s="1"/>
  <c r="CK110" i="22" s="1"/>
  <c r="DJ110" i="22" s="1"/>
  <c r="CW110" i="22" s="1"/>
  <c r="AM110" i="22"/>
  <c r="AO110" i="22" s="1"/>
  <c r="AP110" i="22" s="1"/>
  <c r="AQ110" i="22" s="1"/>
  <c r="AR110" i="22" s="1"/>
  <c r="CJ110" i="22" s="1"/>
  <c r="DI110" i="22" s="1"/>
  <c r="CV110" i="22" s="1"/>
  <c r="AY128" i="22"/>
  <c r="BA128" i="22" s="1"/>
  <c r="BB128" i="22" s="1"/>
  <c r="BC128" i="22" s="1"/>
  <c r="BD128" i="22" s="1"/>
  <c r="CL128" i="22" s="1"/>
  <c r="DK128" i="22" s="1"/>
  <c r="CX128" i="22" s="1"/>
  <c r="BK130" i="22"/>
  <c r="BM130" i="22" s="1"/>
  <c r="BN130" i="22" s="1"/>
  <c r="BO130" i="22" s="1"/>
  <c r="BP130" i="22" s="1"/>
  <c r="CN130" i="22" s="1"/>
  <c r="DM130" i="22" s="1"/>
  <c r="CZ130" i="22" s="1"/>
  <c r="BY133" i="22"/>
  <c r="BZ133" i="22" s="1"/>
  <c r="CA133" i="22" s="1"/>
  <c r="CB133" i="22" s="1"/>
  <c r="CP133" i="22" s="1"/>
  <c r="DO133" i="22" s="1"/>
  <c r="DB133" i="22" s="1"/>
  <c r="K205" i="22"/>
  <c r="I209" i="22"/>
  <c r="K216" i="22"/>
  <c r="H222" i="22"/>
  <c r="N225" i="22"/>
  <c r="H259" i="22"/>
  <c r="AS146" i="22"/>
  <c r="AU146" i="22" s="1"/>
  <c r="AV146" i="22" s="1"/>
  <c r="AW146" i="22" s="1"/>
  <c r="BW146" i="22"/>
  <c r="BY146" i="22" s="1"/>
  <c r="BZ146" i="22" s="1"/>
  <c r="CA146" i="22" s="1"/>
  <c r="O157" i="22"/>
  <c r="Q157" i="22" s="1"/>
  <c r="R157" i="22" s="1"/>
  <c r="S157" i="22" s="1"/>
  <c r="AS157" i="22"/>
  <c r="AU157" i="22" s="1"/>
  <c r="AV157" i="22" s="1"/>
  <c r="AW157" i="22" s="1"/>
  <c r="AG150" i="22"/>
  <c r="AI150" i="22" s="1"/>
  <c r="AJ150" i="22" s="1"/>
  <c r="AK150" i="22" s="1"/>
  <c r="BW151" i="22"/>
  <c r="BY151" i="22" s="1"/>
  <c r="BZ151" i="22" s="1"/>
  <c r="CA151" i="22" s="1"/>
  <c r="BK151" i="22"/>
  <c r="BM151" i="22" s="1"/>
  <c r="BN151" i="22" s="1"/>
  <c r="BO151" i="22" s="1"/>
  <c r="AY151" i="22"/>
  <c r="BA151" i="22" s="1"/>
  <c r="BB151" i="22" s="1"/>
  <c r="BC151" i="22" s="1"/>
  <c r="AM151" i="22"/>
  <c r="AO151" i="22" s="1"/>
  <c r="AP151" i="22" s="1"/>
  <c r="AQ151" i="22" s="1"/>
  <c r="AA151" i="22"/>
  <c r="AC151" i="22" s="1"/>
  <c r="AD151" i="22" s="1"/>
  <c r="AE151" i="22" s="1"/>
  <c r="O151" i="22"/>
  <c r="Q151" i="22" s="1"/>
  <c r="R151" i="22" s="1"/>
  <c r="S151" i="22" s="1"/>
  <c r="BE151" i="22"/>
  <c r="BG151" i="22" s="1"/>
  <c r="BH151" i="22" s="1"/>
  <c r="BI151" i="22" s="1"/>
  <c r="BQ151" i="22"/>
  <c r="BS151" i="22" s="1"/>
  <c r="BT151" i="22" s="1"/>
  <c r="BU151" i="22" s="1"/>
  <c r="U151" i="22"/>
  <c r="W151" i="22" s="1"/>
  <c r="X151" i="22" s="1"/>
  <c r="Y151" i="22" s="1"/>
  <c r="AS151" i="22"/>
  <c r="AU151" i="22" s="1"/>
  <c r="AV151" i="22" s="1"/>
  <c r="AW151" i="22" s="1"/>
  <c r="BQ153" i="22"/>
  <c r="BS153" i="22" s="1"/>
  <c r="BT153" i="22" s="1"/>
  <c r="BU153" i="22" s="1"/>
  <c r="BE153" i="22"/>
  <c r="BG153" i="22" s="1"/>
  <c r="BH153" i="22" s="1"/>
  <c r="BI153" i="22" s="1"/>
  <c r="AS153" i="22"/>
  <c r="AU153" i="22" s="1"/>
  <c r="AV153" i="22" s="1"/>
  <c r="AW153" i="22" s="1"/>
  <c r="AG153" i="22"/>
  <c r="AI153" i="22" s="1"/>
  <c r="AJ153" i="22" s="1"/>
  <c r="AK153" i="22" s="1"/>
  <c r="U153" i="22"/>
  <c r="W153" i="22" s="1"/>
  <c r="X153" i="22" s="1"/>
  <c r="Y153" i="22" s="1"/>
  <c r="I153" i="22"/>
  <c r="K153" i="22" s="1"/>
  <c r="L153" i="22" s="1"/>
  <c r="M153" i="22" s="1"/>
  <c r="BK153" i="22"/>
  <c r="BM153" i="22" s="1"/>
  <c r="BN153" i="22" s="1"/>
  <c r="BO153" i="22" s="1"/>
  <c r="O153" i="22"/>
  <c r="Q153" i="22" s="1"/>
  <c r="R153" i="22" s="1"/>
  <c r="S153" i="22" s="1"/>
  <c r="AY153" i="22"/>
  <c r="BA153" i="22" s="1"/>
  <c r="BB153" i="22" s="1"/>
  <c r="BC153" i="22" s="1"/>
  <c r="O158" i="22"/>
  <c r="Q158" i="22" s="1"/>
  <c r="R158" i="22" s="1"/>
  <c r="S158" i="22" s="1"/>
  <c r="AA158" i="22"/>
  <c r="AC158" i="22" s="1"/>
  <c r="AD158" i="22" s="1"/>
  <c r="AE158" i="22" s="1"/>
  <c r="AM158" i="22"/>
  <c r="AO158" i="22" s="1"/>
  <c r="AP158" i="22" s="1"/>
  <c r="AQ158" i="22" s="1"/>
  <c r="AY158" i="22"/>
  <c r="BA158" i="22" s="1"/>
  <c r="BB158" i="22" s="1"/>
  <c r="BC158" i="22" s="1"/>
  <c r="BW158" i="22"/>
  <c r="BY158" i="22" s="1"/>
  <c r="BZ158" i="22" s="1"/>
  <c r="CA158" i="22" s="1"/>
  <c r="I158" i="22"/>
  <c r="K158" i="22" s="1"/>
  <c r="L158" i="22" s="1"/>
  <c r="M158" i="22" s="1"/>
  <c r="AG158" i="22"/>
  <c r="AI158" i="22" s="1"/>
  <c r="AJ158" i="22" s="1"/>
  <c r="AK158" i="22" s="1"/>
  <c r="BQ158" i="22"/>
  <c r="BS158" i="22" s="1"/>
  <c r="BT158" i="22" s="1"/>
  <c r="BU158" i="22" s="1"/>
  <c r="AS158" i="22"/>
  <c r="AU158" i="22" s="1"/>
  <c r="AV158" i="22" s="1"/>
  <c r="AW158" i="22" s="1"/>
  <c r="BK158" i="22"/>
  <c r="BM158" i="22" s="1"/>
  <c r="BN158" i="22" s="1"/>
  <c r="BO158" i="22" s="1"/>
  <c r="AS86" i="22"/>
  <c r="AU86" i="22" s="1"/>
  <c r="AV86" i="22" s="1"/>
  <c r="AW86" i="22" s="1"/>
  <c r="AX86" i="22" s="1"/>
  <c r="CK86" i="22" s="1"/>
  <c r="DJ86" i="22" s="1"/>
  <c r="CW86" i="22" s="1"/>
  <c r="AA90" i="22"/>
  <c r="AC90" i="22" s="1"/>
  <c r="AD90" i="22" s="1"/>
  <c r="AE90" i="22" s="1"/>
  <c r="AF90" i="22" s="1"/>
  <c r="CH90" i="22" s="1"/>
  <c r="DG90" i="22" s="1"/>
  <c r="CT90" i="22" s="1"/>
  <c r="O96" i="22"/>
  <c r="Q96" i="22" s="1"/>
  <c r="R96" i="22" s="1"/>
  <c r="S96" i="22" s="1"/>
  <c r="T96" i="22" s="1"/>
  <c r="CF96" i="22" s="1"/>
  <c r="DE96" i="22" s="1"/>
  <c r="CR96" i="22" s="1"/>
  <c r="BQ97" i="22"/>
  <c r="BS97" i="22" s="1"/>
  <c r="BT97" i="22" s="1"/>
  <c r="BU97" i="22" s="1"/>
  <c r="BV97" i="22" s="1"/>
  <c r="CO97" i="22" s="1"/>
  <c r="DN97" i="22" s="1"/>
  <c r="DA97" i="22" s="1"/>
  <c r="Q107" i="22"/>
  <c r="R107" i="22" s="1"/>
  <c r="S107" i="22" s="1"/>
  <c r="T107" i="22" s="1"/>
  <c r="CF107" i="22" s="1"/>
  <c r="DE107" i="22" s="1"/>
  <c r="CR107" i="22" s="1"/>
  <c r="AA114" i="22"/>
  <c r="AC114" i="22" s="1"/>
  <c r="AD114" i="22" s="1"/>
  <c r="AE114" i="22" s="1"/>
  <c r="AF114" i="22" s="1"/>
  <c r="CH114" i="22" s="1"/>
  <c r="DG114" i="22" s="1"/>
  <c r="CT114" i="22" s="1"/>
  <c r="BK114" i="22"/>
  <c r="BM114" i="22" s="1"/>
  <c r="BN114" i="22" s="1"/>
  <c r="BO114" i="22" s="1"/>
  <c r="BP114" i="22" s="1"/>
  <c r="CN114" i="22" s="1"/>
  <c r="DM114" i="22" s="1"/>
  <c r="CZ114" i="22" s="1"/>
  <c r="AA130" i="22"/>
  <c r="AC130" i="22" s="1"/>
  <c r="AD130" i="22" s="1"/>
  <c r="AE130" i="22" s="1"/>
  <c r="AF130" i="22" s="1"/>
  <c r="CH130" i="22" s="1"/>
  <c r="DG130" i="22" s="1"/>
  <c r="CT130" i="22" s="1"/>
  <c r="N209" i="22"/>
  <c r="N222" i="22"/>
  <c r="AG146" i="22"/>
  <c r="AI146" i="22" s="1"/>
  <c r="AJ146" i="22" s="1"/>
  <c r="AK146" i="22" s="1"/>
  <c r="O146" i="22"/>
  <c r="Q146" i="22" s="1"/>
  <c r="R146" i="22" s="1"/>
  <c r="S146" i="22" s="1"/>
  <c r="AM146" i="22"/>
  <c r="AO146" i="22" s="1"/>
  <c r="AP146" i="22" s="1"/>
  <c r="AQ146" i="22" s="1"/>
  <c r="BW147" i="22"/>
  <c r="BY147" i="22" s="1"/>
  <c r="BZ147" i="22" s="1"/>
  <c r="CA147" i="22" s="1"/>
  <c r="BK147" i="22"/>
  <c r="BM147" i="22" s="1"/>
  <c r="BN147" i="22" s="1"/>
  <c r="BO147" i="22" s="1"/>
  <c r="AY147" i="22"/>
  <c r="BA147" i="22" s="1"/>
  <c r="BB147" i="22" s="1"/>
  <c r="BC147" i="22" s="1"/>
  <c r="AM147" i="22"/>
  <c r="AO147" i="22" s="1"/>
  <c r="AP147" i="22" s="1"/>
  <c r="AQ147" i="22" s="1"/>
  <c r="AA147" i="22"/>
  <c r="AC147" i="22" s="1"/>
  <c r="AD147" i="22" s="1"/>
  <c r="AE147" i="22" s="1"/>
  <c r="O147" i="22"/>
  <c r="Q147" i="22" s="1"/>
  <c r="R147" i="22" s="1"/>
  <c r="S147" i="22" s="1"/>
  <c r="BE147" i="22"/>
  <c r="BG147" i="22" s="1"/>
  <c r="BH147" i="22" s="1"/>
  <c r="BI147" i="22" s="1"/>
  <c r="BE148" i="22"/>
  <c r="BG148" i="22" s="1"/>
  <c r="BH148" i="22" s="1"/>
  <c r="BI148" i="22" s="1"/>
  <c r="BQ149" i="22"/>
  <c r="BS149" i="22" s="1"/>
  <c r="BT149" i="22" s="1"/>
  <c r="BU149" i="22" s="1"/>
  <c r="BE149" i="22"/>
  <c r="BG149" i="22" s="1"/>
  <c r="BH149" i="22" s="1"/>
  <c r="BI149" i="22" s="1"/>
  <c r="AS149" i="22"/>
  <c r="AU149" i="22" s="1"/>
  <c r="AV149" i="22" s="1"/>
  <c r="AW149" i="22" s="1"/>
  <c r="AG149" i="22"/>
  <c r="AI149" i="22" s="1"/>
  <c r="AJ149" i="22" s="1"/>
  <c r="AK149" i="22" s="1"/>
  <c r="U149" i="22"/>
  <c r="W149" i="22" s="1"/>
  <c r="X149" i="22" s="1"/>
  <c r="Y149" i="22" s="1"/>
  <c r="I149" i="22"/>
  <c r="K149" i="22" s="1"/>
  <c r="L149" i="22" s="1"/>
  <c r="M149" i="22" s="1"/>
  <c r="BY155" i="22"/>
  <c r="BZ155" i="22" s="1"/>
  <c r="CA155" i="22" s="1"/>
  <c r="AU162" i="22"/>
  <c r="AV162" i="22" s="1"/>
  <c r="AW162" i="22" s="1"/>
  <c r="AY148" i="22"/>
  <c r="BA148" i="22" s="1"/>
  <c r="BB148" i="22" s="1"/>
  <c r="BC148" i="22" s="1"/>
  <c r="AM149" i="22"/>
  <c r="AO149" i="22" s="1"/>
  <c r="AP149" i="22" s="1"/>
  <c r="AQ149" i="22" s="1"/>
  <c r="O149" i="22"/>
  <c r="Q149" i="22" s="1"/>
  <c r="R149" i="22" s="1"/>
  <c r="S149" i="22" s="1"/>
  <c r="BQ152" i="22"/>
  <c r="BS152" i="22" s="1"/>
  <c r="BT152" i="22" s="1"/>
  <c r="BU152" i="22" s="1"/>
  <c r="BE152" i="22"/>
  <c r="BG152" i="22" s="1"/>
  <c r="BH152" i="22" s="1"/>
  <c r="BI152" i="22" s="1"/>
  <c r="AS152" i="22"/>
  <c r="AU152" i="22" s="1"/>
  <c r="AV152" i="22" s="1"/>
  <c r="AW152" i="22" s="1"/>
  <c r="AG152" i="22"/>
  <c r="AI152" i="22" s="1"/>
  <c r="AJ152" i="22" s="1"/>
  <c r="AK152" i="22" s="1"/>
  <c r="U152" i="22"/>
  <c r="W152" i="22" s="1"/>
  <c r="X152" i="22" s="1"/>
  <c r="Y152" i="22" s="1"/>
  <c r="I152" i="22"/>
  <c r="K152" i="22" s="1"/>
  <c r="L152" i="22" s="1"/>
  <c r="M152" i="22" s="1"/>
  <c r="AY152" i="22"/>
  <c r="BA152" i="22" s="1"/>
  <c r="BB152" i="22" s="1"/>
  <c r="BC152" i="22" s="1"/>
  <c r="AY156" i="22"/>
  <c r="BA156" i="22" s="1"/>
  <c r="BB156" i="22" s="1"/>
  <c r="BC156" i="22" s="1"/>
  <c r="BK156" i="22"/>
  <c r="BM156" i="22" s="1"/>
  <c r="BN156" i="22" s="1"/>
  <c r="BO156" i="22" s="1"/>
  <c r="BW156" i="22"/>
  <c r="BY156" i="22" s="1"/>
  <c r="BZ156" i="22" s="1"/>
  <c r="CA156" i="22" s="1"/>
  <c r="I156" i="22"/>
  <c r="AS156" i="22"/>
  <c r="AU156" i="22" s="1"/>
  <c r="AV156" i="22" s="1"/>
  <c r="AW156" i="22" s="1"/>
  <c r="Q161" i="22"/>
  <c r="R161" i="22" s="1"/>
  <c r="S161" i="22" s="1"/>
  <c r="O160" i="22"/>
  <c r="Q160" i="22" s="1"/>
  <c r="R160" i="22" s="1"/>
  <c r="S160" i="22" s="1"/>
  <c r="BQ160" i="22"/>
  <c r="BS160" i="22" s="1"/>
  <c r="BT160" i="22" s="1"/>
  <c r="BU160" i="22" s="1"/>
  <c r="BY162" i="22"/>
  <c r="BZ162" i="22" s="1"/>
  <c r="CA162" i="22" s="1"/>
  <c r="Q166" i="22"/>
  <c r="R166" i="22" s="1"/>
  <c r="S166" i="22" s="1"/>
  <c r="BW172" i="22"/>
  <c r="BY172" i="22" s="1"/>
  <c r="BZ172" i="22" s="1"/>
  <c r="CA172" i="22" s="1"/>
  <c r="BK172" i="22"/>
  <c r="BM172" i="22" s="1"/>
  <c r="BN172" i="22" s="1"/>
  <c r="BO172" i="22" s="1"/>
  <c r="AY172" i="22"/>
  <c r="BA172" i="22" s="1"/>
  <c r="BB172" i="22" s="1"/>
  <c r="BC172" i="22" s="1"/>
  <c r="AM172" i="22"/>
  <c r="AO172" i="22" s="1"/>
  <c r="AP172" i="22" s="1"/>
  <c r="AQ172" i="22" s="1"/>
  <c r="AA172" i="22"/>
  <c r="AC172" i="22" s="1"/>
  <c r="AD172" i="22" s="1"/>
  <c r="AE172" i="22" s="1"/>
  <c r="BQ172" i="22"/>
  <c r="BS172" i="22" s="1"/>
  <c r="BT172" i="22" s="1"/>
  <c r="BU172" i="22" s="1"/>
  <c r="BE172" i="22"/>
  <c r="BG172" i="22" s="1"/>
  <c r="BH172" i="22" s="1"/>
  <c r="BI172" i="22" s="1"/>
  <c r="AS172" i="22"/>
  <c r="AU172" i="22" s="1"/>
  <c r="AV172" i="22" s="1"/>
  <c r="AW172" i="22" s="1"/>
  <c r="AG172" i="22"/>
  <c r="AI172" i="22" s="1"/>
  <c r="AJ172" i="22" s="1"/>
  <c r="AK172" i="22" s="1"/>
  <c r="U172" i="22"/>
  <c r="W172" i="22" s="1"/>
  <c r="X172" i="22" s="1"/>
  <c r="Y172" i="22" s="1"/>
  <c r="I172" i="22"/>
  <c r="K172" i="22" s="1"/>
  <c r="L172" i="22" s="1"/>
  <c r="M172" i="22" s="1"/>
  <c r="O172" i="22"/>
  <c r="Q172" i="22" s="1"/>
  <c r="R172" i="22" s="1"/>
  <c r="S172" i="22" s="1"/>
  <c r="BE160" i="22"/>
  <c r="BG160" i="22" s="1"/>
  <c r="BH160" i="22" s="1"/>
  <c r="BI160" i="22" s="1"/>
  <c r="O155" i="22"/>
  <c r="Q155" i="22" s="1"/>
  <c r="R155" i="22" s="1"/>
  <c r="S155" i="22" s="1"/>
  <c r="AA155" i="22"/>
  <c r="AC155" i="22" s="1"/>
  <c r="AD155" i="22" s="1"/>
  <c r="AE155" i="22" s="1"/>
  <c r="AM155" i="22"/>
  <c r="AO155" i="22" s="1"/>
  <c r="AP155" i="22" s="1"/>
  <c r="AQ155" i="22" s="1"/>
  <c r="AY155" i="22"/>
  <c r="BA155" i="22" s="1"/>
  <c r="BB155" i="22" s="1"/>
  <c r="BC155" i="22" s="1"/>
  <c r="BK155" i="22"/>
  <c r="BM155" i="22" s="1"/>
  <c r="BN155" i="22" s="1"/>
  <c r="BO155" i="22" s="1"/>
  <c r="O159" i="22"/>
  <c r="Q159" i="22" s="1"/>
  <c r="R159" i="22" s="1"/>
  <c r="S159" i="22" s="1"/>
  <c r="CC160" i="22"/>
  <c r="AS160" i="22"/>
  <c r="AU160" i="22" s="1"/>
  <c r="AV160" i="22" s="1"/>
  <c r="AW160" i="22" s="1"/>
  <c r="AG160" i="22"/>
  <c r="AI160" i="22" s="1"/>
  <c r="AJ160" i="22" s="1"/>
  <c r="AK160" i="22" s="1"/>
  <c r="BW160" i="22"/>
  <c r="BY160" i="22" s="1"/>
  <c r="BZ160" i="22" s="1"/>
  <c r="CA160" i="22" s="1"/>
  <c r="Q162" i="22"/>
  <c r="R162" i="22" s="1"/>
  <c r="S162" i="22" s="1"/>
  <c r="BE159" i="22"/>
  <c r="BG159" i="22" s="1"/>
  <c r="BH159" i="22" s="1"/>
  <c r="BI159" i="22" s="1"/>
  <c r="U160" i="22"/>
  <c r="W160" i="22" s="1"/>
  <c r="X160" i="22" s="1"/>
  <c r="Y160" i="22" s="1"/>
  <c r="AY161" i="22"/>
  <c r="BA161" i="22" s="1"/>
  <c r="BB161" i="22" s="1"/>
  <c r="BC161" i="22" s="1"/>
  <c r="U161" i="22"/>
  <c r="W161" i="22" s="1"/>
  <c r="X161" i="22" s="1"/>
  <c r="Y161" i="22" s="1"/>
  <c r="AM161" i="22"/>
  <c r="AO161" i="22" s="1"/>
  <c r="AP161" i="22" s="1"/>
  <c r="AQ161" i="22" s="1"/>
  <c r="W167" i="22"/>
  <c r="X167" i="22" s="1"/>
  <c r="Y167" i="22" s="1"/>
  <c r="BQ161" i="22"/>
  <c r="BS161" i="22" s="1"/>
  <c r="BT161" i="22" s="1"/>
  <c r="BU161" i="22" s="1"/>
  <c r="AG163" i="22"/>
  <c r="AI163" i="22" s="1"/>
  <c r="AJ163" i="22" s="1"/>
  <c r="AK163" i="22" s="1"/>
  <c r="BW163" i="22"/>
  <c r="BY163" i="22" s="1"/>
  <c r="BZ163" i="22" s="1"/>
  <c r="CA163" i="22" s="1"/>
  <c r="BY166" i="22"/>
  <c r="BZ166" i="22" s="1"/>
  <c r="CA166" i="22" s="1"/>
  <c r="AS168" i="22"/>
  <c r="AU168" i="22" s="1"/>
  <c r="AV168" i="22" s="1"/>
  <c r="AW168" i="22" s="1"/>
  <c r="I168" i="22"/>
  <c r="K168" i="22" s="1"/>
  <c r="L168" i="22" s="1"/>
  <c r="M168" i="22" s="1"/>
  <c r="BK168" i="22"/>
  <c r="BM168" i="22" s="1"/>
  <c r="BN168" i="22" s="1"/>
  <c r="BO168" i="22" s="1"/>
  <c r="AA168" i="22"/>
  <c r="AC168" i="22" s="1"/>
  <c r="AD168" i="22" s="1"/>
  <c r="AE168" i="22" s="1"/>
  <c r="AC162" i="22"/>
  <c r="AD162" i="22" s="1"/>
  <c r="AE162" i="22" s="1"/>
  <c r="U163" i="22"/>
  <c r="W163" i="22" s="1"/>
  <c r="X163" i="22" s="1"/>
  <c r="Y163" i="22" s="1"/>
  <c r="BQ168" i="22"/>
  <c r="BS168" i="22" s="1"/>
  <c r="BT168" i="22" s="1"/>
  <c r="BU168" i="22" s="1"/>
  <c r="AY163" i="22"/>
  <c r="BA163" i="22" s="1"/>
  <c r="BB163" i="22" s="1"/>
  <c r="BC163" i="22" s="1"/>
  <c r="AY168" i="22"/>
  <c r="BA168" i="22" s="1"/>
  <c r="BB168" i="22" s="1"/>
  <c r="BC168" i="22" s="1"/>
  <c r="AM163" i="22"/>
  <c r="AO163" i="22" s="1"/>
  <c r="AP163" i="22" s="1"/>
  <c r="AQ163" i="22" s="1"/>
  <c r="BW168" i="22"/>
  <c r="BY168" i="22" s="1"/>
  <c r="BZ168" i="22" s="1"/>
  <c r="CA168" i="22" s="1"/>
  <c r="W169" i="22"/>
  <c r="X169" i="22" s="1"/>
  <c r="Y169" i="22" s="1"/>
  <c r="AU181" i="22"/>
  <c r="AV181" i="22" s="1"/>
  <c r="AW181" i="22" s="1"/>
  <c r="BM162" i="22"/>
  <c r="BN162" i="22" s="1"/>
  <c r="BO162" i="22" s="1"/>
  <c r="BM167" i="22"/>
  <c r="BN167" i="22" s="1"/>
  <c r="BO167" i="22" s="1"/>
  <c r="AC170" i="22"/>
  <c r="AD170" i="22" s="1"/>
  <c r="AE170" i="22" s="1"/>
  <c r="BS173" i="22"/>
  <c r="BT173" i="22" s="1"/>
  <c r="BU173" i="22" s="1"/>
  <c r="W181" i="22"/>
  <c r="X181" i="22" s="1"/>
  <c r="Y181" i="22" s="1"/>
  <c r="BK183" i="22"/>
  <c r="BM183" i="22" s="1"/>
  <c r="BN183" i="22" s="1"/>
  <c r="BO183" i="22" s="1"/>
  <c r="AS183" i="22"/>
  <c r="AU183" i="22" s="1"/>
  <c r="AV183" i="22" s="1"/>
  <c r="AW183" i="22" s="1"/>
  <c r="AG183" i="22"/>
  <c r="AI183" i="22" s="1"/>
  <c r="AJ183" i="22" s="1"/>
  <c r="AK183" i="22" s="1"/>
  <c r="O183" i="22"/>
  <c r="Q183" i="22" s="1"/>
  <c r="R183" i="22" s="1"/>
  <c r="S183" i="22" s="1"/>
  <c r="BW183" i="22"/>
  <c r="BY183" i="22" s="1"/>
  <c r="BZ183" i="22" s="1"/>
  <c r="CA183" i="22" s="1"/>
  <c r="BE183" i="22"/>
  <c r="BG183" i="22" s="1"/>
  <c r="BH183" i="22" s="1"/>
  <c r="BI183" i="22" s="1"/>
  <c r="AA183" i="22"/>
  <c r="AC183" i="22" s="1"/>
  <c r="AD183" i="22" s="1"/>
  <c r="AE183" i="22" s="1"/>
  <c r="BQ183" i="22"/>
  <c r="BS183" i="22" s="1"/>
  <c r="BT183" i="22" s="1"/>
  <c r="BU183" i="22" s="1"/>
  <c r="I183" i="22"/>
  <c r="AM183" i="22"/>
  <c r="AO183" i="22" s="1"/>
  <c r="AP183" i="22" s="1"/>
  <c r="AQ183" i="22" s="1"/>
  <c r="BQ175" i="22"/>
  <c r="BS175" i="22" s="1"/>
  <c r="BT175" i="22" s="1"/>
  <c r="BU175" i="22" s="1"/>
  <c r="O177" i="22"/>
  <c r="Q177" i="22" s="1"/>
  <c r="R177" i="22" s="1"/>
  <c r="S177" i="22" s="1"/>
  <c r="AM179" i="22"/>
  <c r="AO179" i="22" s="1"/>
  <c r="AP179" i="22" s="1"/>
  <c r="AQ179" i="22" s="1"/>
  <c r="AA179" i="22"/>
  <c r="AC179" i="22" s="1"/>
  <c r="AD179" i="22" s="1"/>
  <c r="AE179" i="22" s="1"/>
  <c r="O179" i="22"/>
  <c r="Q179" i="22" s="1"/>
  <c r="R179" i="22" s="1"/>
  <c r="S179" i="22" s="1"/>
  <c r="AY179" i="22"/>
  <c r="BA179" i="22" s="1"/>
  <c r="BB179" i="22" s="1"/>
  <c r="BC179" i="22" s="1"/>
  <c r="BW179" i="22"/>
  <c r="BY179" i="22" s="1"/>
  <c r="BZ179" i="22" s="1"/>
  <c r="CA179" i="22" s="1"/>
  <c r="AS175" i="22"/>
  <c r="AU175" i="22" s="1"/>
  <c r="AV175" i="22" s="1"/>
  <c r="AW175" i="22" s="1"/>
  <c r="AM178" i="22"/>
  <c r="AO178" i="22" s="1"/>
  <c r="AP178" i="22" s="1"/>
  <c r="AQ178" i="22" s="1"/>
  <c r="AC180" i="22"/>
  <c r="AD180" i="22" s="1"/>
  <c r="AE180" i="22" s="1"/>
  <c r="BQ181" i="22"/>
  <c r="BS181" i="22" s="1"/>
  <c r="BT181" i="22" s="1"/>
  <c r="BU181" i="22" s="1"/>
  <c r="O181" i="22"/>
  <c r="Q181" i="22" s="1"/>
  <c r="R181" i="22" s="1"/>
  <c r="S181" i="22" s="1"/>
  <c r="AA181" i="22"/>
  <c r="AC181" i="22" s="1"/>
  <c r="AD181" i="22" s="1"/>
  <c r="AE181" i="22" s="1"/>
  <c r="AM181" i="22"/>
  <c r="AO181" i="22" s="1"/>
  <c r="AP181" i="22" s="1"/>
  <c r="AQ181" i="22" s="1"/>
  <c r="AY181" i="22"/>
  <c r="BA181" i="22" s="1"/>
  <c r="BB181" i="22" s="1"/>
  <c r="BC181" i="22" s="1"/>
  <c r="BK181" i="22"/>
  <c r="BM181" i="22" s="1"/>
  <c r="BN181" i="22" s="1"/>
  <c r="BO181" i="22" s="1"/>
  <c r="BW181" i="22"/>
  <c r="BY181" i="22" s="1"/>
  <c r="BZ181" i="22" s="1"/>
  <c r="CA181" i="22" s="1"/>
  <c r="I181" i="22"/>
  <c r="K181" i="22" s="1"/>
  <c r="L181" i="22" s="1"/>
  <c r="M181" i="22" s="1"/>
  <c r="BQ177" i="22"/>
  <c r="BS177" i="22" s="1"/>
  <c r="BT177" i="22" s="1"/>
  <c r="BU177" i="22" s="1"/>
  <c r="BE177" i="22"/>
  <c r="BG177" i="22" s="1"/>
  <c r="BH177" i="22" s="1"/>
  <c r="BI177" i="22" s="1"/>
  <c r="AS177" i="22"/>
  <c r="AU177" i="22" s="1"/>
  <c r="AV177" i="22" s="1"/>
  <c r="AW177" i="22" s="1"/>
  <c r="AG177" i="22"/>
  <c r="AI177" i="22" s="1"/>
  <c r="AJ177" i="22" s="1"/>
  <c r="AK177" i="22" s="1"/>
  <c r="U177" i="22"/>
  <c r="W177" i="22" s="1"/>
  <c r="X177" i="22" s="1"/>
  <c r="Y177" i="22" s="1"/>
  <c r="I177" i="22"/>
  <c r="K177" i="22" s="1"/>
  <c r="L177" i="22" s="1"/>
  <c r="M177" i="22" s="1"/>
  <c r="AY177" i="22"/>
  <c r="BA177" i="22" s="1"/>
  <c r="BB177" i="22" s="1"/>
  <c r="BC177" i="22" s="1"/>
  <c r="BQ178" i="22"/>
  <c r="BS178" i="22" s="1"/>
  <c r="BT178" i="22" s="1"/>
  <c r="BU178" i="22" s="1"/>
  <c r="BE178" i="22"/>
  <c r="BG178" i="22" s="1"/>
  <c r="BH178" i="22" s="1"/>
  <c r="BI178" i="22" s="1"/>
  <c r="AS178" i="22"/>
  <c r="AU178" i="22" s="1"/>
  <c r="AV178" i="22" s="1"/>
  <c r="AW178" i="22" s="1"/>
  <c r="AG178" i="22"/>
  <c r="AI178" i="22" s="1"/>
  <c r="AJ178" i="22" s="1"/>
  <c r="AK178" i="22" s="1"/>
  <c r="U178" i="22"/>
  <c r="W178" i="22" s="1"/>
  <c r="X178" i="22" s="1"/>
  <c r="Y178" i="22" s="1"/>
  <c r="I178" i="22"/>
  <c r="K178" i="22" s="1"/>
  <c r="L178" i="22" s="1"/>
  <c r="M178" i="22" s="1"/>
  <c r="BW175" i="22"/>
  <c r="BY175" i="22" s="1"/>
  <c r="BZ175" i="22" s="1"/>
  <c r="CA175" i="22" s="1"/>
  <c r="BK179" i="22"/>
  <c r="BM179" i="22" s="1"/>
  <c r="BN179" i="22" s="1"/>
  <c r="BO179" i="22" s="1"/>
  <c r="AM177" i="22"/>
  <c r="AO177" i="22" s="1"/>
  <c r="AP177" i="22" s="1"/>
  <c r="AQ177" i="22" s="1"/>
  <c r="AA178" i="22"/>
  <c r="AC178" i="22" s="1"/>
  <c r="AD178" i="22" s="1"/>
  <c r="AE178" i="22" s="1"/>
  <c r="BK178" i="22"/>
  <c r="BM178" i="22" s="1"/>
  <c r="BN178" i="22" s="1"/>
  <c r="BO178" i="22" s="1"/>
  <c r="AS179" i="22"/>
  <c r="AU179" i="22" s="1"/>
  <c r="AV179" i="22" s="1"/>
  <c r="AW179" i="22" s="1"/>
  <c r="AA187" i="22"/>
  <c r="AC187" i="22" s="1"/>
  <c r="AD187" i="22" s="1"/>
  <c r="AE187" i="22" s="1"/>
  <c r="AY187" i="22"/>
  <c r="BA187" i="22" s="1"/>
  <c r="BB187" i="22" s="1"/>
  <c r="BC187" i="22" s="1"/>
  <c r="BK187" i="22"/>
  <c r="BM187" i="22" s="1"/>
  <c r="BN187" i="22" s="1"/>
  <c r="BO187" i="22" s="1"/>
  <c r="AG187" i="22"/>
  <c r="AI187" i="22" s="1"/>
  <c r="AJ187" i="22" s="1"/>
  <c r="AK187" i="22" s="1"/>
  <c r="BW187" i="22"/>
  <c r="BY187" i="22" s="1"/>
  <c r="BZ187" i="22" s="1"/>
  <c r="CA187" i="22" s="1"/>
  <c r="AS187" i="22"/>
  <c r="AU187" i="22" s="1"/>
  <c r="AV187" i="22" s="1"/>
  <c r="AW187" i="22" s="1"/>
  <c r="O187" i="22"/>
  <c r="Q187" i="22" s="1"/>
  <c r="R187" i="22" s="1"/>
  <c r="S187" i="22" s="1"/>
  <c r="BE187" i="22"/>
  <c r="BG187" i="22" s="1"/>
  <c r="BH187" i="22" s="1"/>
  <c r="BI187" i="22" s="1"/>
  <c r="I187" i="22"/>
  <c r="AM187" i="22"/>
  <c r="AO187" i="22" s="1"/>
  <c r="AP187" i="22" s="1"/>
  <c r="AQ187" i="22" s="1"/>
  <c r="U187" i="22"/>
  <c r="W187" i="22" s="1"/>
  <c r="X187" i="22" s="1"/>
  <c r="Y187" i="22" s="1"/>
  <c r="BQ187" i="22"/>
  <c r="BS187" i="22" s="1"/>
  <c r="BT187" i="22" s="1"/>
  <c r="BU187" i="22" s="1"/>
  <c r="AY186" i="22"/>
  <c r="BA186" i="22" s="1"/>
  <c r="BB186" i="22" s="1"/>
  <c r="BC186" i="22" s="1"/>
  <c r="BK186" i="22"/>
  <c r="BM186" i="22" s="1"/>
  <c r="BN186" i="22" s="1"/>
  <c r="BO186" i="22" s="1"/>
  <c r="BW186" i="22"/>
  <c r="BY186" i="22" s="1"/>
  <c r="BZ186" i="22" s="1"/>
  <c r="CA186" i="22" s="1"/>
  <c r="I186" i="22"/>
  <c r="AG186" i="22"/>
  <c r="AI186" i="22" s="1"/>
  <c r="AJ186" i="22" s="1"/>
  <c r="AK186" i="22" s="1"/>
  <c r="AS186" i="22"/>
  <c r="AU186" i="22" s="1"/>
  <c r="AV186" i="22" s="1"/>
  <c r="AW186" i="22" s="1"/>
  <c r="BQ186" i="22"/>
  <c r="BS186" i="22" s="1"/>
  <c r="BT186" i="22" s="1"/>
  <c r="BU186" i="22" s="1"/>
  <c r="O186" i="22"/>
  <c r="Q186" i="22" s="1"/>
  <c r="R186" i="22" s="1"/>
  <c r="S186" i="22" s="1"/>
  <c r="AA186" i="22"/>
  <c r="AC186" i="22" s="1"/>
  <c r="AD186" i="22" s="1"/>
  <c r="AE186" i="22" s="1"/>
  <c r="AM184" i="22"/>
  <c r="AO184" i="22" s="1"/>
  <c r="AP184" i="22" s="1"/>
  <c r="AQ184" i="22" s="1"/>
  <c r="AY184" i="22"/>
  <c r="BA184" i="22" s="1"/>
  <c r="BB184" i="22" s="1"/>
  <c r="BC184" i="22" s="1"/>
  <c r="BK184" i="22"/>
  <c r="BM184" i="22" s="1"/>
  <c r="BN184" i="22" s="1"/>
  <c r="BO184" i="22" s="1"/>
  <c r="AS184" i="22"/>
  <c r="AU184" i="22" s="1"/>
  <c r="AV184" i="22" s="1"/>
  <c r="AW184" i="22" s="1"/>
  <c r="U184" i="22"/>
  <c r="W184" i="22" s="1"/>
  <c r="X184" i="22" s="1"/>
  <c r="Y184" i="22" s="1"/>
  <c r="AM186" i="22"/>
  <c r="AO186" i="22" s="1"/>
  <c r="AP186" i="22" s="1"/>
  <c r="AQ186" i="22" s="1"/>
  <c r="BW189" i="22"/>
  <c r="BY189" i="22" s="1"/>
  <c r="BZ189" i="22" s="1"/>
  <c r="CA189" i="22" s="1"/>
  <c r="I189" i="22"/>
  <c r="U189" i="22"/>
  <c r="W189" i="22" s="1"/>
  <c r="X189" i="22" s="1"/>
  <c r="Y189" i="22" s="1"/>
  <c r="AG189" i="22"/>
  <c r="AI189" i="22" s="1"/>
  <c r="AJ189" i="22" s="1"/>
  <c r="AK189" i="22" s="1"/>
  <c r="BK189" i="22"/>
  <c r="BM189" i="22" s="1"/>
  <c r="BN189" i="22" s="1"/>
  <c r="BO189" i="22" s="1"/>
  <c r="BE189" i="22"/>
  <c r="BG189" i="22" s="1"/>
  <c r="BH189" i="22" s="1"/>
  <c r="BI189" i="22" s="1"/>
  <c r="AM189" i="22"/>
  <c r="AO189" i="22" s="1"/>
  <c r="AP189" i="22" s="1"/>
  <c r="AQ189" i="22" s="1"/>
  <c r="BW182" i="22"/>
  <c r="BY182" i="22" s="1"/>
  <c r="BZ182" i="22" s="1"/>
  <c r="CA182" i="22" s="1"/>
  <c r="BK182" i="22"/>
  <c r="BM182" i="22" s="1"/>
  <c r="BN182" i="22" s="1"/>
  <c r="BO182" i="22" s="1"/>
  <c r="AY182" i="22"/>
  <c r="BA182" i="22" s="1"/>
  <c r="BB182" i="22" s="1"/>
  <c r="BC182" i="22" s="1"/>
  <c r="AM182" i="22"/>
  <c r="AO182" i="22" s="1"/>
  <c r="AP182" i="22" s="1"/>
  <c r="AQ182" i="22" s="1"/>
  <c r="AA182" i="22"/>
  <c r="AC182" i="22" s="1"/>
  <c r="AD182" i="22" s="1"/>
  <c r="AE182" i="22" s="1"/>
  <c r="O182" i="22"/>
  <c r="Q182" i="22" s="1"/>
  <c r="R182" i="22" s="1"/>
  <c r="S182" i="22" s="1"/>
  <c r="AG182" i="22"/>
  <c r="AI182" i="22" s="1"/>
  <c r="AJ182" i="22" s="1"/>
  <c r="AK182" i="22" s="1"/>
  <c r="AA184" i="22"/>
  <c r="AC184" i="22" s="1"/>
  <c r="AD184" i="22" s="1"/>
  <c r="AE184" i="22" s="1"/>
  <c r="BQ189" i="22"/>
  <c r="BS189" i="22" s="1"/>
  <c r="BT189" i="22" s="1"/>
  <c r="BU189" i="22" s="1"/>
  <c r="BQ180" i="22"/>
  <c r="BS180" i="22" s="1"/>
  <c r="BT180" i="22" s="1"/>
  <c r="BU180" i="22" s="1"/>
  <c r="BE180" i="22"/>
  <c r="BG180" i="22" s="1"/>
  <c r="BH180" i="22" s="1"/>
  <c r="BI180" i="22" s="1"/>
  <c r="AS180" i="22"/>
  <c r="AU180" i="22" s="1"/>
  <c r="AV180" i="22" s="1"/>
  <c r="AW180" i="22" s="1"/>
  <c r="AG180" i="22"/>
  <c r="AI180" i="22" s="1"/>
  <c r="AJ180" i="22" s="1"/>
  <c r="AK180" i="22" s="1"/>
  <c r="U180" i="22"/>
  <c r="W180" i="22" s="1"/>
  <c r="X180" i="22" s="1"/>
  <c r="Y180" i="22" s="1"/>
  <c r="I180" i="22"/>
  <c r="K180" i="22" s="1"/>
  <c r="L180" i="22" s="1"/>
  <c r="M180" i="22" s="1"/>
  <c r="BK180" i="22"/>
  <c r="BM180" i="22" s="1"/>
  <c r="BN180" i="22" s="1"/>
  <c r="BO180" i="22" s="1"/>
  <c r="I184" i="22"/>
  <c r="U182" i="22"/>
  <c r="W182" i="22" s="1"/>
  <c r="X182" i="22" s="1"/>
  <c r="Y182" i="22" s="1"/>
  <c r="BQ184" i="22"/>
  <c r="BS184" i="22" s="1"/>
  <c r="BT184" i="22" s="1"/>
  <c r="BU184" i="22" s="1"/>
  <c r="BG185" i="22"/>
  <c r="BH185" i="22" s="1"/>
  <c r="BI185" i="22" s="1"/>
  <c r="Q185" i="22"/>
  <c r="R185" i="22" s="1"/>
  <c r="S185" i="22" s="1"/>
  <c r="BW188" i="22"/>
  <c r="BY188" i="22" s="1"/>
  <c r="BZ188" i="22" s="1"/>
  <c r="CA188" i="22" s="1"/>
  <c r="BK188" i="22"/>
  <c r="BM188" i="22" s="1"/>
  <c r="BN188" i="22" s="1"/>
  <c r="BO188" i="22" s="1"/>
  <c r="AY188" i="22"/>
  <c r="BA188" i="22" s="1"/>
  <c r="BB188" i="22" s="1"/>
  <c r="BC188" i="22" s="1"/>
  <c r="AM188" i="22"/>
  <c r="AO188" i="22" s="1"/>
  <c r="AP188" i="22" s="1"/>
  <c r="AQ188" i="22" s="1"/>
  <c r="AA188" i="22"/>
  <c r="AC188" i="22" s="1"/>
  <c r="AD188" i="22" s="1"/>
  <c r="AE188" i="22" s="1"/>
  <c r="O188" i="22"/>
  <c r="Q188" i="22" s="1"/>
  <c r="R188" i="22" s="1"/>
  <c r="S188" i="22" s="1"/>
  <c r="BE188" i="22"/>
  <c r="BG188" i="22" s="1"/>
  <c r="BH188" i="22" s="1"/>
  <c r="BI188" i="22" s="1"/>
  <c r="BQ188" i="22"/>
  <c r="BS188" i="22" s="1"/>
  <c r="BT188" i="22" s="1"/>
  <c r="BU188" i="22" s="1"/>
  <c r="U188" i="22"/>
  <c r="W188" i="22" s="1"/>
  <c r="X188" i="22" s="1"/>
  <c r="Y188" i="22" s="1"/>
  <c r="BQ190" i="22"/>
  <c r="BS190" i="22" s="1"/>
  <c r="BT190" i="22" s="1"/>
  <c r="BU190" i="22" s="1"/>
  <c r="BE190" i="22"/>
  <c r="BG190" i="22" s="1"/>
  <c r="BH190" i="22" s="1"/>
  <c r="BI190" i="22" s="1"/>
  <c r="AS190" i="22"/>
  <c r="AU190" i="22" s="1"/>
  <c r="AV190" i="22" s="1"/>
  <c r="AW190" i="22" s="1"/>
  <c r="AG190" i="22"/>
  <c r="AI190" i="22" s="1"/>
  <c r="AJ190" i="22" s="1"/>
  <c r="AK190" i="22" s="1"/>
  <c r="U190" i="22"/>
  <c r="W190" i="22" s="1"/>
  <c r="X190" i="22" s="1"/>
  <c r="Y190" i="22" s="1"/>
  <c r="I190" i="22"/>
  <c r="K190" i="22" s="1"/>
  <c r="L190" i="22" s="1"/>
  <c r="M190" i="22" s="1"/>
  <c r="O190" i="22"/>
  <c r="Q190" i="22" s="1"/>
  <c r="R190" i="22" s="1"/>
  <c r="S190" i="22" s="1"/>
  <c r="AA190" i="22"/>
  <c r="AC190" i="22" s="1"/>
  <c r="AD190" i="22" s="1"/>
  <c r="AE190" i="22" s="1"/>
  <c r="AS188" i="22"/>
  <c r="AU188" i="22" s="1"/>
  <c r="AV188" i="22" s="1"/>
  <c r="AW188" i="22" s="1"/>
  <c r="I188" i="22"/>
  <c r="K188" i="22" s="1"/>
  <c r="L188" i="22" s="1"/>
  <c r="M188" i="22" s="1"/>
  <c r="AY190" i="22"/>
  <c r="BA190" i="22" s="1"/>
  <c r="BB190" i="22" s="1"/>
  <c r="BC190" i="22" s="1"/>
  <c r="BW190" i="22"/>
  <c r="BY190" i="22" s="1"/>
  <c r="BZ190" i="22" s="1"/>
  <c r="CA190" i="22" s="1"/>
  <c r="BE191" i="22"/>
  <c r="BG191" i="22" s="1"/>
  <c r="BH191" i="22" s="1"/>
  <c r="BI191" i="22" s="1"/>
  <c r="O191" i="22"/>
  <c r="Q191" i="22" s="1"/>
  <c r="R191" i="22" s="1"/>
  <c r="S191" i="22" s="1"/>
  <c r="BQ191" i="22"/>
  <c r="BS191" i="22" s="1"/>
  <c r="BT191" i="22" s="1"/>
  <c r="BU191" i="22" s="1"/>
  <c r="AA191" i="22"/>
  <c r="AC191" i="22" s="1"/>
  <c r="AD191" i="22" s="1"/>
  <c r="AE191" i="22" s="1"/>
  <c r="BW195" i="22"/>
  <c r="BY195" i="22" s="1"/>
  <c r="BZ195" i="22" s="1"/>
  <c r="CA195" i="22" s="1"/>
  <c r="BK195" i="22"/>
  <c r="BM195" i="22" s="1"/>
  <c r="BN195" i="22" s="1"/>
  <c r="BO195" i="22" s="1"/>
  <c r="AY195" i="22"/>
  <c r="BA195" i="22" s="1"/>
  <c r="BB195" i="22" s="1"/>
  <c r="BC195" i="22" s="1"/>
  <c r="AM195" i="22"/>
  <c r="AO195" i="22" s="1"/>
  <c r="AP195" i="22" s="1"/>
  <c r="AQ195" i="22" s="1"/>
  <c r="AA195" i="22"/>
  <c r="AC195" i="22" s="1"/>
  <c r="AD195" i="22" s="1"/>
  <c r="AE195" i="22" s="1"/>
  <c r="O195" i="22"/>
  <c r="Q195" i="22" s="1"/>
  <c r="R195" i="22" s="1"/>
  <c r="S195" i="22" s="1"/>
  <c r="AS195" i="22"/>
  <c r="AU195" i="22" s="1"/>
  <c r="AV195" i="22" s="1"/>
  <c r="AW195" i="22" s="1"/>
  <c r="U195" i="22"/>
  <c r="W195" i="22" s="1"/>
  <c r="X195" i="22" s="1"/>
  <c r="Y195" i="22" s="1"/>
  <c r="BQ195" i="22"/>
  <c r="BS195" i="22" s="1"/>
  <c r="BT195" i="22" s="1"/>
  <c r="BU195" i="22" s="1"/>
  <c r="BE195" i="22"/>
  <c r="BG195" i="22" s="1"/>
  <c r="BH195" i="22" s="1"/>
  <c r="BI195" i="22" s="1"/>
  <c r="AG195" i="22"/>
  <c r="AI195" i="22" s="1"/>
  <c r="AJ195" i="22" s="1"/>
  <c r="AK195" i="22" s="1"/>
  <c r="I195" i="22"/>
  <c r="K195" i="22" s="1"/>
  <c r="L195" i="22" s="1"/>
  <c r="M195" i="22" s="1"/>
  <c r="BM193" i="22"/>
  <c r="BN193" i="22" s="1"/>
  <c r="BO193" i="22" s="1"/>
  <c r="O192" i="22"/>
  <c r="Q192" i="22" s="1"/>
  <c r="R192" i="22" s="1"/>
  <c r="S192" i="22" s="1"/>
  <c r="AA192" i="22"/>
  <c r="AC192" i="22" s="1"/>
  <c r="AD192" i="22" s="1"/>
  <c r="AE192" i="22" s="1"/>
  <c r="AM192" i="22"/>
  <c r="AO192" i="22" s="1"/>
  <c r="AP192" i="22" s="1"/>
  <c r="AQ192" i="22" s="1"/>
  <c r="AY192" i="22"/>
  <c r="BA192" i="22" s="1"/>
  <c r="BB192" i="22" s="1"/>
  <c r="BC192" i="22" s="1"/>
  <c r="BK192" i="22"/>
  <c r="BM192" i="22" s="1"/>
  <c r="BN192" i="22" s="1"/>
  <c r="BO192" i="22" s="1"/>
  <c r="BW193" i="22"/>
  <c r="BY193" i="22" s="1"/>
  <c r="BZ193" i="22" s="1"/>
  <c r="CA193" i="22" s="1"/>
  <c r="AA193" i="22"/>
  <c r="AC193" i="22" s="1"/>
  <c r="AD193" i="22" s="1"/>
  <c r="AE193" i="22" s="1"/>
  <c r="O194" i="22"/>
  <c r="Q194" i="22" s="1"/>
  <c r="R194" i="22" s="1"/>
  <c r="S194" i="22" s="1"/>
  <c r="AY194" i="22"/>
  <c r="BA194" i="22" s="1"/>
  <c r="BB194" i="22" s="1"/>
  <c r="BC194" i="22" s="1"/>
  <c r="BY200" i="22"/>
  <c r="BZ200" i="22" s="1"/>
  <c r="CA200" i="22" s="1"/>
  <c r="AM194" i="22"/>
  <c r="AO194" i="22" s="1"/>
  <c r="AP194" i="22" s="1"/>
  <c r="AQ194" i="22" s="1"/>
  <c r="BW199" i="22"/>
  <c r="BY199" i="22" s="1"/>
  <c r="BZ199" i="22" s="1"/>
  <c r="CA199" i="22" s="1"/>
  <c r="BK199" i="22"/>
  <c r="BM199" i="22" s="1"/>
  <c r="BN199" i="22" s="1"/>
  <c r="BO199" i="22" s="1"/>
  <c r="AY199" i="22"/>
  <c r="BA199" i="22" s="1"/>
  <c r="BB199" i="22" s="1"/>
  <c r="BC199" i="22" s="1"/>
  <c r="AM199" i="22"/>
  <c r="AO199" i="22" s="1"/>
  <c r="AP199" i="22" s="1"/>
  <c r="AQ199" i="22" s="1"/>
  <c r="AA199" i="22"/>
  <c r="AC199" i="22" s="1"/>
  <c r="AD199" i="22" s="1"/>
  <c r="AE199" i="22" s="1"/>
  <c r="O199" i="22"/>
  <c r="Q199" i="22" s="1"/>
  <c r="R199" i="22" s="1"/>
  <c r="S199" i="22" s="1"/>
  <c r="BE199" i="22"/>
  <c r="BG199" i="22" s="1"/>
  <c r="BH199" i="22" s="1"/>
  <c r="BI199" i="22" s="1"/>
  <c r="BQ193" i="22"/>
  <c r="BS193" i="22" s="1"/>
  <c r="BT193" i="22" s="1"/>
  <c r="BU193" i="22" s="1"/>
  <c r="BE193" i="22"/>
  <c r="BG193" i="22" s="1"/>
  <c r="BH193" i="22" s="1"/>
  <c r="BI193" i="22" s="1"/>
  <c r="AS193" i="22"/>
  <c r="AU193" i="22" s="1"/>
  <c r="AV193" i="22" s="1"/>
  <c r="AW193" i="22" s="1"/>
  <c r="AG193" i="22"/>
  <c r="AI193" i="22" s="1"/>
  <c r="AJ193" i="22" s="1"/>
  <c r="AK193" i="22" s="1"/>
  <c r="U193" i="22"/>
  <c r="W193" i="22" s="1"/>
  <c r="X193" i="22" s="1"/>
  <c r="Y193" i="22" s="1"/>
  <c r="BQ194" i="22"/>
  <c r="BS194" i="22" s="1"/>
  <c r="BT194" i="22" s="1"/>
  <c r="BU194" i="22" s="1"/>
  <c r="BE194" i="22"/>
  <c r="BG194" i="22" s="1"/>
  <c r="BH194" i="22" s="1"/>
  <c r="BI194" i="22" s="1"/>
  <c r="AS194" i="22"/>
  <c r="AU194" i="22" s="1"/>
  <c r="AV194" i="22" s="1"/>
  <c r="AW194" i="22" s="1"/>
  <c r="AG194" i="22"/>
  <c r="AI194" i="22" s="1"/>
  <c r="AJ194" i="22" s="1"/>
  <c r="AK194" i="22" s="1"/>
  <c r="U194" i="22"/>
  <c r="W194" i="22" s="1"/>
  <c r="X194" i="22" s="1"/>
  <c r="Y194" i="22" s="1"/>
  <c r="I194" i="22"/>
  <c r="K194" i="22" s="1"/>
  <c r="L194" i="22" s="1"/>
  <c r="M194" i="22" s="1"/>
  <c r="O196" i="22"/>
  <c r="Q196" i="22" s="1"/>
  <c r="R196" i="22" s="1"/>
  <c r="S196" i="22" s="1"/>
  <c r="AA196" i="22"/>
  <c r="AC196" i="22" s="1"/>
  <c r="AD196" i="22" s="1"/>
  <c r="AE196" i="22" s="1"/>
  <c r="AM196" i="22"/>
  <c r="AO196" i="22" s="1"/>
  <c r="AP196" i="22" s="1"/>
  <c r="AQ196" i="22" s="1"/>
  <c r="AY196" i="22"/>
  <c r="BA196" i="22" s="1"/>
  <c r="BB196" i="22" s="1"/>
  <c r="BC196" i="22" s="1"/>
  <c r="BK196" i="22"/>
  <c r="BM196" i="22" s="1"/>
  <c r="BN196" i="22" s="1"/>
  <c r="BO196" i="22" s="1"/>
  <c r="I198" i="22"/>
  <c r="K198" i="22" s="1"/>
  <c r="L198" i="22" s="1"/>
  <c r="M198" i="22" s="1"/>
  <c r="U198" i="22"/>
  <c r="W198" i="22" s="1"/>
  <c r="X198" i="22" s="1"/>
  <c r="Y198" i="22" s="1"/>
  <c r="AG198" i="22"/>
  <c r="AI198" i="22" s="1"/>
  <c r="AJ198" i="22" s="1"/>
  <c r="AK198" i="22" s="1"/>
  <c r="AS198" i="22"/>
  <c r="AU198" i="22" s="1"/>
  <c r="AV198" i="22" s="1"/>
  <c r="AW198" i="22" s="1"/>
  <c r="BE198" i="22"/>
  <c r="BG198" i="22" s="1"/>
  <c r="BH198" i="22" s="1"/>
  <c r="BI198" i="22" s="1"/>
  <c r="O200" i="22"/>
  <c r="Q200" i="22" s="1"/>
  <c r="R200" i="22" s="1"/>
  <c r="S200" i="22" s="1"/>
  <c r="AA200" i="22"/>
  <c r="AC200" i="22" s="1"/>
  <c r="AD200" i="22" s="1"/>
  <c r="AE200" i="22" s="1"/>
  <c r="AM200" i="22"/>
  <c r="AO200" i="22" s="1"/>
  <c r="AP200" i="22" s="1"/>
  <c r="AQ200" i="22" s="1"/>
  <c r="AY200" i="22"/>
  <c r="BA200" i="22" s="1"/>
  <c r="BB200" i="22" s="1"/>
  <c r="BC200" i="22" s="1"/>
  <c r="BK200" i="22"/>
  <c r="BM200" i="22" s="1"/>
  <c r="BN200" i="22" s="1"/>
  <c r="BO200" i="22" s="1"/>
  <c r="I197" i="22"/>
  <c r="K197" i="22" s="1"/>
  <c r="L197" i="22" s="1"/>
  <c r="M197" i="22" s="1"/>
  <c r="U197" i="22"/>
  <c r="W197" i="22" s="1"/>
  <c r="X197" i="22" s="1"/>
  <c r="Y197" i="22" s="1"/>
  <c r="AG197" i="22"/>
  <c r="AI197" i="22" s="1"/>
  <c r="AJ197" i="22" s="1"/>
  <c r="AK197" i="22" s="1"/>
  <c r="AS197" i="22"/>
  <c r="AU197" i="22" s="1"/>
  <c r="AV197" i="22" s="1"/>
  <c r="AW197" i="22" s="1"/>
  <c r="BE197" i="22"/>
  <c r="BG197" i="22" s="1"/>
  <c r="BH197" i="22" s="1"/>
  <c r="BI197" i="22" s="1"/>
  <c r="I201" i="22"/>
  <c r="K201" i="22" s="1"/>
  <c r="L201" i="22" s="1"/>
  <c r="M201" i="22" s="1"/>
  <c r="U201" i="22"/>
  <c r="W201" i="22" s="1"/>
  <c r="X201" i="22" s="1"/>
  <c r="Y201" i="22" s="1"/>
  <c r="AG201" i="22"/>
  <c r="AI201" i="22" s="1"/>
  <c r="AJ201" i="22" s="1"/>
  <c r="AK201" i="22" s="1"/>
  <c r="AS201" i="22"/>
  <c r="AU201" i="22" s="1"/>
  <c r="AV201" i="22" s="1"/>
  <c r="AW201" i="22" s="1"/>
  <c r="BE201" i="22"/>
  <c r="BG201" i="22" s="1"/>
  <c r="BH201" i="22" s="1"/>
  <c r="BI201" i="22" s="1"/>
  <c r="CC114" i="22"/>
  <c r="K114" i="22"/>
  <c r="P297" i="22" s="1"/>
  <c r="AA83" i="22"/>
  <c r="AC83" i="22" s="1"/>
  <c r="AD83" i="22" s="1"/>
  <c r="AE83" i="22" s="1"/>
  <c r="AF83" i="22" s="1"/>
  <c r="CH83" i="22" s="1"/>
  <c r="DG83" i="22" s="1"/>
  <c r="CT83" i="22" s="1"/>
  <c r="BK83" i="22"/>
  <c r="BM83" i="22" s="1"/>
  <c r="BN83" i="22" s="1"/>
  <c r="BO83" i="22" s="1"/>
  <c r="BP83" i="22" s="1"/>
  <c r="CN83" i="22" s="1"/>
  <c r="DM83" i="22" s="1"/>
  <c r="CZ83" i="22" s="1"/>
  <c r="U85" i="22"/>
  <c r="W85" i="22" s="1"/>
  <c r="X85" i="22" s="1"/>
  <c r="Y85" i="22" s="1"/>
  <c r="Z85" i="22" s="1"/>
  <c r="CG85" i="22" s="1"/>
  <c r="DF85" i="22" s="1"/>
  <c r="CS85" i="22" s="1"/>
  <c r="I93" i="22"/>
  <c r="K93" i="22" s="1"/>
  <c r="P276" i="22" s="1"/>
  <c r="AA95" i="22"/>
  <c r="AC95" i="22" s="1"/>
  <c r="AD95" i="22" s="1"/>
  <c r="AE95" i="22" s="1"/>
  <c r="AF95" i="22" s="1"/>
  <c r="CH95" i="22" s="1"/>
  <c r="DG95" i="22" s="1"/>
  <c r="CT95" i="22" s="1"/>
  <c r="BK95" i="22"/>
  <c r="BM95" i="22" s="1"/>
  <c r="BN95" i="22" s="1"/>
  <c r="BO95" i="22" s="1"/>
  <c r="BP95" i="22" s="1"/>
  <c r="CN95" i="22" s="1"/>
  <c r="DM95" i="22" s="1"/>
  <c r="CZ95" i="22" s="1"/>
  <c r="U97" i="22"/>
  <c r="W97" i="22" s="1"/>
  <c r="X97" i="22" s="1"/>
  <c r="Y97" i="22" s="1"/>
  <c r="Z97" i="22" s="1"/>
  <c r="CG97" i="22" s="1"/>
  <c r="DF97" i="22" s="1"/>
  <c r="CS97" i="22" s="1"/>
  <c r="AS98" i="22"/>
  <c r="AU98" i="22" s="1"/>
  <c r="AV98" i="22" s="1"/>
  <c r="AW98" i="22" s="1"/>
  <c r="AX98" i="22" s="1"/>
  <c r="CK98" i="22" s="1"/>
  <c r="DJ98" i="22" s="1"/>
  <c r="CW98" i="22" s="1"/>
  <c r="BA100" i="22"/>
  <c r="BB100" i="22" s="1"/>
  <c r="BC100" i="22" s="1"/>
  <c r="BD100" i="22" s="1"/>
  <c r="CL100" i="22" s="1"/>
  <c r="DK100" i="22" s="1"/>
  <c r="CX100" i="22" s="1"/>
  <c r="AS101" i="22"/>
  <c r="AU101" i="22" s="1"/>
  <c r="AV101" i="22" s="1"/>
  <c r="AW101" i="22" s="1"/>
  <c r="AX101" i="22" s="1"/>
  <c r="CK101" i="22" s="1"/>
  <c r="DJ101" i="22" s="1"/>
  <c r="CW101" i="22" s="1"/>
  <c r="BA102" i="22"/>
  <c r="BB102" i="22" s="1"/>
  <c r="BC102" i="22" s="1"/>
  <c r="BD102" i="22" s="1"/>
  <c r="CL102" i="22" s="1"/>
  <c r="DK102" i="22" s="1"/>
  <c r="CX102" i="22" s="1"/>
  <c r="BE105" i="22"/>
  <c r="BG105" i="22" s="1"/>
  <c r="BH105" i="22" s="1"/>
  <c r="BI105" i="22" s="1"/>
  <c r="BJ105" i="22" s="1"/>
  <c r="CM105" i="22" s="1"/>
  <c r="DL105" i="22" s="1"/>
  <c r="CY105" i="22" s="1"/>
  <c r="I106" i="22"/>
  <c r="CC106" i="22" s="1"/>
  <c r="AS106" i="22"/>
  <c r="AU106" i="22" s="1"/>
  <c r="AV106" i="22" s="1"/>
  <c r="AW106" i="22" s="1"/>
  <c r="AX106" i="22" s="1"/>
  <c r="CK106" i="22" s="1"/>
  <c r="DJ106" i="22" s="1"/>
  <c r="CW106" i="22" s="1"/>
  <c r="BY111" i="22"/>
  <c r="BZ111" i="22" s="1"/>
  <c r="CA111" i="22" s="1"/>
  <c r="CB111" i="22" s="1"/>
  <c r="CP111" i="22" s="1"/>
  <c r="DO111" i="22" s="1"/>
  <c r="DB111" i="22" s="1"/>
  <c r="AG111" i="22"/>
  <c r="AI111" i="22" s="1"/>
  <c r="AJ111" i="22" s="1"/>
  <c r="AK111" i="22" s="1"/>
  <c r="AL111" i="22" s="1"/>
  <c r="CI111" i="22" s="1"/>
  <c r="DH111" i="22" s="1"/>
  <c r="CU111" i="22" s="1"/>
  <c r="BQ111" i="22"/>
  <c r="BS111" i="22" s="1"/>
  <c r="BT111" i="22" s="1"/>
  <c r="BU111" i="22" s="1"/>
  <c r="BV111" i="22" s="1"/>
  <c r="CO111" i="22" s="1"/>
  <c r="DN111" i="22" s="1"/>
  <c r="DA111" i="22" s="1"/>
  <c r="BE112" i="22"/>
  <c r="BG112" i="22" s="1"/>
  <c r="BH112" i="22" s="1"/>
  <c r="BI112" i="22" s="1"/>
  <c r="BJ112" i="22" s="1"/>
  <c r="CM112" i="22" s="1"/>
  <c r="DL112" i="22" s="1"/>
  <c r="CY112" i="22" s="1"/>
  <c r="AY118" i="22"/>
  <c r="BA118" i="22" s="1"/>
  <c r="BB118" i="22" s="1"/>
  <c r="BC118" i="22" s="1"/>
  <c r="BD118" i="22" s="1"/>
  <c r="CL118" i="22" s="1"/>
  <c r="DK118" i="22" s="1"/>
  <c r="CX118" i="22" s="1"/>
  <c r="AY119" i="22"/>
  <c r="BA119" i="22" s="1"/>
  <c r="BB119" i="22" s="1"/>
  <c r="BC119" i="22" s="1"/>
  <c r="BD119" i="22" s="1"/>
  <c r="CL119" i="22" s="1"/>
  <c r="DK119" i="22" s="1"/>
  <c r="CX119" i="22" s="1"/>
  <c r="AG120" i="22"/>
  <c r="AI120" i="22" s="1"/>
  <c r="AJ120" i="22" s="1"/>
  <c r="AK120" i="22" s="1"/>
  <c r="AL120" i="22" s="1"/>
  <c r="CI120" i="22" s="1"/>
  <c r="DH120" i="22" s="1"/>
  <c r="CU120" i="22" s="1"/>
  <c r="P229" i="22"/>
  <c r="N229" i="22"/>
  <c r="K229" i="22"/>
  <c r="J229" i="22"/>
  <c r="H229" i="22"/>
  <c r="AG92" i="22"/>
  <c r="AI92" i="22" s="1"/>
  <c r="AJ92" i="22" s="1"/>
  <c r="AK92" i="22" s="1"/>
  <c r="AL92" i="22" s="1"/>
  <c r="CI92" i="22" s="1"/>
  <c r="DH92" i="22" s="1"/>
  <c r="CU92" i="22" s="1"/>
  <c r="BQ92" i="22"/>
  <c r="BS92" i="22" s="1"/>
  <c r="BT92" i="22" s="1"/>
  <c r="BU92" i="22" s="1"/>
  <c r="BV92" i="22" s="1"/>
  <c r="CO92" i="22" s="1"/>
  <c r="DN92" i="22" s="1"/>
  <c r="DA92" i="22" s="1"/>
  <c r="AG83" i="22"/>
  <c r="AI83" i="22" s="1"/>
  <c r="AJ83" i="22" s="1"/>
  <c r="AK83" i="22" s="1"/>
  <c r="AL83" i="22" s="1"/>
  <c r="CI83" i="22" s="1"/>
  <c r="DH83" i="22" s="1"/>
  <c r="CU83" i="22" s="1"/>
  <c r="BQ83" i="22"/>
  <c r="BS83" i="22" s="1"/>
  <c r="BT83" i="22" s="1"/>
  <c r="BU83" i="22" s="1"/>
  <c r="BV83" i="22" s="1"/>
  <c r="CO83" i="22" s="1"/>
  <c r="DN83" i="22" s="1"/>
  <c r="DA83" i="22" s="1"/>
  <c r="BA91" i="22"/>
  <c r="BB91" i="22" s="1"/>
  <c r="BC91" i="22" s="1"/>
  <c r="BD91" i="22" s="1"/>
  <c r="CL91" i="22" s="1"/>
  <c r="DK91" i="22" s="1"/>
  <c r="CX91" i="22" s="1"/>
  <c r="AY98" i="22"/>
  <c r="BA98" i="22" s="1"/>
  <c r="BB98" i="22" s="1"/>
  <c r="BC98" i="22" s="1"/>
  <c r="BD98" i="22" s="1"/>
  <c r="CL98" i="22" s="1"/>
  <c r="DK98" i="22" s="1"/>
  <c r="CX98" i="22" s="1"/>
  <c r="O106" i="22"/>
  <c r="Q106" i="22" s="1"/>
  <c r="R106" i="22" s="1"/>
  <c r="S106" i="22" s="1"/>
  <c r="T106" i="22" s="1"/>
  <c r="CF106" i="22" s="1"/>
  <c r="DE106" i="22" s="1"/>
  <c r="CR106" i="22" s="1"/>
  <c r="AY106" i="22"/>
  <c r="BA106" i="22" s="1"/>
  <c r="BB106" i="22" s="1"/>
  <c r="BC106" i="22" s="1"/>
  <c r="BD106" i="22" s="1"/>
  <c r="CL106" i="22" s="1"/>
  <c r="DK106" i="22" s="1"/>
  <c r="CX106" i="22" s="1"/>
  <c r="BW120" i="22"/>
  <c r="BY120" i="22" s="1"/>
  <c r="BZ120" i="22" s="1"/>
  <c r="CA120" i="22" s="1"/>
  <c r="CB120" i="22" s="1"/>
  <c r="CP120" i="22" s="1"/>
  <c r="DO120" i="22" s="1"/>
  <c r="DB120" i="22" s="1"/>
  <c r="BK123" i="22"/>
  <c r="BM123" i="22" s="1"/>
  <c r="BN123" i="22" s="1"/>
  <c r="BO123" i="22" s="1"/>
  <c r="BP123" i="22" s="1"/>
  <c r="CN123" i="22" s="1"/>
  <c r="DM123" i="22" s="1"/>
  <c r="CZ123" i="22" s="1"/>
  <c r="BW123" i="22"/>
  <c r="BY123" i="22" s="1"/>
  <c r="BZ123" i="22" s="1"/>
  <c r="CA123" i="22" s="1"/>
  <c r="CB123" i="22" s="1"/>
  <c r="CP123" i="22" s="1"/>
  <c r="DO123" i="22" s="1"/>
  <c r="DB123" i="22" s="1"/>
  <c r="AG123" i="22"/>
  <c r="AI123" i="22" s="1"/>
  <c r="AJ123" i="22" s="1"/>
  <c r="AK123" i="22" s="1"/>
  <c r="AL123" i="22" s="1"/>
  <c r="CI123" i="22" s="1"/>
  <c r="DH123" i="22" s="1"/>
  <c r="CU123" i="22" s="1"/>
  <c r="W125" i="22"/>
  <c r="X125" i="22" s="1"/>
  <c r="Y125" i="22" s="1"/>
  <c r="Z125" i="22" s="1"/>
  <c r="CG125" i="22" s="1"/>
  <c r="DF125" i="22" s="1"/>
  <c r="CS125" i="22" s="1"/>
  <c r="AM136" i="22"/>
  <c r="AO136" i="22" s="1"/>
  <c r="AP136" i="22" s="1"/>
  <c r="AQ136" i="22" s="1"/>
  <c r="AR136" i="22" s="1"/>
  <c r="CJ136" i="22" s="1"/>
  <c r="DI136" i="22" s="1"/>
  <c r="CV136" i="22" s="1"/>
  <c r="BQ136" i="22"/>
  <c r="BS136" i="22" s="1"/>
  <c r="BT136" i="22" s="1"/>
  <c r="BU136" i="22" s="1"/>
  <c r="BV136" i="22" s="1"/>
  <c r="CO136" i="22" s="1"/>
  <c r="DN136" i="22" s="1"/>
  <c r="DA136" i="22" s="1"/>
  <c r="AS136" i="22"/>
  <c r="AU136" i="22" s="1"/>
  <c r="AV136" i="22" s="1"/>
  <c r="AW136" i="22" s="1"/>
  <c r="AX136" i="22" s="1"/>
  <c r="CK136" i="22" s="1"/>
  <c r="DJ136" i="22" s="1"/>
  <c r="CW136" i="22" s="1"/>
  <c r="AC138" i="22"/>
  <c r="AD138" i="22" s="1"/>
  <c r="AE138" i="22" s="1"/>
  <c r="AF138" i="22" s="1"/>
  <c r="CH138" i="22" s="1"/>
  <c r="DG138" i="22" s="1"/>
  <c r="CT138" i="22" s="1"/>
  <c r="P237" i="22"/>
  <c r="K237" i="22"/>
  <c r="J237" i="22"/>
  <c r="H237" i="22"/>
  <c r="AG88" i="22"/>
  <c r="AI88" i="22" s="1"/>
  <c r="AJ88" i="22" s="1"/>
  <c r="AK88" i="22" s="1"/>
  <c r="AL88" i="22" s="1"/>
  <c r="CI88" i="22" s="1"/>
  <c r="DH88" i="22" s="1"/>
  <c r="CU88" i="22" s="1"/>
  <c r="BQ88" i="22"/>
  <c r="BS88" i="22" s="1"/>
  <c r="BT88" i="22" s="1"/>
  <c r="BU88" i="22" s="1"/>
  <c r="BV88" i="22" s="1"/>
  <c r="CO88" i="22" s="1"/>
  <c r="DN88" i="22" s="1"/>
  <c r="DA88" i="22" s="1"/>
  <c r="AM92" i="22"/>
  <c r="AO92" i="22" s="1"/>
  <c r="AP92" i="22" s="1"/>
  <c r="AQ92" i="22" s="1"/>
  <c r="AR92" i="22" s="1"/>
  <c r="CJ92" i="22" s="1"/>
  <c r="DI92" i="22" s="1"/>
  <c r="CV92" i="22" s="1"/>
  <c r="BW92" i="22"/>
  <c r="BY92" i="22" s="1"/>
  <c r="BZ92" i="22" s="1"/>
  <c r="CA92" i="22" s="1"/>
  <c r="CB92" i="22" s="1"/>
  <c r="CP92" i="22" s="1"/>
  <c r="DO92" i="22" s="1"/>
  <c r="DB92" i="22" s="1"/>
  <c r="W98" i="22"/>
  <c r="X98" i="22" s="1"/>
  <c r="Y98" i="22" s="1"/>
  <c r="Z98" i="22" s="1"/>
  <c r="CG98" i="22" s="1"/>
  <c r="DF98" i="22" s="1"/>
  <c r="CS98" i="22" s="1"/>
  <c r="AI118" i="22"/>
  <c r="AJ118" i="22" s="1"/>
  <c r="AK118" i="22" s="1"/>
  <c r="AL118" i="22" s="1"/>
  <c r="CI118" i="22" s="1"/>
  <c r="DH118" i="22" s="1"/>
  <c r="CU118" i="22" s="1"/>
  <c r="BQ131" i="22"/>
  <c r="BS131" i="22" s="1"/>
  <c r="BT131" i="22" s="1"/>
  <c r="BU131" i="22" s="1"/>
  <c r="BV131" i="22" s="1"/>
  <c r="CO131" i="22" s="1"/>
  <c r="DN131" i="22" s="1"/>
  <c r="DA131" i="22" s="1"/>
  <c r="BW131" i="22"/>
  <c r="BY131" i="22" s="1"/>
  <c r="BZ131" i="22" s="1"/>
  <c r="CA131" i="22" s="1"/>
  <c r="CB131" i="22" s="1"/>
  <c r="CP131" i="22" s="1"/>
  <c r="DO131" i="22" s="1"/>
  <c r="DB131" i="22" s="1"/>
  <c r="AA131" i="22"/>
  <c r="AC131" i="22" s="1"/>
  <c r="AD131" i="22" s="1"/>
  <c r="AE131" i="22" s="1"/>
  <c r="AF131" i="22" s="1"/>
  <c r="CH131" i="22" s="1"/>
  <c r="DG131" i="22" s="1"/>
  <c r="CT131" i="22" s="1"/>
  <c r="AY131" i="22"/>
  <c r="BA131" i="22" s="1"/>
  <c r="BB131" i="22" s="1"/>
  <c r="BC131" i="22" s="1"/>
  <c r="BD131" i="22" s="1"/>
  <c r="CL131" i="22" s="1"/>
  <c r="DK131" i="22" s="1"/>
  <c r="CX131" i="22" s="1"/>
  <c r="AM83" i="22"/>
  <c r="AO83" i="22" s="1"/>
  <c r="AP83" i="22" s="1"/>
  <c r="AQ83" i="22" s="1"/>
  <c r="AR83" i="22" s="1"/>
  <c r="CJ83" i="22" s="1"/>
  <c r="DI83" i="22" s="1"/>
  <c r="CV83" i="22" s="1"/>
  <c r="BW83" i="22"/>
  <c r="BY83" i="22" s="1"/>
  <c r="BZ83" i="22" s="1"/>
  <c r="CA83" i="22" s="1"/>
  <c r="CB83" i="22" s="1"/>
  <c r="CP83" i="22" s="1"/>
  <c r="DO83" i="22" s="1"/>
  <c r="DB83" i="22" s="1"/>
  <c r="AG85" i="22"/>
  <c r="AI85" i="22" s="1"/>
  <c r="AJ85" i="22" s="1"/>
  <c r="AK85" i="22" s="1"/>
  <c r="AL85" i="22" s="1"/>
  <c r="CI85" i="22" s="1"/>
  <c r="DH85" i="22" s="1"/>
  <c r="CU85" i="22" s="1"/>
  <c r="AM95" i="22"/>
  <c r="AO95" i="22" s="1"/>
  <c r="AP95" i="22" s="1"/>
  <c r="AQ95" i="22" s="1"/>
  <c r="AR95" i="22" s="1"/>
  <c r="CJ95" i="22" s="1"/>
  <c r="DI95" i="22" s="1"/>
  <c r="CV95" i="22" s="1"/>
  <c r="BW95" i="22"/>
  <c r="BY95" i="22" s="1"/>
  <c r="BZ95" i="22" s="1"/>
  <c r="CA95" i="22" s="1"/>
  <c r="CB95" i="22" s="1"/>
  <c r="CP95" i="22" s="1"/>
  <c r="DO95" i="22" s="1"/>
  <c r="DB95" i="22" s="1"/>
  <c r="BE98" i="22"/>
  <c r="BG98" i="22" s="1"/>
  <c r="BH98" i="22" s="1"/>
  <c r="BI98" i="22" s="1"/>
  <c r="BJ98" i="22" s="1"/>
  <c r="CM98" i="22" s="1"/>
  <c r="DL98" i="22" s="1"/>
  <c r="CY98" i="22" s="1"/>
  <c r="AM99" i="22"/>
  <c r="AO99" i="22" s="1"/>
  <c r="AP99" i="22" s="1"/>
  <c r="AQ99" i="22" s="1"/>
  <c r="AR99" i="22" s="1"/>
  <c r="CJ99" i="22" s="1"/>
  <c r="DI99" i="22" s="1"/>
  <c r="CV99" i="22" s="1"/>
  <c r="AC100" i="22"/>
  <c r="AD100" i="22" s="1"/>
  <c r="AE100" i="22" s="1"/>
  <c r="AF100" i="22" s="1"/>
  <c r="CH100" i="22" s="1"/>
  <c r="DG100" i="22" s="1"/>
  <c r="CT100" i="22" s="1"/>
  <c r="U106" i="22"/>
  <c r="W106" i="22" s="1"/>
  <c r="X106" i="22" s="1"/>
  <c r="Y106" i="22" s="1"/>
  <c r="Z106" i="22" s="1"/>
  <c r="CG106" i="22" s="1"/>
  <c r="DF106" i="22" s="1"/>
  <c r="CS106" i="22" s="1"/>
  <c r="BE106" i="22"/>
  <c r="BG106" i="22" s="1"/>
  <c r="BH106" i="22" s="1"/>
  <c r="BI106" i="22" s="1"/>
  <c r="BJ106" i="22" s="1"/>
  <c r="CM106" i="22" s="1"/>
  <c r="DL106" i="22" s="1"/>
  <c r="CY106" i="22" s="1"/>
  <c r="I111" i="22"/>
  <c r="K111" i="22" s="1"/>
  <c r="P294" i="22" s="1"/>
  <c r="U112" i="22"/>
  <c r="W112" i="22" s="1"/>
  <c r="X112" i="22" s="1"/>
  <c r="Y112" i="22" s="1"/>
  <c r="Z112" i="22" s="1"/>
  <c r="CG112" i="22" s="1"/>
  <c r="DF112" i="22" s="1"/>
  <c r="CS112" i="22" s="1"/>
  <c r="I118" i="22"/>
  <c r="K118" i="22" s="1"/>
  <c r="BE118" i="22"/>
  <c r="BG118" i="22" s="1"/>
  <c r="BH118" i="22" s="1"/>
  <c r="BI118" i="22" s="1"/>
  <c r="BJ118" i="22" s="1"/>
  <c r="CM118" i="22" s="1"/>
  <c r="DL118" i="22" s="1"/>
  <c r="CY118" i="22" s="1"/>
  <c r="BQ119" i="22"/>
  <c r="BS119" i="22" s="1"/>
  <c r="BT119" i="22" s="1"/>
  <c r="BU119" i="22" s="1"/>
  <c r="BV119" i="22" s="1"/>
  <c r="CO119" i="22" s="1"/>
  <c r="DN119" i="22" s="1"/>
  <c r="DA119" i="22" s="1"/>
  <c r="AM123" i="22"/>
  <c r="AO123" i="22" s="1"/>
  <c r="AP123" i="22" s="1"/>
  <c r="AQ123" i="22" s="1"/>
  <c r="AR123" i="22" s="1"/>
  <c r="CJ123" i="22" s="1"/>
  <c r="DI123" i="22" s="1"/>
  <c r="CV123" i="22" s="1"/>
  <c r="R217" i="22"/>
  <c r="P217" i="22"/>
  <c r="O217" i="22"/>
  <c r="N217" i="22"/>
  <c r="AM88" i="22"/>
  <c r="AO88" i="22" s="1"/>
  <c r="AP88" i="22" s="1"/>
  <c r="AQ88" i="22" s="1"/>
  <c r="AR88" i="22" s="1"/>
  <c r="CJ88" i="22" s="1"/>
  <c r="DI88" i="22" s="1"/>
  <c r="CV88" i="22" s="1"/>
  <c r="BW88" i="22"/>
  <c r="BY88" i="22" s="1"/>
  <c r="BZ88" i="22" s="1"/>
  <c r="CA88" i="22" s="1"/>
  <c r="CB88" i="22" s="1"/>
  <c r="CP88" i="22" s="1"/>
  <c r="DO88" i="22" s="1"/>
  <c r="DB88" i="22" s="1"/>
  <c r="AG90" i="22"/>
  <c r="AI90" i="22" s="1"/>
  <c r="AJ90" i="22" s="1"/>
  <c r="AK90" i="22" s="1"/>
  <c r="AL90" i="22" s="1"/>
  <c r="CI90" i="22" s="1"/>
  <c r="DH90" i="22" s="1"/>
  <c r="CU90" i="22" s="1"/>
  <c r="BQ90" i="22"/>
  <c r="BS90" i="22" s="1"/>
  <c r="BT90" i="22" s="1"/>
  <c r="BU90" i="22" s="1"/>
  <c r="BV90" i="22" s="1"/>
  <c r="CO90" i="22" s="1"/>
  <c r="DN90" i="22" s="1"/>
  <c r="DA90" i="22" s="1"/>
  <c r="I92" i="22"/>
  <c r="CC92" i="22" s="1"/>
  <c r="AS92" i="22"/>
  <c r="AU92" i="22" s="1"/>
  <c r="AV92" i="22" s="1"/>
  <c r="AW92" i="22" s="1"/>
  <c r="AX92" i="22" s="1"/>
  <c r="CK92" i="22" s="1"/>
  <c r="DJ92" i="22" s="1"/>
  <c r="CW92" i="22" s="1"/>
  <c r="AG93" i="22"/>
  <c r="AI93" i="22" s="1"/>
  <c r="AJ93" i="22" s="1"/>
  <c r="AK93" i="22" s="1"/>
  <c r="AL93" i="22" s="1"/>
  <c r="CI93" i="22" s="1"/>
  <c r="DH93" i="22" s="1"/>
  <c r="CU93" i="22" s="1"/>
  <c r="AA94" i="22"/>
  <c r="AC94" i="22" s="1"/>
  <c r="AD94" i="22" s="1"/>
  <c r="AE94" i="22" s="1"/>
  <c r="AF94" i="22" s="1"/>
  <c r="CH94" i="22" s="1"/>
  <c r="DG94" i="22" s="1"/>
  <c r="CT94" i="22" s="1"/>
  <c r="BK94" i="22"/>
  <c r="BM94" i="22" s="1"/>
  <c r="BN94" i="22" s="1"/>
  <c r="BO94" i="22" s="1"/>
  <c r="BP94" i="22" s="1"/>
  <c r="CN94" i="22" s="1"/>
  <c r="DM94" i="22" s="1"/>
  <c r="CZ94" i="22" s="1"/>
  <c r="BY97" i="22"/>
  <c r="BZ97" i="22" s="1"/>
  <c r="CA97" i="22" s="1"/>
  <c r="CB97" i="22" s="1"/>
  <c r="CP97" i="22" s="1"/>
  <c r="DO97" i="22" s="1"/>
  <c r="DB97" i="22" s="1"/>
  <c r="AA98" i="22"/>
  <c r="AC98" i="22" s="1"/>
  <c r="AD98" i="22" s="1"/>
  <c r="AE98" i="22" s="1"/>
  <c r="AF98" i="22" s="1"/>
  <c r="CH98" i="22" s="1"/>
  <c r="DG98" i="22" s="1"/>
  <c r="CT98" i="22" s="1"/>
  <c r="BS99" i="22"/>
  <c r="BT99" i="22" s="1"/>
  <c r="BU99" i="22" s="1"/>
  <c r="BV99" i="22" s="1"/>
  <c r="CO99" i="22" s="1"/>
  <c r="DN99" i="22" s="1"/>
  <c r="DA99" i="22" s="1"/>
  <c r="I101" i="22"/>
  <c r="K101" i="22" s="1"/>
  <c r="P284" i="22" s="1"/>
  <c r="AG110" i="22"/>
  <c r="AI110" i="22" s="1"/>
  <c r="AJ110" i="22" s="1"/>
  <c r="AK110" i="22" s="1"/>
  <c r="AL110" i="22" s="1"/>
  <c r="CI110" i="22" s="1"/>
  <c r="DH110" i="22" s="1"/>
  <c r="CU110" i="22" s="1"/>
  <c r="BQ110" i="22"/>
  <c r="BS110" i="22" s="1"/>
  <c r="BT110" i="22" s="1"/>
  <c r="BU110" i="22" s="1"/>
  <c r="BV110" i="22" s="1"/>
  <c r="CO110" i="22" s="1"/>
  <c r="DN110" i="22" s="1"/>
  <c r="DA110" i="22" s="1"/>
  <c r="BW112" i="22"/>
  <c r="BY112" i="22" s="1"/>
  <c r="BZ112" i="22" s="1"/>
  <c r="CA112" i="22" s="1"/>
  <c r="CB112" i="22" s="1"/>
  <c r="CP112" i="22" s="1"/>
  <c r="DO112" i="22" s="1"/>
  <c r="DB112" i="22" s="1"/>
  <c r="BK117" i="22"/>
  <c r="BM117" i="22" s="1"/>
  <c r="BN117" i="22" s="1"/>
  <c r="BO117" i="22" s="1"/>
  <c r="BP117" i="22" s="1"/>
  <c r="CN117" i="22" s="1"/>
  <c r="DM117" i="22" s="1"/>
  <c r="CZ117" i="22" s="1"/>
  <c r="AM118" i="22"/>
  <c r="AO118" i="22" s="1"/>
  <c r="AP118" i="22" s="1"/>
  <c r="AQ118" i="22" s="1"/>
  <c r="AR118" i="22" s="1"/>
  <c r="CJ118" i="22" s="1"/>
  <c r="DI118" i="22" s="1"/>
  <c r="CV118" i="22" s="1"/>
  <c r="AA119" i="22"/>
  <c r="AC119" i="22" s="1"/>
  <c r="AD119" i="22" s="1"/>
  <c r="AE119" i="22" s="1"/>
  <c r="AF119" i="22" s="1"/>
  <c r="CH119" i="22" s="1"/>
  <c r="DG119" i="22" s="1"/>
  <c r="CT119" i="22" s="1"/>
  <c r="O120" i="22"/>
  <c r="Q120" i="22" s="1"/>
  <c r="R120" i="22" s="1"/>
  <c r="S120" i="22" s="1"/>
  <c r="T120" i="22" s="1"/>
  <c r="CF120" i="22" s="1"/>
  <c r="DE120" i="22" s="1"/>
  <c r="CR120" i="22" s="1"/>
  <c r="AY120" i="22"/>
  <c r="BA120" i="22" s="1"/>
  <c r="BB120" i="22" s="1"/>
  <c r="BC120" i="22" s="1"/>
  <c r="BD120" i="22" s="1"/>
  <c r="CL120" i="22" s="1"/>
  <c r="DK120" i="22" s="1"/>
  <c r="CX120" i="22" s="1"/>
  <c r="AA121" i="22"/>
  <c r="AC121" i="22" s="1"/>
  <c r="AD121" i="22" s="1"/>
  <c r="AE121" i="22" s="1"/>
  <c r="AF121" i="22" s="1"/>
  <c r="CH121" i="22" s="1"/>
  <c r="DG121" i="22" s="1"/>
  <c r="CT121" i="22" s="1"/>
  <c r="BG129" i="22"/>
  <c r="BH129" i="22" s="1"/>
  <c r="BI129" i="22" s="1"/>
  <c r="BJ129" i="22" s="1"/>
  <c r="CM129" i="22" s="1"/>
  <c r="DL129" i="22" s="1"/>
  <c r="CY129" i="22" s="1"/>
  <c r="H217" i="22"/>
  <c r="I83" i="22"/>
  <c r="K83" i="22" s="1"/>
  <c r="P266" i="22" s="1"/>
  <c r="AS83" i="22"/>
  <c r="AU83" i="22" s="1"/>
  <c r="AV83" i="22" s="1"/>
  <c r="AW83" i="22" s="1"/>
  <c r="AX83" i="22" s="1"/>
  <c r="CK83" i="22" s="1"/>
  <c r="DJ83" i="22" s="1"/>
  <c r="CW83" i="22" s="1"/>
  <c r="AM85" i="22"/>
  <c r="AO85" i="22" s="1"/>
  <c r="AP85" i="22" s="1"/>
  <c r="AQ85" i="22" s="1"/>
  <c r="AR85" i="22" s="1"/>
  <c r="CJ85" i="22" s="1"/>
  <c r="DI85" i="22" s="1"/>
  <c r="CV85" i="22" s="1"/>
  <c r="U96" i="22"/>
  <c r="W96" i="22" s="1"/>
  <c r="X96" i="22" s="1"/>
  <c r="Y96" i="22" s="1"/>
  <c r="Z96" i="22" s="1"/>
  <c r="CG96" i="22" s="1"/>
  <c r="DF96" i="22" s="1"/>
  <c r="CS96" i="22" s="1"/>
  <c r="BE96" i="22"/>
  <c r="BG96" i="22" s="1"/>
  <c r="BH96" i="22" s="1"/>
  <c r="BI96" i="22" s="1"/>
  <c r="BJ96" i="22" s="1"/>
  <c r="CM96" i="22" s="1"/>
  <c r="DL96" i="22" s="1"/>
  <c r="CY96" i="22" s="1"/>
  <c r="AS97" i="22"/>
  <c r="AU97" i="22" s="1"/>
  <c r="AV97" i="22" s="1"/>
  <c r="AW97" i="22" s="1"/>
  <c r="AX97" i="22" s="1"/>
  <c r="CK97" i="22" s="1"/>
  <c r="DJ97" i="22" s="1"/>
  <c r="CW97" i="22" s="1"/>
  <c r="AG100" i="22"/>
  <c r="AI100" i="22" s="1"/>
  <c r="AJ100" i="22" s="1"/>
  <c r="AK100" i="22" s="1"/>
  <c r="AL100" i="22" s="1"/>
  <c r="CI100" i="22" s="1"/>
  <c r="DH100" i="22" s="1"/>
  <c r="CU100" i="22" s="1"/>
  <c r="BQ100" i="22"/>
  <c r="BS100" i="22" s="1"/>
  <c r="BT100" i="22" s="1"/>
  <c r="BU100" i="22" s="1"/>
  <c r="BV100" i="22" s="1"/>
  <c r="CO100" i="22" s="1"/>
  <c r="DN100" i="22" s="1"/>
  <c r="DA100" i="22" s="1"/>
  <c r="AG102" i="22"/>
  <c r="AI102" i="22" s="1"/>
  <c r="AJ102" i="22" s="1"/>
  <c r="AK102" i="22" s="1"/>
  <c r="AL102" i="22" s="1"/>
  <c r="CI102" i="22" s="1"/>
  <c r="DH102" i="22" s="1"/>
  <c r="CU102" i="22" s="1"/>
  <c r="AA106" i="22"/>
  <c r="AC106" i="22" s="1"/>
  <c r="AD106" i="22" s="1"/>
  <c r="AE106" i="22" s="1"/>
  <c r="AF106" i="22" s="1"/>
  <c r="CH106" i="22" s="1"/>
  <c r="DG106" i="22" s="1"/>
  <c r="CT106" i="22" s="1"/>
  <c r="BK106" i="22"/>
  <c r="BM106" i="22" s="1"/>
  <c r="BN106" i="22" s="1"/>
  <c r="BO106" i="22" s="1"/>
  <c r="BP106" i="22" s="1"/>
  <c r="CN106" i="22" s="1"/>
  <c r="DM106" i="22" s="1"/>
  <c r="CZ106" i="22" s="1"/>
  <c r="BE107" i="22"/>
  <c r="BG107" i="22" s="1"/>
  <c r="BH107" i="22" s="1"/>
  <c r="BI107" i="22" s="1"/>
  <c r="BJ107" i="22" s="1"/>
  <c r="CM107" i="22" s="1"/>
  <c r="DL107" i="22" s="1"/>
  <c r="CY107" i="22" s="1"/>
  <c r="O111" i="22"/>
  <c r="Q111" i="22" s="1"/>
  <c r="R111" i="22" s="1"/>
  <c r="S111" i="22" s="1"/>
  <c r="T111" i="22" s="1"/>
  <c r="CF111" i="22" s="1"/>
  <c r="DE111" i="22" s="1"/>
  <c r="CR111" i="22" s="1"/>
  <c r="AA116" i="22"/>
  <c r="AC116" i="22" s="1"/>
  <c r="AD116" i="22" s="1"/>
  <c r="AE116" i="22" s="1"/>
  <c r="AF116" i="22" s="1"/>
  <c r="CH116" i="22" s="1"/>
  <c r="DG116" i="22" s="1"/>
  <c r="CT116" i="22" s="1"/>
  <c r="BK116" i="22"/>
  <c r="BM116" i="22" s="1"/>
  <c r="BN116" i="22" s="1"/>
  <c r="BO116" i="22" s="1"/>
  <c r="BP116" i="22" s="1"/>
  <c r="CN116" i="22" s="1"/>
  <c r="DM116" i="22" s="1"/>
  <c r="CZ116" i="22" s="1"/>
  <c r="BW119" i="22"/>
  <c r="BY119" i="22" s="1"/>
  <c r="BZ119" i="22" s="1"/>
  <c r="CA119" i="22" s="1"/>
  <c r="CB119" i="22" s="1"/>
  <c r="CP119" i="22" s="1"/>
  <c r="DO119" i="22" s="1"/>
  <c r="DB119" i="22" s="1"/>
  <c r="BK122" i="22"/>
  <c r="BM122" i="22" s="1"/>
  <c r="BN122" i="22" s="1"/>
  <c r="BO122" i="22" s="1"/>
  <c r="BP122" i="22" s="1"/>
  <c r="CN122" i="22" s="1"/>
  <c r="DM122" i="22" s="1"/>
  <c r="CZ122" i="22" s="1"/>
  <c r="I123" i="22"/>
  <c r="CC123" i="22" s="1"/>
  <c r="AS123" i="22"/>
  <c r="AU123" i="22" s="1"/>
  <c r="AV123" i="22" s="1"/>
  <c r="AW123" i="22" s="1"/>
  <c r="AX123" i="22" s="1"/>
  <c r="CK123" i="22" s="1"/>
  <c r="DJ123" i="22" s="1"/>
  <c r="CW123" i="22" s="1"/>
  <c r="BK131" i="22"/>
  <c r="BM131" i="22" s="1"/>
  <c r="BN131" i="22" s="1"/>
  <c r="BO131" i="22" s="1"/>
  <c r="BP131" i="22" s="1"/>
  <c r="CN131" i="22" s="1"/>
  <c r="DM131" i="22" s="1"/>
  <c r="CZ131" i="22" s="1"/>
  <c r="BW136" i="22"/>
  <c r="BY136" i="22" s="1"/>
  <c r="BZ136" i="22" s="1"/>
  <c r="CA136" i="22" s="1"/>
  <c r="CB136" i="22" s="1"/>
  <c r="CP136" i="22" s="1"/>
  <c r="DO136" i="22" s="1"/>
  <c r="DB136" i="22" s="1"/>
  <c r="AY138" i="22"/>
  <c r="BA138" i="22" s="1"/>
  <c r="BB138" i="22" s="1"/>
  <c r="BC138" i="22" s="1"/>
  <c r="BD138" i="22" s="1"/>
  <c r="CL138" i="22" s="1"/>
  <c r="DK138" i="22" s="1"/>
  <c r="CX138" i="22" s="1"/>
  <c r="U138" i="22"/>
  <c r="W138" i="22" s="1"/>
  <c r="X138" i="22" s="1"/>
  <c r="Y138" i="22" s="1"/>
  <c r="Z138" i="22" s="1"/>
  <c r="CG138" i="22" s="1"/>
  <c r="DF138" i="22" s="1"/>
  <c r="CS138" i="22" s="1"/>
  <c r="I138" i="22"/>
  <c r="K138" i="22" s="1"/>
  <c r="P321" i="22" s="1"/>
  <c r="AM138" i="22"/>
  <c r="AO138" i="22" s="1"/>
  <c r="AP138" i="22" s="1"/>
  <c r="AQ138" i="22" s="1"/>
  <c r="AR138" i="22" s="1"/>
  <c r="CJ138" i="22" s="1"/>
  <c r="DI138" i="22" s="1"/>
  <c r="CV138" i="22" s="1"/>
  <c r="BQ138" i="22"/>
  <c r="BS138" i="22" s="1"/>
  <c r="BT138" i="22" s="1"/>
  <c r="BU138" i="22" s="1"/>
  <c r="BV138" i="22" s="1"/>
  <c r="CO138" i="22" s="1"/>
  <c r="DN138" i="22" s="1"/>
  <c r="DA138" i="22" s="1"/>
  <c r="AG138" i="22"/>
  <c r="AI138" i="22" s="1"/>
  <c r="AJ138" i="22" s="1"/>
  <c r="AK138" i="22" s="1"/>
  <c r="AL138" i="22" s="1"/>
  <c r="CI138" i="22" s="1"/>
  <c r="DH138" i="22" s="1"/>
  <c r="CU138" i="22" s="1"/>
  <c r="BE138" i="22"/>
  <c r="BG138" i="22" s="1"/>
  <c r="BH138" i="22" s="1"/>
  <c r="BI138" i="22" s="1"/>
  <c r="BJ138" i="22" s="1"/>
  <c r="CM138" i="22" s="1"/>
  <c r="DL138" i="22" s="1"/>
  <c r="CY138" i="22" s="1"/>
  <c r="AS138" i="22"/>
  <c r="AU138" i="22" s="1"/>
  <c r="AV138" i="22" s="1"/>
  <c r="AW138" i="22" s="1"/>
  <c r="AX138" i="22" s="1"/>
  <c r="CK138" i="22" s="1"/>
  <c r="DJ138" i="22" s="1"/>
  <c r="CW138" i="22" s="1"/>
  <c r="P241" i="22"/>
  <c r="K241" i="22"/>
  <c r="BM84" i="22"/>
  <c r="BN84" i="22" s="1"/>
  <c r="BO84" i="22" s="1"/>
  <c r="BP84" i="22" s="1"/>
  <c r="CN84" i="22" s="1"/>
  <c r="DM84" i="22" s="1"/>
  <c r="CZ84" i="22" s="1"/>
  <c r="I88" i="22"/>
  <c r="CC88" i="22" s="1"/>
  <c r="AS88" i="22"/>
  <c r="AU88" i="22" s="1"/>
  <c r="AV88" i="22" s="1"/>
  <c r="AW88" i="22" s="1"/>
  <c r="AX88" i="22" s="1"/>
  <c r="CK88" i="22" s="1"/>
  <c r="DJ88" i="22" s="1"/>
  <c r="CW88" i="22" s="1"/>
  <c r="O92" i="22"/>
  <c r="Q92" i="22" s="1"/>
  <c r="R92" i="22" s="1"/>
  <c r="S92" i="22" s="1"/>
  <c r="T92" i="22" s="1"/>
  <c r="CF92" i="22" s="1"/>
  <c r="DE92" i="22" s="1"/>
  <c r="CR92" i="22" s="1"/>
  <c r="AY92" i="22"/>
  <c r="BA92" i="22" s="1"/>
  <c r="BB92" i="22" s="1"/>
  <c r="BC92" i="22" s="1"/>
  <c r="BD92" i="22" s="1"/>
  <c r="CL92" i="22" s="1"/>
  <c r="DK92" i="22" s="1"/>
  <c r="CX92" i="22" s="1"/>
  <c r="AG94" i="22"/>
  <c r="AI94" i="22" s="1"/>
  <c r="AJ94" i="22" s="1"/>
  <c r="AK94" i="22" s="1"/>
  <c r="AL94" i="22" s="1"/>
  <c r="CI94" i="22" s="1"/>
  <c r="DH94" i="22" s="1"/>
  <c r="CU94" i="22" s="1"/>
  <c r="BQ94" i="22"/>
  <c r="BS94" i="22" s="1"/>
  <c r="BT94" i="22" s="1"/>
  <c r="BU94" i="22" s="1"/>
  <c r="BV94" i="22" s="1"/>
  <c r="CO94" i="22" s="1"/>
  <c r="DN94" i="22" s="1"/>
  <c r="DA94" i="22" s="1"/>
  <c r="AG98" i="22"/>
  <c r="AI98" i="22" s="1"/>
  <c r="AJ98" i="22" s="1"/>
  <c r="AK98" i="22" s="1"/>
  <c r="AL98" i="22" s="1"/>
  <c r="CI98" i="22" s="1"/>
  <c r="DH98" i="22" s="1"/>
  <c r="CU98" i="22" s="1"/>
  <c r="BK98" i="22"/>
  <c r="BM98" i="22" s="1"/>
  <c r="BN98" i="22" s="1"/>
  <c r="BO98" i="22" s="1"/>
  <c r="BP98" i="22" s="1"/>
  <c r="CN98" i="22" s="1"/>
  <c r="DM98" i="22" s="1"/>
  <c r="CZ98" i="22" s="1"/>
  <c r="AI114" i="22"/>
  <c r="AJ114" i="22" s="1"/>
  <c r="AK114" i="22" s="1"/>
  <c r="AL114" i="22" s="1"/>
  <c r="CI114" i="22" s="1"/>
  <c r="DH114" i="22" s="1"/>
  <c r="CU114" i="22" s="1"/>
  <c r="AG119" i="22"/>
  <c r="AI119" i="22" s="1"/>
  <c r="AJ119" i="22" s="1"/>
  <c r="AK119" i="22" s="1"/>
  <c r="AL119" i="22" s="1"/>
  <c r="CI119" i="22" s="1"/>
  <c r="DH119" i="22" s="1"/>
  <c r="CU119" i="22" s="1"/>
  <c r="U120" i="22"/>
  <c r="W120" i="22" s="1"/>
  <c r="X120" i="22" s="1"/>
  <c r="Y120" i="22" s="1"/>
  <c r="Z120" i="22" s="1"/>
  <c r="CG120" i="22" s="1"/>
  <c r="DF120" i="22" s="1"/>
  <c r="CS120" i="22" s="1"/>
  <c r="BQ121" i="22"/>
  <c r="BS121" i="22" s="1"/>
  <c r="BT121" i="22" s="1"/>
  <c r="BU121" i="22" s="1"/>
  <c r="BV121" i="22" s="1"/>
  <c r="CO121" i="22" s="1"/>
  <c r="DN121" i="22" s="1"/>
  <c r="DA121" i="22" s="1"/>
  <c r="O122" i="22"/>
  <c r="Q122" i="22" s="1"/>
  <c r="R122" i="22" s="1"/>
  <c r="S122" i="22" s="1"/>
  <c r="T122" i="22" s="1"/>
  <c r="CF122" i="22" s="1"/>
  <c r="DE122" i="22" s="1"/>
  <c r="CR122" i="22" s="1"/>
  <c r="AG124" i="22"/>
  <c r="AI124" i="22" s="1"/>
  <c r="AJ124" i="22" s="1"/>
  <c r="AK124" i="22" s="1"/>
  <c r="AL124" i="22" s="1"/>
  <c r="CI124" i="22" s="1"/>
  <c r="DH124" i="22" s="1"/>
  <c r="CU124" i="22" s="1"/>
  <c r="AS124" i="22"/>
  <c r="AU124" i="22" s="1"/>
  <c r="AV124" i="22" s="1"/>
  <c r="AW124" i="22" s="1"/>
  <c r="AX124" i="22" s="1"/>
  <c r="CK124" i="22" s="1"/>
  <c r="DJ124" i="22" s="1"/>
  <c r="CW124" i="22" s="1"/>
  <c r="Q83" i="22"/>
  <c r="R83" i="22" s="1"/>
  <c r="S83" i="22" s="1"/>
  <c r="T83" i="22" s="1"/>
  <c r="CF83" i="22" s="1"/>
  <c r="DE83" i="22" s="1"/>
  <c r="CR83" i="22" s="1"/>
  <c r="BM96" i="22"/>
  <c r="BN96" i="22" s="1"/>
  <c r="BO96" i="22" s="1"/>
  <c r="BP96" i="22" s="1"/>
  <c r="CN96" i="22" s="1"/>
  <c r="DM96" i="22" s="1"/>
  <c r="CZ96" i="22" s="1"/>
  <c r="AG106" i="22"/>
  <c r="AI106" i="22" s="1"/>
  <c r="AJ106" i="22" s="1"/>
  <c r="AK106" i="22" s="1"/>
  <c r="AL106" i="22" s="1"/>
  <c r="CI106" i="22" s="1"/>
  <c r="DH106" i="22" s="1"/>
  <c r="CU106" i="22" s="1"/>
  <c r="BQ106" i="22"/>
  <c r="BS106" i="22" s="1"/>
  <c r="BT106" i="22" s="1"/>
  <c r="BU106" i="22" s="1"/>
  <c r="BV106" i="22" s="1"/>
  <c r="CO106" i="22" s="1"/>
  <c r="DN106" i="22" s="1"/>
  <c r="DA106" i="22" s="1"/>
  <c r="BE133" i="22"/>
  <c r="BG133" i="22" s="1"/>
  <c r="BH133" i="22" s="1"/>
  <c r="BI133" i="22" s="1"/>
  <c r="BJ133" i="22" s="1"/>
  <c r="CM133" i="22" s="1"/>
  <c r="DL133" i="22" s="1"/>
  <c r="CY133" i="22" s="1"/>
  <c r="AG84" i="22"/>
  <c r="AI84" i="22" s="1"/>
  <c r="AJ84" i="22" s="1"/>
  <c r="AK84" i="22" s="1"/>
  <c r="AL84" i="22" s="1"/>
  <c r="CI84" i="22" s="1"/>
  <c r="DH84" i="22" s="1"/>
  <c r="CU84" i="22" s="1"/>
  <c r="AG86" i="22"/>
  <c r="AI86" i="22" s="1"/>
  <c r="AJ86" i="22" s="1"/>
  <c r="AK86" i="22" s="1"/>
  <c r="AL86" i="22" s="1"/>
  <c r="CI86" i="22" s="1"/>
  <c r="DH86" i="22" s="1"/>
  <c r="CU86" i="22" s="1"/>
  <c r="O87" i="22"/>
  <c r="Q87" i="22" s="1"/>
  <c r="R87" i="22" s="1"/>
  <c r="S87" i="22" s="1"/>
  <c r="T87" i="22" s="1"/>
  <c r="CF87" i="22" s="1"/>
  <c r="DE87" i="22" s="1"/>
  <c r="CR87" i="22" s="1"/>
  <c r="O88" i="22"/>
  <c r="Q88" i="22" s="1"/>
  <c r="R88" i="22" s="1"/>
  <c r="S88" i="22" s="1"/>
  <c r="T88" i="22" s="1"/>
  <c r="CF88" i="22" s="1"/>
  <c r="DE88" i="22" s="1"/>
  <c r="CR88" i="22" s="1"/>
  <c r="AY88" i="22"/>
  <c r="BA88" i="22" s="1"/>
  <c r="BB88" i="22" s="1"/>
  <c r="BC88" i="22" s="1"/>
  <c r="BD88" i="22" s="1"/>
  <c r="CL88" i="22" s="1"/>
  <c r="DK88" i="22" s="1"/>
  <c r="CX88" i="22" s="1"/>
  <c r="I90" i="22"/>
  <c r="K90" i="22" s="1"/>
  <c r="U92" i="22"/>
  <c r="W92" i="22" s="1"/>
  <c r="X92" i="22" s="1"/>
  <c r="Y92" i="22" s="1"/>
  <c r="Z92" i="22" s="1"/>
  <c r="CG92" i="22" s="1"/>
  <c r="DF92" i="22" s="1"/>
  <c r="CS92" i="22" s="1"/>
  <c r="BE92" i="22"/>
  <c r="BG92" i="22" s="1"/>
  <c r="BH92" i="22" s="1"/>
  <c r="BI92" i="22" s="1"/>
  <c r="BJ92" i="22" s="1"/>
  <c r="CM92" i="22" s="1"/>
  <c r="DL92" i="22" s="1"/>
  <c r="CY92" i="22" s="1"/>
  <c r="AU93" i="22"/>
  <c r="AV93" i="22" s="1"/>
  <c r="AW93" i="22" s="1"/>
  <c r="AX93" i="22" s="1"/>
  <c r="CK93" i="22" s="1"/>
  <c r="DJ93" i="22" s="1"/>
  <c r="CW93" i="22" s="1"/>
  <c r="AM94" i="22"/>
  <c r="AO94" i="22" s="1"/>
  <c r="AP94" i="22" s="1"/>
  <c r="AQ94" i="22" s="1"/>
  <c r="AR94" i="22" s="1"/>
  <c r="CJ94" i="22" s="1"/>
  <c r="DI94" i="22" s="1"/>
  <c r="CV94" i="22" s="1"/>
  <c r="BW94" i="22"/>
  <c r="BY94" i="22" s="1"/>
  <c r="BZ94" i="22" s="1"/>
  <c r="CA94" i="22" s="1"/>
  <c r="CB94" i="22" s="1"/>
  <c r="CP94" i="22" s="1"/>
  <c r="DO94" i="22" s="1"/>
  <c r="DB94" i="22" s="1"/>
  <c r="I97" i="22"/>
  <c r="K97" i="22" s="1"/>
  <c r="P280" i="22" s="1"/>
  <c r="BE97" i="22"/>
  <c r="BG97" i="22" s="1"/>
  <c r="BH97" i="22" s="1"/>
  <c r="BI97" i="22" s="1"/>
  <c r="BJ97" i="22" s="1"/>
  <c r="CM97" i="22" s="1"/>
  <c r="DL97" i="22" s="1"/>
  <c r="CY97" i="22" s="1"/>
  <c r="BQ98" i="22"/>
  <c r="BS98" i="22" s="1"/>
  <c r="BT98" i="22" s="1"/>
  <c r="BU98" i="22" s="1"/>
  <c r="BV98" i="22" s="1"/>
  <c r="CO98" i="22" s="1"/>
  <c r="DN98" i="22" s="1"/>
  <c r="DA98" i="22" s="1"/>
  <c r="I110" i="22"/>
  <c r="K110" i="22" s="1"/>
  <c r="L110" i="22" s="1"/>
  <c r="M110" i="22" s="1"/>
  <c r="BW116" i="22"/>
  <c r="BY116" i="22" s="1"/>
  <c r="BZ116" i="22" s="1"/>
  <c r="CA116" i="22" s="1"/>
  <c r="CB116" i="22" s="1"/>
  <c r="CP116" i="22" s="1"/>
  <c r="DO116" i="22" s="1"/>
  <c r="DB116" i="22" s="1"/>
  <c r="AS118" i="22"/>
  <c r="AU118" i="22" s="1"/>
  <c r="AV118" i="22" s="1"/>
  <c r="AW118" i="22" s="1"/>
  <c r="AX118" i="22" s="1"/>
  <c r="CK118" i="22" s="1"/>
  <c r="DJ118" i="22" s="1"/>
  <c r="CW118" i="22" s="1"/>
  <c r="BK120" i="22"/>
  <c r="BM120" i="22" s="1"/>
  <c r="BN120" i="22" s="1"/>
  <c r="BO120" i="22" s="1"/>
  <c r="BP120" i="22" s="1"/>
  <c r="CN120" i="22" s="1"/>
  <c r="DM120" i="22" s="1"/>
  <c r="CZ120" i="22" s="1"/>
  <c r="AM121" i="22"/>
  <c r="AO121" i="22" s="1"/>
  <c r="AP121" i="22" s="1"/>
  <c r="AQ121" i="22" s="1"/>
  <c r="AR121" i="22" s="1"/>
  <c r="CJ121" i="22" s="1"/>
  <c r="DI121" i="22" s="1"/>
  <c r="CV121" i="22" s="1"/>
  <c r="BW122" i="22"/>
  <c r="BY122" i="22" s="1"/>
  <c r="BZ122" i="22" s="1"/>
  <c r="CA122" i="22" s="1"/>
  <c r="CB122" i="22" s="1"/>
  <c r="CP122" i="22" s="1"/>
  <c r="DO122" i="22" s="1"/>
  <c r="DB122" i="22" s="1"/>
  <c r="AA136" i="22"/>
  <c r="AC136" i="22" s="1"/>
  <c r="AD136" i="22" s="1"/>
  <c r="AE136" i="22" s="1"/>
  <c r="AF136" i="22" s="1"/>
  <c r="CH136" i="22" s="1"/>
  <c r="DG136" i="22" s="1"/>
  <c r="CT136" i="22" s="1"/>
  <c r="P244" i="22"/>
  <c r="K244" i="22"/>
  <c r="J244" i="22"/>
  <c r="H244" i="22"/>
  <c r="U83" i="22"/>
  <c r="W83" i="22" s="1"/>
  <c r="X83" i="22" s="1"/>
  <c r="Y83" i="22" s="1"/>
  <c r="Z83" i="22" s="1"/>
  <c r="CG83" i="22" s="1"/>
  <c r="DF83" i="22" s="1"/>
  <c r="CS83" i="22" s="1"/>
  <c r="O85" i="22"/>
  <c r="Q85" i="22" s="1"/>
  <c r="R85" i="22" s="1"/>
  <c r="S85" i="22" s="1"/>
  <c r="T85" i="22" s="1"/>
  <c r="CF85" i="22" s="1"/>
  <c r="DE85" i="22" s="1"/>
  <c r="CR85" i="22" s="1"/>
  <c r="AY85" i="22"/>
  <c r="BA85" i="22" s="1"/>
  <c r="BB85" i="22" s="1"/>
  <c r="BC85" i="22" s="1"/>
  <c r="BD85" i="22" s="1"/>
  <c r="CL85" i="22" s="1"/>
  <c r="DK85" i="22" s="1"/>
  <c r="CX85" i="22" s="1"/>
  <c r="AG96" i="22"/>
  <c r="AI96" i="22" s="1"/>
  <c r="AJ96" i="22" s="1"/>
  <c r="AK96" i="22" s="1"/>
  <c r="AL96" i="22" s="1"/>
  <c r="CI96" i="22" s="1"/>
  <c r="DH96" i="22" s="1"/>
  <c r="CU96" i="22" s="1"/>
  <c r="AM98" i="22"/>
  <c r="AO98" i="22" s="1"/>
  <c r="AP98" i="22" s="1"/>
  <c r="AQ98" i="22" s="1"/>
  <c r="AR98" i="22" s="1"/>
  <c r="CJ98" i="22" s="1"/>
  <c r="DI98" i="22" s="1"/>
  <c r="CV98" i="22" s="1"/>
  <c r="O99" i="22"/>
  <c r="Q99" i="22" s="1"/>
  <c r="R99" i="22" s="1"/>
  <c r="S99" i="22" s="1"/>
  <c r="T99" i="22" s="1"/>
  <c r="CF99" i="22" s="1"/>
  <c r="DE99" i="22" s="1"/>
  <c r="CR99" i="22" s="1"/>
  <c r="BK99" i="22"/>
  <c r="BM99" i="22" s="1"/>
  <c r="BN99" i="22" s="1"/>
  <c r="BO99" i="22" s="1"/>
  <c r="BP99" i="22" s="1"/>
  <c r="CN99" i="22" s="1"/>
  <c r="DM99" i="22" s="1"/>
  <c r="CZ99" i="22" s="1"/>
  <c r="I100" i="22"/>
  <c r="K100" i="22" s="1"/>
  <c r="P283" i="22" s="1"/>
  <c r="AS102" i="22"/>
  <c r="AU102" i="22" s="1"/>
  <c r="AV102" i="22" s="1"/>
  <c r="AW102" i="22" s="1"/>
  <c r="AX102" i="22" s="1"/>
  <c r="CK102" i="22" s="1"/>
  <c r="DJ102" i="22" s="1"/>
  <c r="CW102" i="22" s="1"/>
  <c r="AY105" i="22"/>
  <c r="BA105" i="22" s="1"/>
  <c r="BB105" i="22" s="1"/>
  <c r="BC105" i="22" s="1"/>
  <c r="BD105" i="22" s="1"/>
  <c r="CL105" i="22" s="1"/>
  <c r="DK105" i="22" s="1"/>
  <c r="CX105" i="22" s="1"/>
  <c r="AM106" i="22"/>
  <c r="AO106" i="22" s="1"/>
  <c r="AP106" i="22" s="1"/>
  <c r="AQ106" i="22" s="1"/>
  <c r="AR106" i="22" s="1"/>
  <c r="CJ106" i="22" s="1"/>
  <c r="DI106" i="22" s="1"/>
  <c r="CV106" i="22" s="1"/>
  <c r="U118" i="22"/>
  <c r="W118" i="22" s="1"/>
  <c r="X118" i="22" s="1"/>
  <c r="Y118" i="22" s="1"/>
  <c r="Z118" i="22" s="1"/>
  <c r="CG118" i="22" s="1"/>
  <c r="DF118" i="22" s="1"/>
  <c r="CS118" i="22" s="1"/>
  <c r="AA120" i="22"/>
  <c r="AC120" i="22" s="1"/>
  <c r="AD120" i="22" s="1"/>
  <c r="AE120" i="22" s="1"/>
  <c r="AF120" i="22" s="1"/>
  <c r="CH120" i="22" s="1"/>
  <c r="DG120" i="22" s="1"/>
  <c r="CT120" i="22" s="1"/>
  <c r="U123" i="22"/>
  <c r="W123" i="22" s="1"/>
  <c r="X123" i="22" s="1"/>
  <c r="Y123" i="22" s="1"/>
  <c r="Z123" i="22" s="1"/>
  <c r="CG123" i="22" s="1"/>
  <c r="DF123" i="22" s="1"/>
  <c r="CS123" i="22" s="1"/>
  <c r="BE123" i="22"/>
  <c r="BG123" i="22" s="1"/>
  <c r="BH123" i="22" s="1"/>
  <c r="BI123" i="22" s="1"/>
  <c r="BJ123" i="22" s="1"/>
  <c r="CM123" i="22" s="1"/>
  <c r="DL123" i="22" s="1"/>
  <c r="CY123" i="22" s="1"/>
  <c r="BE126" i="22"/>
  <c r="BG126" i="22" s="1"/>
  <c r="BH126" i="22" s="1"/>
  <c r="BI126" i="22" s="1"/>
  <c r="BJ126" i="22" s="1"/>
  <c r="CM126" i="22" s="1"/>
  <c r="DL126" i="22" s="1"/>
  <c r="CY126" i="22" s="1"/>
  <c r="U126" i="22"/>
  <c r="W126" i="22" s="1"/>
  <c r="X126" i="22" s="1"/>
  <c r="Y126" i="22" s="1"/>
  <c r="Z126" i="22" s="1"/>
  <c r="CG126" i="22" s="1"/>
  <c r="DF126" i="22" s="1"/>
  <c r="CS126" i="22" s="1"/>
  <c r="AS126" i="22"/>
  <c r="AU126" i="22" s="1"/>
  <c r="AV126" i="22" s="1"/>
  <c r="AW126" i="22" s="1"/>
  <c r="AX126" i="22" s="1"/>
  <c r="CK126" i="22" s="1"/>
  <c r="DJ126" i="22" s="1"/>
  <c r="CW126" i="22" s="1"/>
  <c r="I126" i="22"/>
  <c r="K126" i="22" s="1"/>
  <c r="BW126" i="22"/>
  <c r="BY126" i="22" s="1"/>
  <c r="BZ126" i="22" s="1"/>
  <c r="CA126" i="22" s="1"/>
  <c r="CB126" i="22" s="1"/>
  <c r="CP126" i="22" s="1"/>
  <c r="DO126" i="22" s="1"/>
  <c r="DB126" i="22" s="1"/>
  <c r="AM126" i="22"/>
  <c r="AO126" i="22" s="1"/>
  <c r="AP126" i="22" s="1"/>
  <c r="AQ126" i="22" s="1"/>
  <c r="AR126" i="22" s="1"/>
  <c r="CJ126" i="22" s="1"/>
  <c r="DI126" i="22" s="1"/>
  <c r="CV126" i="22" s="1"/>
  <c r="U88" i="22"/>
  <c r="W88" i="22" s="1"/>
  <c r="X88" i="22" s="1"/>
  <c r="Y88" i="22" s="1"/>
  <c r="Z88" i="22" s="1"/>
  <c r="CG88" i="22" s="1"/>
  <c r="DF88" i="22" s="1"/>
  <c r="CS88" i="22" s="1"/>
  <c r="AA92" i="22"/>
  <c r="AC92" i="22" s="1"/>
  <c r="AD92" i="22" s="1"/>
  <c r="AE92" i="22" s="1"/>
  <c r="AF92" i="22" s="1"/>
  <c r="CH92" i="22" s="1"/>
  <c r="DG92" i="22" s="1"/>
  <c r="CT92" i="22" s="1"/>
  <c r="I94" i="22"/>
  <c r="CC94" i="22" s="1"/>
  <c r="I98" i="22"/>
  <c r="K98" i="22" s="1"/>
  <c r="Q110" i="22"/>
  <c r="R110" i="22" s="1"/>
  <c r="S110" i="22" s="1"/>
  <c r="T110" i="22" s="1"/>
  <c r="CF110" i="22" s="1"/>
  <c r="DE110" i="22" s="1"/>
  <c r="CR110" i="22" s="1"/>
  <c r="O138" i="22"/>
  <c r="Q138" i="22" s="1"/>
  <c r="R138" i="22" s="1"/>
  <c r="S138" i="22" s="1"/>
  <c r="T138" i="22" s="1"/>
  <c r="CF138" i="22" s="1"/>
  <c r="DE138" i="22" s="1"/>
  <c r="CR138" i="22" s="1"/>
  <c r="AS139" i="22"/>
  <c r="AU139" i="22" s="1"/>
  <c r="AV139" i="22" s="1"/>
  <c r="AW139" i="22" s="1"/>
  <c r="AX139" i="22" s="1"/>
  <c r="CK139" i="22" s="1"/>
  <c r="DJ139" i="22" s="1"/>
  <c r="CW139" i="22" s="1"/>
  <c r="AG140" i="22"/>
  <c r="AI140" i="22" s="1"/>
  <c r="AJ140" i="22" s="1"/>
  <c r="AK140" i="22" s="1"/>
  <c r="AL140" i="22" s="1"/>
  <c r="CI140" i="22" s="1"/>
  <c r="DH140" i="22" s="1"/>
  <c r="CU140" i="22" s="1"/>
  <c r="BQ140" i="22"/>
  <c r="BS140" i="22" s="1"/>
  <c r="BT140" i="22" s="1"/>
  <c r="BU140" i="22" s="1"/>
  <c r="BV140" i="22" s="1"/>
  <c r="CO140" i="22" s="1"/>
  <c r="DN140" i="22" s="1"/>
  <c r="DA140" i="22" s="1"/>
  <c r="N219" i="22"/>
  <c r="P239" i="22"/>
  <c r="O128" i="22"/>
  <c r="Q128" i="22" s="1"/>
  <c r="R128" i="22" s="1"/>
  <c r="S128" i="22" s="1"/>
  <c r="T128" i="22" s="1"/>
  <c r="CF128" i="22" s="1"/>
  <c r="DE128" i="22" s="1"/>
  <c r="CR128" i="22" s="1"/>
  <c r="AS128" i="22"/>
  <c r="AU128" i="22" s="1"/>
  <c r="AV128" i="22" s="1"/>
  <c r="AW128" i="22" s="1"/>
  <c r="AX128" i="22" s="1"/>
  <c r="CK128" i="22" s="1"/>
  <c r="DJ128" i="22" s="1"/>
  <c r="CW128" i="22" s="1"/>
  <c r="AG129" i="22"/>
  <c r="AI129" i="22" s="1"/>
  <c r="AJ129" i="22" s="1"/>
  <c r="AK129" i="22" s="1"/>
  <c r="AL129" i="22" s="1"/>
  <c r="CI129" i="22" s="1"/>
  <c r="DH129" i="22" s="1"/>
  <c r="CU129" i="22" s="1"/>
  <c r="BE130" i="22"/>
  <c r="BG130" i="22" s="1"/>
  <c r="BH130" i="22" s="1"/>
  <c r="BI130" i="22" s="1"/>
  <c r="BJ130" i="22" s="1"/>
  <c r="CM130" i="22" s="1"/>
  <c r="DL130" i="22" s="1"/>
  <c r="CY130" i="22" s="1"/>
  <c r="BE139" i="22"/>
  <c r="BG139" i="22" s="1"/>
  <c r="BH139" i="22" s="1"/>
  <c r="BI139" i="22" s="1"/>
  <c r="BJ139" i="22" s="1"/>
  <c r="CM139" i="22" s="1"/>
  <c r="DL139" i="22" s="1"/>
  <c r="CY139" i="22" s="1"/>
  <c r="O209" i="22"/>
  <c r="R219" i="22"/>
  <c r="O222" i="22"/>
  <c r="O232" i="22"/>
  <c r="Q127" i="22"/>
  <c r="R127" i="22" s="1"/>
  <c r="S127" i="22" s="1"/>
  <c r="T127" i="22" s="1"/>
  <c r="CF127" i="22" s="1"/>
  <c r="DE127" i="22" s="1"/>
  <c r="CR127" i="22" s="1"/>
  <c r="BY132" i="22"/>
  <c r="BZ132" i="22" s="1"/>
  <c r="CA132" i="22" s="1"/>
  <c r="CB132" i="22" s="1"/>
  <c r="CP132" i="22" s="1"/>
  <c r="DO132" i="22" s="1"/>
  <c r="DB132" i="22" s="1"/>
  <c r="O134" i="22"/>
  <c r="Q134" i="22" s="1"/>
  <c r="R134" i="22" s="1"/>
  <c r="S134" i="22" s="1"/>
  <c r="T134" i="22" s="1"/>
  <c r="CF134" i="22" s="1"/>
  <c r="DE134" i="22" s="1"/>
  <c r="CR134" i="22" s="1"/>
  <c r="AY134" i="22"/>
  <c r="BA134" i="22" s="1"/>
  <c r="BB134" i="22" s="1"/>
  <c r="BC134" i="22" s="1"/>
  <c r="BD134" i="22" s="1"/>
  <c r="CL134" i="22" s="1"/>
  <c r="DK134" i="22" s="1"/>
  <c r="CX134" i="22" s="1"/>
  <c r="AM135" i="22"/>
  <c r="AO135" i="22" s="1"/>
  <c r="AP135" i="22" s="1"/>
  <c r="AQ135" i="22" s="1"/>
  <c r="AR135" i="22" s="1"/>
  <c r="CJ135" i="22" s="1"/>
  <c r="DI135" i="22" s="1"/>
  <c r="CV135" i="22" s="1"/>
  <c r="I140" i="22"/>
  <c r="CC140" i="22" s="1"/>
  <c r="AS140" i="22"/>
  <c r="AU140" i="22" s="1"/>
  <c r="AV140" i="22" s="1"/>
  <c r="AW140" i="22" s="1"/>
  <c r="AX140" i="22" s="1"/>
  <c r="CK140" i="22" s="1"/>
  <c r="DJ140" i="22" s="1"/>
  <c r="CW140" i="22" s="1"/>
  <c r="P209" i="22"/>
  <c r="O139" i="22"/>
  <c r="Q139" i="22" s="1"/>
  <c r="R139" i="22" s="1"/>
  <c r="S139" i="22" s="1"/>
  <c r="T139" i="22" s="1"/>
  <c r="CF139" i="22" s="1"/>
  <c r="DE139" i="22" s="1"/>
  <c r="CR139" i="22" s="1"/>
  <c r="N220" i="22"/>
  <c r="BE125" i="22"/>
  <c r="BG125" i="22" s="1"/>
  <c r="BH125" i="22" s="1"/>
  <c r="BI125" i="22" s="1"/>
  <c r="BJ125" i="22" s="1"/>
  <c r="CM125" i="22" s="1"/>
  <c r="DL125" i="22" s="1"/>
  <c r="CY125" i="22" s="1"/>
  <c r="U127" i="22"/>
  <c r="W127" i="22" s="1"/>
  <c r="X127" i="22" s="1"/>
  <c r="Y127" i="22" s="1"/>
  <c r="Z127" i="22" s="1"/>
  <c r="CG127" i="22" s="1"/>
  <c r="DF127" i="22" s="1"/>
  <c r="CS127" i="22" s="1"/>
  <c r="U128" i="22"/>
  <c r="W128" i="22" s="1"/>
  <c r="X128" i="22" s="1"/>
  <c r="Y128" i="22" s="1"/>
  <c r="Z128" i="22" s="1"/>
  <c r="CG128" i="22" s="1"/>
  <c r="DF128" i="22" s="1"/>
  <c r="CS128" i="22" s="1"/>
  <c r="AS129" i="22"/>
  <c r="AU129" i="22" s="1"/>
  <c r="AV129" i="22" s="1"/>
  <c r="AW129" i="22" s="1"/>
  <c r="AX129" i="22" s="1"/>
  <c r="CK129" i="22" s="1"/>
  <c r="DJ129" i="22" s="1"/>
  <c r="CW129" i="22" s="1"/>
  <c r="BK132" i="22"/>
  <c r="BM132" i="22" s="1"/>
  <c r="BN132" i="22" s="1"/>
  <c r="BO132" i="22" s="1"/>
  <c r="BP132" i="22" s="1"/>
  <c r="CN132" i="22" s="1"/>
  <c r="DM132" i="22" s="1"/>
  <c r="CZ132" i="22" s="1"/>
  <c r="U134" i="22"/>
  <c r="W134" i="22" s="1"/>
  <c r="X134" i="22" s="1"/>
  <c r="Y134" i="22" s="1"/>
  <c r="Z134" i="22" s="1"/>
  <c r="CG134" i="22" s="1"/>
  <c r="DF134" i="22" s="1"/>
  <c r="CS134" i="22" s="1"/>
  <c r="BE134" i="22"/>
  <c r="BG134" i="22" s="1"/>
  <c r="BH134" i="22" s="1"/>
  <c r="BI134" i="22" s="1"/>
  <c r="BJ134" i="22" s="1"/>
  <c r="CM134" i="22" s="1"/>
  <c r="DL134" i="22" s="1"/>
  <c r="CY134" i="22" s="1"/>
  <c r="AS135" i="22"/>
  <c r="AU135" i="22" s="1"/>
  <c r="AV135" i="22" s="1"/>
  <c r="AW135" i="22" s="1"/>
  <c r="AX135" i="22" s="1"/>
  <c r="CK135" i="22" s="1"/>
  <c r="DJ135" i="22" s="1"/>
  <c r="CW135" i="22" s="1"/>
  <c r="O140" i="22"/>
  <c r="Q140" i="22" s="1"/>
  <c r="R140" i="22" s="1"/>
  <c r="S140" i="22" s="1"/>
  <c r="T140" i="22" s="1"/>
  <c r="CF140" i="22" s="1"/>
  <c r="DE140" i="22" s="1"/>
  <c r="CR140" i="22" s="1"/>
  <c r="AY140" i="22"/>
  <c r="BA140" i="22" s="1"/>
  <c r="BB140" i="22" s="1"/>
  <c r="BC140" i="22" s="1"/>
  <c r="BD140" i="22" s="1"/>
  <c r="CL140" i="22" s="1"/>
  <c r="DK140" i="22" s="1"/>
  <c r="CX140" i="22" s="1"/>
  <c r="J213" i="22"/>
  <c r="I129" i="22"/>
  <c r="AM130" i="22"/>
  <c r="AO130" i="22" s="1"/>
  <c r="AP130" i="22" s="1"/>
  <c r="AQ130" i="22" s="1"/>
  <c r="AR130" i="22" s="1"/>
  <c r="CJ130" i="22" s="1"/>
  <c r="DI130" i="22" s="1"/>
  <c r="CV130" i="22" s="1"/>
  <c r="BW130" i="22"/>
  <c r="BY130" i="22" s="1"/>
  <c r="BZ130" i="22" s="1"/>
  <c r="CA130" i="22" s="1"/>
  <c r="CB130" i="22" s="1"/>
  <c r="CP130" i="22" s="1"/>
  <c r="DO130" i="22" s="1"/>
  <c r="DB130" i="22" s="1"/>
  <c r="BE135" i="22"/>
  <c r="BG135" i="22" s="1"/>
  <c r="BH135" i="22" s="1"/>
  <c r="BI135" i="22" s="1"/>
  <c r="BJ135" i="22" s="1"/>
  <c r="CM135" i="22" s="1"/>
  <c r="DL135" i="22" s="1"/>
  <c r="CY135" i="22" s="1"/>
  <c r="O205" i="22"/>
  <c r="O213" i="22"/>
  <c r="N216" i="22"/>
  <c r="H219" i="22"/>
  <c r="N227" i="22"/>
  <c r="K234" i="22"/>
  <c r="H239" i="22"/>
  <c r="H253" i="22"/>
  <c r="H262" i="22"/>
  <c r="BK127" i="22"/>
  <c r="BM127" i="22" s="1"/>
  <c r="BN127" i="22" s="1"/>
  <c r="BO127" i="22" s="1"/>
  <c r="BP127" i="22" s="1"/>
  <c r="CN127" i="22" s="1"/>
  <c r="DM127" i="22" s="1"/>
  <c r="CZ127" i="22" s="1"/>
  <c r="I130" i="22"/>
  <c r="CC130" i="22" s="1"/>
  <c r="U132" i="22"/>
  <c r="W132" i="22" s="1"/>
  <c r="X132" i="22" s="1"/>
  <c r="Y132" i="22" s="1"/>
  <c r="Z132" i="22" s="1"/>
  <c r="CG132" i="22" s="1"/>
  <c r="DF132" i="22" s="1"/>
  <c r="CS132" i="22" s="1"/>
  <c r="AG134" i="22"/>
  <c r="AI134" i="22" s="1"/>
  <c r="AJ134" i="22" s="1"/>
  <c r="AK134" i="22" s="1"/>
  <c r="AL134" i="22" s="1"/>
  <c r="CI134" i="22" s="1"/>
  <c r="DH134" i="22" s="1"/>
  <c r="CU134" i="22" s="1"/>
  <c r="O135" i="22"/>
  <c r="Q135" i="22" s="1"/>
  <c r="R135" i="22" s="1"/>
  <c r="S135" i="22" s="1"/>
  <c r="T135" i="22" s="1"/>
  <c r="CF135" i="22" s="1"/>
  <c r="DE135" i="22" s="1"/>
  <c r="CR135" i="22" s="1"/>
  <c r="AA140" i="22"/>
  <c r="AC140" i="22" s="1"/>
  <c r="AD140" i="22" s="1"/>
  <c r="AE140" i="22" s="1"/>
  <c r="AF140" i="22" s="1"/>
  <c r="CH140" i="22" s="1"/>
  <c r="DG140" i="22" s="1"/>
  <c r="CT140" i="22" s="1"/>
  <c r="P205" i="22"/>
  <c r="P213" i="22"/>
  <c r="O216" i="22"/>
  <c r="J219" i="22"/>
  <c r="O227" i="22"/>
  <c r="J239" i="22"/>
  <c r="K253" i="22"/>
  <c r="K262" i="22"/>
  <c r="BQ91" i="22"/>
  <c r="BS91" i="22" s="1"/>
  <c r="BT91" i="22" s="1"/>
  <c r="BU91" i="22" s="1"/>
  <c r="BV91" i="22" s="1"/>
  <c r="CO91" i="22" s="1"/>
  <c r="DN91" i="22" s="1"/>
  <c r="DA91" i="22" s="1"/>
  <c r="BE91" i="22"/>
  <c r="BG91" i="22" s="1"/>
  <c r="BH91" i="22" s="1"/>
  <c r="BI91" i="22" s="1"/>
  <c r="BJ91" i="22" s="1"/>
  <c r="CM91" i="22" s="1"/>
  <c r="DL91" i="22" s="1"/>
  <c r="CY91" i="22" s="1"/>
  <c r="AS91" i="22"/>
  <c r="AU91" i="22" s="1"/>
  <c r="AV91" i="22" s="1"/>
  <c r="AW91" i="22" s="1"/>
  <c r="AX91" i="22" s="1"/>
  <c r="CK91" i="22" s="1"/>
  <c r="DJ91" i="22" s="1"/>
  <c r="CW91" i="22" s="1"/>
  <c r="AG91" i="22"/>
  <c r="AI91" i="22" s="1"/>
  <c r="AJ91" i="22" s="1"/>
  <c r="AK91" i="22" s="1"/>
  <c r="AL91" i="22" s="1"/>
  <c r="CI91" i="22" s="1"/>
  <c r="DH91" i="22" s="1"/>
  <c r="CU91" i="22" s="1"/>
  <c r="U91" i="22"/>
  <c r="W91" i="22" s="1"/>
  <c r="X91" i="22" s="1"/>
  <c r="Y91" i="22" s="1"/>
  <c r="Z91" i="22" s="1"/>
  <c r="CG91" i="22" s="1"/>
  <c r="DF91" i="22" s="1"/>
  <c r="CS91" i="22" s="1"/>
  <c r="I91" i="22"/>
  <c r="K91" i="22" s="1"/>
  <c r="BW89" i="22"/>
  <c r="BY89" i="22" s="1"/>
  <c r="BZ89" i="22" s="1"/>
  <c r="CA89" i="22" s="1"/>
  <c r="CB89" i="22" s="1"/>
  <c r="CP89" i="22" s="1"/>
  <c r="DO89" i="22" s="1"/>
  <c r="DB89" i="22" s="1"/>
  <c r="BK89" i="22"/>
  <c r="BM89" i="22" s="1"/>
  <c r="BN89" i="22" s="1"/>
  <c r="BO89" i="22" s="1"/>
  <c r="BP89" i="22" s="1"/>
  <c r="CN89" i="22" s="1"/>
  <c r="DM89" i="22" s="1"/>
  <c r="CZ89" i="22" s="1"/>
  <c r="AY89" i="22"/>
  <c r="BA89" i="22" s="1"/>
  <c r="BB89" i="22" s="1"/>
  <c r="BC89" i="22" s="1"/>
  <c r="BD89" i="22" s="1"/>
  <c r="CL89" i="22" s="1"/>
  <c r="DK89" i="22" s="1"/>
  <c r="CX89" i="22" s="1"/>
  <c r="AM89" i="22"/>
  <c r="AO89" i="22" s="1"/>
  <c r="AP89" i="22" s="1"/>
  <c r="AQ89" i="22" s="1"/>
  <c r="AR89" i="22" s="1"/>
  <c r="CJ89" i="22" s="1"/>
  <c r="DI89" i="22" s="1"/>
  <c r="CV89" i="22" s="1"/>
  <c r="AA89" i="22"/>
  <c r="AC89" i="22" s="1"/>
  <c r="AD89" i="22" s="1"/>
  <c r="AE89" i="22" s="1"/>
  <c r="AF89" i="22" s="1"/>
  <c r="CH89" i="22" s="1"/>
  <c r="DG89" i="22" s="1"/>
  <c r="CT89" i="22" s="1"/>
  <c r="O89" i="22"/>
  <c r="Q89" i="22" s="1"/>
  <c r="R89" i="22" s="1"/>
  <c r="S89" i="22" s="1"/>
  <c r="T89" i="22" s="1"/>
  <c r="CF89" i="22" s="1"/>
  <c r="DE89" i="22" s="1"/>
  <c r="CR89" i="22" s="1"/>
  <c r="U89" i="22"/>
  <c r="W89" i="22" s="1"/>
  <c r="X89" i="22" s="1"/>
  <c r="Y89" i="22" s="1"/>
  <c r="Z89" i="22" s="1"/>
  <c r="CG89" i="22" s="1"/>
  <c r="DF89" i="22" s="1"/>
  <c r="CS89" i="22" s="1"/>
  <c r="BE89" i="22"/>
  <c r="BG89" i="22" s="1"/>
  <c r="BH89" i="22" s="1"/>
  <c r="BI89" i="22" s="1"/>
  <c r="BJ89" i="22" s="1"/>
  <c r="CM89" i="22" s="1"/>
  <c r="DL89" i="22" s="1"/>
  <c r="CY89" i="22" s="1"/>
  <c r="BQ87" i="22"/>
  <c r="BS87" i="22" s="1"/>
  <c r="BT87" i="22" s="1"/>
  <c r="BU87" i="22" s="1"/>
  <c r="BV87" i="22" s="1"/>
  <c r="CO87" i="22" s="1"/>
  <c r="DN87" i="22" s="1"/>
  <c r="DA87" i="22" s="1"/>
  <c r="BE87" i="22"/>
  <c r="BG87" i="22" s="1"/>
  <c r="BH87" i="22" s="1"/>
  <c r="BI87" i="22" s="1"/>
  <c r="BJ87" i="22" s="1"/>
  <c r="CM87" i="22" s="1"/>
  <c r="DL87" i="22" s="1"/>
  <c r="CY87" i="22" s="1"/>
  <c r="AS87" i="22"/>
  <c r="AU87" i="22" s="1"/>
  <c r="AV87" i="22" s="1"/>
  <c r="AW87" i="22" s="1"/>
  <c r="AX87" i="22" s="1"/>
  <c r="CK87" i="22" s="1"/>
  <c r="DJ87" i="22" s="1"/>
  <c r="CW87" i="22" s="1"/>
  <c r="AG87" i="22"/>
  <c r="AI87" i="22" s="1"/>
  <c r="AJ87" i="22" s="1"/>
  <c r="AK87" i="22" s="1"/>
  <c r="AL87" i="22" s="1"/>
  <c r="CI87" i="22" s="1"/>
  <c r="DH87" i="22" s="1"/>
  <c r="CU87" i="22" s="1"/>
  <c r="U87" i="22"/>
  <c r="W87" i="22" s="1"/>
  <c r="X87" i="22" s="1"/>
  <c r="Y87" i="22" s="1"/>
  <c r="Z87" i="22" s="1"/>
  <c r="CG87" i="22" s="1"/>
  <c r="DF87" i="22" s="1"/>
  <c r="CS87" i="22" s="1"/>
  <c r="I87" i="22"/>
  <c r="K87" i="22" s="1"/>
  <c r="BQ85" i="22"/>
  <c r="BS85" i="22" s="1"/>
  <c r="BT85" i="22" s="1"/>
  <c r="BU85" i="22" s="1"/>
  <c r="BV85" i="22" s="1"/>
  <c r="CO85" i="22" s="1"/>
  <c r="DN85" i="22" s="1"/>
  <c r="DA85" i="22" s="1"/>
  <c r="BE85" i="22"/>
  <c r="BG85" i="22" s="1"/>
  <c r="BH85" i="22" s="1"/>
  <c r="BI85" i="22" s="1"/>
  <c r="BJ85" i="22" s="1"/>
  <c r="CM85" i="22" s="1"/>
  <c r="DL85" i="22" s="1"/>
  <c r="CY85" i="22" s="1"/>
  <c r="AA87" i="22"/>
  <c r="AC87" i="22" s="1"/>
  <c r="AD87" i="22" s="1"/>
  <c r="AE87" i="22" s="1"/>
  <c r="AF87" i="22" s="1"/>
  <c r="CH87" i="22" s="1"/>
  <c r="DG87" i="22" s="1"/>
  <c r="CT87" i="22" s="1"/>
  <c r="BK87" i="22"/>
  <c r="BM87" i="22" s="1"/>
  <c r="BN87" i="22" s="1"/>
  <c r="BO87" i="22" s="1"/>
  <c r="BP87" i="22" s="1"/>
  <c r="CN87" i="22" s="1"/>
  <c r="DM87" i="22" s="1"/>
  <c r="CZ87" i="22" s="1"/>
  <c r="I89" i="22"/>
  <c r="AS89" i="22"/>
  <c r="AU89" i="22" s="1"/>
  <c r="AV89" i="22" s="1"/>
  <c r="AW89" i="22" s="1"/>
  <c r="AX89" i="22" s="1"/>
  <c r="CK89" i="22" s="1"/>
  <c r="DJ89" i="22" s="1"/>
  <c r="CW89" i="22" s="1"/>
  <c r="AU90" i="22"/>
  <c r="AV90" i="22" s="1"/>
  <c r="AW90" i="22" s="1"/>
  <c r="AX90" i="22" s="1"/>
  <c r="CK90" i="22" s="1"/>
  <c r="DJ90" i="22" s="1"/>
  <c r="CW90" i="22" s="1"/>
  <c r="BM92" i="22"/>
  <c r="BN92" i="22" s="1"/>
  <c r="BO92" i="22" s="1"/>
  <c r="BP92" i="22" s="1"/>
  <c r="CN92" i="22" s="1"/>
  <c r="DM92" i="22" s="1"/>
  <c r="CZ92" i="22" s="1"/>
  <c r="AG89" i="22"/>
  <c r="AI89" i="22" s="1"/>
  <c r="AJ89" i="22" s="1"/>
  <c r="AK89" i="22" s="1"/>
  <c r="AL89" i="22" s="1"/>
  <c r="CI89" i="22" s="1"/>
  <c r="DH89" i="22" s="1"/>
  <c r="CU89" i="22" s="1"/>
  <c r="BQ89" i="22"/>
  <c r="BS89" i="22" s="1"/>
  <c r="BT89" i="22" s="1"/>
  <c r="BU89" i="22" s="1"/>
  <c r="BV89" i="22" s="1"/>
  <c r="CO89" i="22" s="1"/>
  <c r="DN89" i="22" s="1"/>
  <c r="DA89" i="22" s="1"/>
  <c r="BW93" i="22"/>
  <c r="BY93" i="22" s="1"/>
  <c r="BZ93" i="22" s="1"/>
  <c r="CA93" i="22" s="1"/>
  <c r="CB93" i="22" s="1"/>
  <c r="CP93" i="22" s="1"/>
  <c r="DO93" i="22" s="1"/>
  <c r="DB93" i="22" s="1"/>
  <c r="BK93" i="22"/>
  <c r="BM93" i="22" s="1"/>
  <c r="BN93" i="22" s="1"/>
  <c r="BO93" i="22" s="1"/>
  <c r="BP93" i="22" s="1"/>
  <c r="CN93" i="22" s="1"/>
  <c r="DM93" i="22" s="1"/>
  <c r="CZ93" i="22" s="1"/>
  <c r="AY93" i="22"/>
  <c r="BA93" i="22" s="1"/>
  <c r="BB93" i="22" s="1"/>
  <c r="BC93" i="22" s="1"/>
  <c r="BD93" i="22" s="1"/>
  <c r="CL93" i="22" s="1"/>
  <c r="DK93" i="22" s="1"/>
  <c r="CX93" i="22" s="1"/>
  <c r="AM93" i="22"/>
  <c r="AO93" i="22" s="1"/>
  <c r="AP93" i="22" s="1"/>
  <c r="AQ93" i="22" s="1"/>
  <c r="AR93" i="22" s="1"/>
  <c r="CJ93" i="22" s="1"/>
  <c r="DI93" i="22" s="1"/>
  <c r="CV93" i="22" s="1"/>
  <c r="AA93" i="22"/>
  <c r="AC93" i="22" s="1"/>
  <c r="AD93" i="22" s="1"/>
  <c r="AE93" i="22" s="1"/>
  <c r="AF93" i="22" s="1"/>
  <c r="CH93" i="22" s="1"/>
  <c r="DG93" i="22" s="1"/>
  <c r="CT93" i="22" s="1"/>
  <c r="O93" i="22"/>
  <c r="Q93" i="22" s="1"/>
  <c r="R93" i="22" s="1"/>
  <c r="S93" i="22" s="1"/>
  <c r="T93" i="22" s="1"/>
  <c r="CF93" i="22" s="1"/>
  <c r="DE93" i="22" s="1"/>
  <c r="CR93" i="22" s="1"/>
  <c r="U93" i="22"/>
  <c r="W93" i="22" s="1"/>
  <c r="X93" i="22" s="1"/>
  <c r="Y93" i="22" s="1"/>
  <c r="Z93" i="22" s="1"/>
  <c r="CG93" i="22" s="1"/>
  <c r="DF93" i="22" s="1"/>
  <c r="CS93" i="22" s="1"/>
  <c r="BE93" i="22"/>
  <c r="BG93" i="22" s="1"/>
  <c r="BH93" i="22" s="1"/>
  <c r="BI93" i="22" s="1"/>
  <c r="BJ93" i="22" s="1"/>
  <c r="CM93" i="22" s="1"/>
  <c r="DL93" i="22" s="1"/>
  <c r="CY93" i="22" s="1"/>
  <c r="BQ104" i="22"/>
  <c r="BS104" i="22" s="1"/>
  <c r="BT104" i="22" s="1"/>
  <c r="BU104" i="22" s="1"/>
  <c r="BV104" i="22" s="1"/>
  <c r="CO104" i="22" s="1"/>
  <c r="DN104" i="22" s="1"/>
  <c r="DA104" i="22" s="1"/>
  <c r="BE104" i="22"/>
  <c r="BG104" i="22" s="1"/>
  <c r="BH104" i="22" s="1"/>
  <c r="BI104" i="22" s="1"/>
  <c r="BJ104" i="22" s="1"/>
  <c r="CM104" i="22" s="1"/>
  <c r="DL104" i="22" s="1"/>
  <c r="CY104" i="22" s="1"/>
  <c r="AS104" i="22"/>
  <c r="AU104" i="22" s="1"/>
  <c r="AV104" i="22" s="1"/>
  <c r="AW104" i="22" s="1"/>
  <c r="AX104" i="22" s="1"/>
  <c r="CK104" i="22" s="1"/>
  <c r="DJ104" i="22" s="1"/>
  <c r="CW104" i="22" s="1"/>
  <c r="AG104" i="22"/>
  <c r="AI104" i="22" s="1"/>
  <c r="AJ104" i="22" s="1"/>
  <c r="AK104" i="22" s="1"/>
  <c r="AL104" i="22" s="1"/>
  <c r="CI104" i="22" s="1"/>
  <c r="DH104" i="22" s="1"/>
  <c r="CU104" i="22" s="1"/>
  <c r="BW104" i="22"/>
  <c r="BY104" i="22" s="1"/>
  <c r="BZ104" i="22" s="1"/>
  <c r="CA104" i="22" s="1"/>
  <c r="CB104" i="22" s="1"/>
  <c r="CP104" i="22" s="1"/>
  <c r="DO104" i="22" s="1"/>
  <c r="DB104" i="22" s="1"/>
  <c r="BK104" i="22"/>
  <c r="BM104" i="22" s="1"/>
  <c r="BN104" i="22" s="1"/>
  <c r="BO104" i="22" s="1"/>
  <c r="BP104" i="22" s="1"/>
  <c r="CN104" i="22" s="1"/>
  <c r="DM104" i="22" s="1"/>
  <c r="CZ104" i="22" s="1"/>
  <c r="AY104" i="22"/>
  <c r="BA104" i="22" s="1"/>
  <c r="BB104" i="22" s="1"/>
  <c r="BC104" i="22" s="1"/>
  <c r="BD104" i="22" s="1"/>
  <c r="CL104" i="22" s="1"/>
  <c r="DK104" i="22" s="1"/>
  <c r="CX104" i="22" s="1"/>
  <c r="AM104" i="22"/>
  <c r="AO104" i="22" s="1"/>
  <c r="AP104" i="22" s="1"/>
  <c r="AQ104" i="22" s="1"/>
  <c r="AR104" i="22" s="1"/>
  <c r="CJ104" i="22" s="1"/>
  <c r="DI104" i="22" s="1"/>
  <c r="CV104" i="22" s="1"/>
  <c r="AA104" i="22"/>
  <c r="AC104" i="22" s="1"/>
  <c r="AD104" i="22" s="1"/>
  <c r="AE104" i="22" s="1"/>
  <c r="AF104" i="22" s="1"/>
  <c r="CH104" i="22" s="1"/>
  <c r="DG104" i="22" s="1"/>
  <c r="CT104" i="22" s="1"/>
  <c r="O104" i="22"/>
  <c r="Q104" i="22" s="1"/>
  <c r="R104" i="22" s="1"/>
  <c r="S104" i="22" s="1"/>
  <c r="T104" i="22" s="1"/>
  <c r="CF104" i="22" s="1"/>
  <c r="DE104" i="22" s="1"/>
  <c r="CR104" i="22" s="1"/>
  <c r="BQ109" i="22"/>
  <c r="BS109" i="22" s="1"/>
  <c r="BT109" i="22" s="1"/>
  <c r="BU109" i="22" s="1"/>
  <c r="BV109" i="22" s="1"/>
  <c r="CO109" i="22" s="1"/>
  <c r="DN109" i="22" s="1"/>
  <c r="DA109" i="22" s="1"/>
  <c r="BE109" i="22"/>
  <c r="BG109" i="22" s="1"/>
  <c r="BH109" i="22" s="1"/>
  <c r="BI109" i="22" s="1"/>
  <c r="BJ109" i="22" s="1"/>
  <c r="CM109" i="22" s="1"/>
  <c r="DL109" i="22" s="1"/>
  <c r="CY109" i="22" s="1"/>
  <c r="AS109" i="22"/>
  <c r="AU109" i="22" s="1"/>
  <c r="AV109" i="22" s="1"/>
  <c r="AW109" i="22" s="1"/>
  <c r="AX109" i="22" s="1"/>
  <c r="CK109" i="22" s="1"/>
  <c r="DJ109" i="22" s="1"/>
  <c r="CW109" i="22" s="1"/>
  <c r="AG109" i="22"/>
  <c r="AI109" i="22" s="1"/>
  <c r="AJ109" i="22" s="1"/>
  <c r="AK109" i="22" s="1"/>
  <c r="AL109" i="22" s="1"/>
  <c r="CI109" i="22" s="1"/>
  <c r="DH109" i="22" s="1"/>
  <c r="CU109" i="22" s="1"/>
  <c r="U109" i="22"/>
  <c r="W109" i="22" s="1"/>
  <c r="X109" i="22" s="1"/>
  <c r="Y109" i="22" s="1"/>
  <c r="Z109" i="22" s="1"/>
  <c r="CG109" i="22" s="1"/>
  <c r="DF109" i="22" s="1"/>
  <c r="CS109" i="22" s="1"/>
  <c r="BW109" i="22"/>
  <c r="BY109" i="22" s="1"/>
  <c r="BZ109" i="22" s="1"/>
  <c r="CA109" i="22" s="1"/>
  <c r="CB109" i="22" s="1"/>
  <c r="CP109" i="22" s="1"/>
  <c r="DO109" i="22" s="1"/>
  <c r="DB109" i="22" s="1"/>
  <c r="AA109" i="22"/>
  <c r="AC109" i="22" s="1"/>
  <c r="AD109" i="22" s="1"/>
  <c r="AE109" i="22" s="1"/>
  <c r="AF109" i="22" s="1"/>
  <c r="CH109" i="22" s="1"/>
  <c r="DG109" i="22" s="1"/>
  <c r="CT109" i="22" s="1"/>
  <c r="AM109" i="22"/>
  <c r="AO109" i="22" s="1"/>
  <c r="AP109" i="22" s="1"/>
  <c r="AQ109" i="22" s="1"/>
  <c r="AR109" i="22" s="1"/>
  <c r="CJ109" i="22" s="1"/>
  <c r="DI109" i="22" s="1"/>
  <c r="CV109" i="22" s="1"/>
  <c r="I109" i="22"/>
  <c r="K109" i="22" s="1"/>
  <c r="AY109" i="22"/>
  <c r="BA109" i="22" s="1"/>
  <c r="BB109" i="22" s="1"/>
  <c r="BC109" i="22" s="1"/>
  <c r="BD109" i="22" s="1"/>
  <c r="CL109" i="22" s="1"/>
  <c r="DK109" i="22" s="1"/>
  <c r="CX109" i="22" s="1"/>
  <c r="BK109" i="22"/>
  <c r="BM109" i="22" s="1"/>
  <c r="BN109" i="22" s="1"/>
  <c r="BO109" i="22" s="1"/>
  <c r="BP109" i="22" s="1"/>
  <c r="CN109" i="22" s="1"/>
  <c r="DM109" i="22" s="1"/>
  <c r="CZ109" i="22" s="1"/>
  <c r="O109" i="22"/>
  <c r="Q109" i="22" s="1"/>
  <c r="R109" i="22" s="1"/>
  <c r="S109" i="22" s="1"/>
  <c r="T109" i="22" s="1"/>
  <c r="CF109" i="22" s="1"/>
  <c r="DE109" i="22" s="1"/>
  <c r="CR109" i="22" s="1"/>
  <c r="U102" i="22"/>
  <c r="W102" i="22" s="1"/>
  <c r="X102" i="22" s="1"/>
  <c r="Y102" i="22" s="1"/>
  <c r="Z102" i="22" s="1"/>
  <c r="CG102" i="22" s="1"/>
  <c r="DF102" i="22" s="1"/>
  <c r="CS102" i="22" s="1"/>
  <c r="BQ102" i="22"/>
  <c r="BS102" i="22" s="1"/>
  <c r="BT102" i="22" s="1"/>
  <c r="BU102" i="22" s="1"/>
  <c r="BV102" i="22" s="1"/>
  <c r="CO102" i="22" s="1"/>
  <c r="DN102" i="22" s="1"/>
  <c r="DA102" i="22" s="1"/>
  <c r="I104" i="22"/>
  <c r="I95" i="22"/>
  <c r="K95" i="22" s="1"/>
  <c r="U95" i="22"/>
  <c r="W95" i="22" s="1"/>
  <c r="X95" i="22" s="1"/>
  <c r="Y95" i="22" s="1"/>
  <c r="Z95" i="22" s="1"/>
  <c r="CG95" i="22" s="1"/>
  <c r="DF95" i="22" s="1"/>
  <c r="CS95" i="22" s="1"/>
  <c r="AG95" i="22"/>
  <c r="AI95" i="22" s="1"/>
  <c r="AJ95" i="22" s="1"/>
  <c r="AK95" i="22" s="1"/>
  <c r="AL95" i="22" s="1"/>
  <c r="CI95" i="22" s="1"/>
  <c r="DH95" i="22" s="1"/>
  <c r="CU95" i="22" s="1"/>
  <c r="AS95" i="22"/>
  <c r="AU95" i="22" s="1"/>
  <c r="AV95" i="22" s="1"/>
  <c r="AW95" i="22" s="1"/>
  <c r="AX95" i="22" s="1"/>
  <c r="CK95" i="22" s="1"/>
  <c r="DJ95" i="22" s="1"/>
  <c r="CW95" i="22" s="1"/>
  <c r="BE95" i="22"/>
  <c r="BG95" i="22" s="1"/>
  <c r="BH95" i="22" s="1"/>
  <c r="BI95" i="22" s="1"/>
  <c r="BJ95" i="22" s="1"/>
  <c r="CM95" i="22" s="1"/>
  <c r="DL95" i="22" s="1"/>
  <c r="CY95" i="22" s="1"/>
  <c r="O97" i="22"/>
  <c r="Q97" i="22" s="1"/>
  <c r="R97" i="22" s="1"/>
  <c r="S97" i="22" s="1"/>
  <c r="T97" i="22" s="1"/>
  <c r="CF97" i="22" s="1"/>
  <c r="DE97" i="22" s="1"/>
  <c r="CR97" i="22" s="1"/>
  <c r="AA97" i="22"/>
  <c r="AC97" i="22" s="1"/>
  <c r="AD97" i="22" s="1"/>
  <c r="AE97" i="22" s="1"/>
  <c r="AF97" i="22" s="1"/>
  <c r="CH97" i="22" s="1"/>
  <c r="DG97" i="22" s="1"/>
  <c r="CT97" i="22" s="1"/>
  <c r="AM97" i="22"/>
  <c r="AO97" i="22" s="1"/>
  <c r="AP97" i="22" s="1"/>
  <c r="AQ97" i="22" s="1"/>
  <c r="AR97" i="22" s="1"/>
  <c r="CJ97" i="22" s="1"/>
  <c r="DI97" i="22" s="1"/>
  <c r="CV97" i="22" s="1"/>
  <c r="AY97" i="22"/>
  <c r="BA97" i="22" s="1"/>
  <c r="BB97" i="22" s="1"/>
  <c r="BC97" i="22" s="1"/>
  <c r="BD97" i="22" s="1"/>
  <c r="CL97" i="22" s="1"/>
  <c r="DK97" i="22" s="1"/>
  <c r="CX97" i="22" s="1"/>
  <c r="BK97" i="22"/>
  <c r="BM97" i="22" s="1"/>
  <c r="BN97" i="22" s="1"/>
  <c r="BO97" i="22" s="1"/>
  <c r="BP97" i="22" s="1"/>
  <c r="CN97" i="22" s="1"/>
  <c r="DM97" i="22" s="1"/>
  <c r="CZ97" i="22" s="1"/>
  <c r="I99" i="22"/>
  <c r="K99" i="22" s="1"/>
  <c r="U99" i="22"/>
  <c r="W99" i="22" s="1"/>
  <c r="X99" i="22" s="1"/>
  <c r="Y99" i="22" s="1"/>
  <c r="Z99" i="22" s="1"/>
  <c r="CG99" i="22" s="1"/>
  <c r="DF99" i="22" s="1"/>
  <c r="CS99" i="22" s="1"/>
  <c r="AG99" i="22"/>
  <c r="AI99" i="22" s="1"/>
  <c r="AJ99" i="22" s="1"/>
  <c r="AK99" i="22" s="1"/>
  <c r="AL99" i="22" s="1"/>
  <c r="CI99" i="22" s="1"/>
  <c r="DH99" i="22" s="1"/>
  <c r="CU99" i="22" s="1"/>
  <c r="AS99" i="22"/>
  <c r="AU99" i="22" s="1"/>
  <c r="AV99" i="22" s="1"/>
  <c r="AW99" i="22" s="1"/>
  <c r="AX99" i="22" s="1"/>
  <c r="CK99" i="22" s="1"/>
  <c r="DJ99" i="22" s="1"/>
  <c r="CW99" i="22" s="1"/>
  <c r="BE99" i="22"/>
  <c r="BG99" i="22" s="1"/>
  <c r="BH99" i="22" s="1"/>
  <c r="BI99" i="22" s="1"/>
  <c r="BJ99" i="22" s="1"/>
  <c r="CM99" i="22" s="1"/>
  <c r="DL99" i="22" s="1"/>
  <c r="CY99" i="22" s="1"/>
  <c r="I102" i="22"/>
  <c r="BE102" i="22"/>
  <c r="BG102" i="22" s="1"/>
  <c r="BH102" i="22" s="1"/>
  <c r="BI102" i="22" s="1"/>
  <c r="BJ102" i="22" s="1"/>
  <c r="CM102" i="22" s="1"/>
  <c r="DL102" i="22" s="1"/>
  <c r="CY102" i="22" s="1"/>
  <c r="BQ103" i="22"/>
  <c r="BS103" i="22" s="1"/>
  <c r="BT103" i="22" s="1"/>
  <c r="BU103" i="22" s="1"/>
  <c r="BV103" i="22" s="1"/>
  <c r="CO103" i="22" s="1"/>
  <c r="DN103" i="22" s="1"/>
  <c r="DA103" i="22" s="1"/>
  <c r="BE103" i="22"/>
  <c r="BG103" i="22" s="1"/>
  <c r="BH103" i="22" s="1"/>
  <c r="BI103" i="22" s="1"/>
  <c r="BJ103" i="22" s="1"/>
  <c r="CM103" i="22" s="1"/>
  <c r="DL103" i="22" s="1"/>
  <c r="CY103" i="22" s="1"/>
  <c r="AS103" i="22"/>
  <c r="AU103" i="22" s="1"/>
  <c r="AV103" i="22" s="1"/>
  <c r="AW103" i="22" s="1"/>
  <c r="AX103" i="22" s="1"/>
  <c r="CK103" i="22" s="1"/>
  <c r="DJ103" i="22" s="1"/>
  <c r="CW103" i="22" s="1"/>
  <c r="AG103" i="22"/>
  <c r="AI103" i="22" s="1"/>
  <c r="AJ103" i="22" s="1"/>
  <c r="AK103" i="22" s="1"/>
  <c r="AL103" i="22" s="1"/>
  <c r="CI103" i="22" s="1"/>
  <c r="DH103" i="22" s="1"/>
  <c r="CU103" i="22" s="1"/>
  <c r="U103" i="22"/>
  <c r="W103" i="22" s="1"/>
  <c r="X103" i="22" s="1"/>
  <c r="Y103" i="22" s="1"/>
  <c r="Z103" i="22" s="1"/>
  <c r="CG103" i="22" s="1"/>
  <c r="DF103" i="22" s="1"/>
  <c r="CS103" i="22" s="1"/>
  <c r="I103" i="22"/>
  <c r="K103" i="22" s="1"/>
  <c r="BW103" i="22"/>
  <c r="BY103" i="22" s="1"/>
  <c r="BZ103" i="22" s="1"/>
  <c r="CA103" i="22" s="1"/>
  <c r="CB103" i="22" s="1"/>
  <c r="CP103" i="22" s="1"/>
  <c r="DO103" i="22" s="1"/>
  <c r="DB103" i="22" s="1"/>
  <c r="BK103" i="22"/>
  <c r="BM103" i="22" s="1"/>
  <c r="BN103" i="22" s="1"/>
  <c r="BO103" i="22" s="1"/>
  <c r="BP103" i="22" s="1"/>
  <c r="CN103" i="22" s="1"/>
  <c r="DM103" i="22" s="1"/>
  <c r="CZ103" i="22" s="1"/>
  <c r="AY103" i="22"/>
  <c r="BA103" i="22" s="1"/>
  <c r="BB103" i="22" s="1"/>
  <c r="BC103" i="22" s="1"/>
  <c r="BD103" i="22" s="1"/>
  <c r="CL103" i="22" s="1"/>
  <c r="DK103" i="22" s="1"/>
  <c r="CX103" i="22" s="1"/>
  <c r="AM103" i="22"/>
  <c r="AO103" i="22" s="1"/>
  <c r="AP103" i="22" s="1"/>
  <c r="AQ103" i="22" s="1"/>
  <c r="AR103" i="22" s="1"/>
  <c r="CJ103" i="22" s="1"/>
  <c r="DI103" i="22" s="1"/>
  <c r="CV103" i="22" s="1"/>
  <c r="AA103" i="22"/>
  <c r="AC103" i="22" s="1"/>
  <c r="AD103" i="22" s="1"/>
  <c r="AE103" i="22" s="1"/>
  <c r="AF103" i="22" s="1"/>
  <c r="CH103" i="22" s="1"/>
  <c r="DG103" i="22" s="1"/>
  <c r="CT103" i="22" s="1"/>
  <c r="O103" i="22"/>
  <c r="Q103" i="22" s="1"/>
  <c r="R103" i="22" s="1"/>
  <c r="S103" i="22" s="1"/>
  <c r="T103" i="22" s="1"/>
  <c r="CF103" i="22" s="1"/>
  <c r="DE103" i="22" s="1"/>
  <c r="CR103" i="22" s="1"/>
  <c r="AA102" i="22"/>
  <c r="AC102" i="22" s="1"/>
  <c r="AD102" i="22" s="1"/>
  <c r="AE102" i="22" s="1"/>
  <c r="AF102" i="22" s="1"/>
  <c r="CH102" i="22" s="1"/>
  <c r="DG102" i="22" s="1"/>
  <c r="CT102" i="22" s="1"/>
  <c r="BW102" i="22"/>
  <c r="BY102" i="22" s="1"/>
  <c r="BZ102" i="22" s="1"/>
  <c r="CA102" i="22" s="1"/>
  <c r="CB102" i="22" s="1"/>
  <c r="CP102" i="22" s="1"/>
  <c r="DO102" i="22" s="1"/>
  <c r="DB102" i="22" s="1"/>
  <c r="AM107" i="22"/>
  <c r="AO107" i="22" s="1"/>
  <c r="AP107" i="22" s="1"/>
  <c r="AQ107" i="22" s="1"/>
  <c r="AR107" i="22" s="1"/>
  <c r="CJ107" i="22" s="1"/>
  <c r="DI107" i="22" s="1"/>
  <c r="CV107" i="22" s="1"/>
  <c r="AY107" i="22"/>
  <c r="BA107" i="22" s="1"/>
  <c r="BB107" i="22" s="1"/>
  <c r="BC107" i="22" s="1"/>
  <c r="BD107" i="22" s="1"/>
  <c r="CL107" i="22" s="1"/>
  <c r="DK107" i="22" s="1"/>
  <c r="CX107" i="22" s="1"/>
  <c r="BK107" i="22"/>
  <c r="BM107" i="22" s="1"/>
  <c r="BN107" i="22" s="1"/>
  <c r="BO107" i="22" s="1"/>
  <c r="BP107" i="22" s="1"/>
  <c r="CN107" i="22" s="1"/>
  <c r="DM107" i="22" s="1"/>
  <c r="CZ107" i="22" s="1"/>
  <c r="BW107" i="22"/>
  <c r="BY107" i="22" s="1"/>
  <c r="BZ107" i="22" s="1"/>
  <c r="CA107" i="22" s="1"/>
  <c r="CB107" i="22" s="1"/>
  <c r="CP107" i="22" s="1"/>
  <c r="DO107" i="22" s="1"/>
  <c r="DB107" i="22" s="1"/>
  <c r="I107" i="22"/>
  <c r="K107" i="22" s="1"/>
  <c r="U107" i="22"/>
  <c r="W107" i="22" s="1"/>
  <c r="X107" i="22" s="1"/>
  <c r="Y107" i="22" s="1"/>
  <c r="Z107" i="22" s="1"/>
  <c r="CG107" i="22" s="1"/>
  <c r="DF107" i="22" s="1"/>
  <c r="CS107" i="22" s="1"/>
  <c r="AG107" i="22"/>
  <c r="AI107" i="22" s="1"/>
  <c r="AJ107" i="22" s="1"/>
  <c r="AK107" i="22" s="1"/>
  <c r="AL107" i="22" s="1"/>
  <c r="CI107" i="22" s="1"/>
  <c r="DH107" i="22" s="1"/>
  <c r="CU107" i="22" s="1"/>
  <c r="AS107" i="22"/>
  <c r="AU107" i="22" s="1"/>
  <c r="AV107" i="22" s="1"/>
  <c r="AW107" i="22" s="1"/>
  <c r="AX107" i="22" s="1"/>
  <c r="CK107" i="22" s="1"/>
  <c r="DJ107" i="22" s="1"/>
  <c r="CW107" i="22" s="1"/>
  <c r="BQ107" i="22"/>
  <c r="BS107" i="22" s="1"/>
  <c r="BT107" i="22" s="1"/>
  <c r="BU107" i="22" s="1"/>
  <c r="BV107" i="22" s="1"/>
  <c r="CO107" i="22" s="1"/>
  <c r="DN107" i="22" s="1"/>
  <c r="DA107" i="22" s="1"/>
  <c r="AA107" i="22"/>
  <c r="AC107" i="22" s="1"/>
  <c r="AD107" i="22" s="1"/>
  <c r="AE107" i="22" s="1"/>
  <c r="AF107" i="22" s="1"/>
  <c r="CH107" i="22" s="1"/>
  <c r="DG107" i="22" s="1"/>
  <c r="CT107" i="22" s="1"/>
  <c r="AA108" i="22"/>
  <c r="AC108" i="22" s="1"/>
  <c r="AD108" i="22" s="1"/>
  <c r="AE108" i="22" s="1"/>
  <c r="AF108" i="22" s="1"/>
  <c r="CH108" i="22" s="1"/>
  <c r="DG108" i="22" s="1"/>
  <c r="CT108" i="22" s="1"/>
  <c r="AM108" i="22"/>
  <c r="AO108" i="22" s="1"/>
  <c r="AP108" i="22" s="1"/>
  <c r="AQ108" i="22" s="1"/>
  <c r="AR108" i="22" s="1"/>
  <c r="CJ108" i="22" s="1"/>
  <c r="DI108" i="22" s="1"/>
  <c r="CV108" i="22" s="1"/>
  <c r="AY108" i="22"/>
  <c r="BA108" i="22" s="1"/>
  <c r="BB108" i="22" s="1"/>
  <c r="BC108" i="22" s="1"/>
  <c r="BD108" i="22" s="1"/>
  <c r="CL108" i="22" s="1"/>
  <c r="DK108" i="22" s="1"/>
  <c r="CX108" i="22" s="1"/>
  <c r="BK108" i="22"/>
  <c r="BM108" i="22" s="1"/>
  <c r="BN108" i="22" s="1"/>
  <c r="BO108" i="22" s="1"/>
  <c r="BP108" i="22" s="1"/>
  <c r="CN108" i="22" s="1"/>
  <c r="DM108" i="22" s="1"/>
  <c r="CZ108" i="22" s="1"/>
  <c r="BW108" i="22"/>
  <c r="BY108" i="22" s="1"/>
  <c r="BZ108" i="22" s="1"/>
  <c r="CA108" i="22" s="1"/>
  <c r="CB108" i="22" s="1"/>
  <c r="CP108" i="22" s="1"/>
  <c r="DO108" i="22" s="1"/>
  <c r="DB108" i="22" s="1"/>
  <c r="I108" i="22"/>
  <c r="U108" i="22"/>
  <c r="W108" i="22" s="1"/>
  <c r="X108" i="22" s="1"/>
  <c r="Y108" i="22" s="1"/>
  <c r="Z108" i="22" s="1"/>
  <c r="CG108" i="22" s="1"/>
  <c r="DF108" i="22" s="1"/>
  <c r="CS108" i="22" s="1"/>
  <c r="AG108" i="22"/>
  <c r="AI108" i="22" s="1"/>
  <c r="AJ108" i="22" s="1"/>
  <c r="AK108" i="22" s="1"/>
  <c r="AL108" i="22" s="1"/>
  <c r="CI108" i="22" s="1"/>
  <c r="DH108" i="22" s="1"/>
  <c r="CU108" i="22" s="1"/>
  <c r="AS108" i="22"/>
  <c r="AU108" i="22" s="1"/>
  <c r="AV108" i="22" s="1"/>
  <c r="AW108" i="22" s="1"/>
  <c r="AX108" i="22" s="1"/>
  <c r="CK108" i="22" s="1"/>
  <c r="DJ108" i="22" s="1"/>
  <c r="CW108" i="22" s="1"/>
  <c r="BQ108" i="22"/>
  <c r="BS108" i="22" s="1"/>
  <c r="BT108" i="22" s="1"/>
  <c r="BU108" i="22" s="1"/>
  <c r="BV108" i="22" s="1"/>
  <c r="CO108" i="22" s="1"/>
  <c r="DN108" i="22" s="1"/>
  <c r="DA108" i="22" s="1"/>
  <c r="O108" i="22"/>
  <c r="Q108" i="22" s="1"/>
  <c r="R108" i="22" s="1"/>
  <c r="S108" i="22" s="1"/>
  <c r="T108" i="22" s="1"/>
  <c r="CF108" i="22" s="1"/>
  <c r="DE108" i="22" s="1"/>
  <c r="CR108" i="22" s="1"/>
  <c r="BW101" i="22"/>
  <c r="BY101" i="22" s="1"/>
  <c r="BZ101" i="22" s="1"/>
  <c r="CA101" i="22" s="1"/>
  <c r="CB101" i="22" s="1"/>
  <c r="CP101" i="22" s="1"/>
  <c r="DO101" i="22" s="1"/>
  <c r="DB101" i="22" s="1"/>
  <c r="BK101" i="22"/>
  <c r="BM101" i="22" s="1"/>
  <c r="BN101" i="22" s="1"/>
  <c r="BO101" i="22" s="1"/>
  <c r="BP101" i="22" s="1"/>
  <c r="CN101" i="22" s="1"/>
  <c r="DM101" i="22" s="1"/>
  <c r="CZ101" i="22" s="1"/>
  <c r="AY101" i="22"/>
  <c r="BA101" i="22" s="1"/>
  <c r="BB101" i="22" s="1"/>
  <c r="BC101" i="22" s="1"/>
  <c r="BD101" i="22" s="1"/>
  <c r="CL101" i="22" s="1"/>
  <c r="DK101" i="22" s="1"/>
  <c r="CX101" i="22" s="1"/>
  <c r="AM101" i="22"/>
  <c r="AO101" i="22" s="1"/>
  <c r="AP101" i="22" s="1"/>
  <c r="AQ101" i="22" s="1"/>
  <c r="AR101" i="22" s="1"/>
  <c r="CJ101" i="22" s="1"/>
  <c r="DI101" i="22" s="1"/>
  <c r="CV101" i="22" s="1"/>
  <c r="AA101" i="22"/>
  <c r="AC101" i="22" s="1"/>
  <c r="AD101" i="22" s="1"/>
  <c r="AE101" i="22" s="1"/>
  <c r="AF101" i="22" s="1"/>
  <c r="CH101" i="22" s="1"/>
  <c r="DG101" i="22" s="1"/>
  <c r="CT101" i="22" s="1"/>
  <c r="O101" i="22"/>
  <c r="Q101" i="22" s="1"/>
  <c r="R101" i="22" s="1"/>
  <c r="S101" i="22" s="1"/>
  <c r="T101" i="22" s="1"/>
  <c r="CF101" i="22" s="1"/>
  <c r="DE101" i="22" s="1"/>
  <c r="CR101" i="22" s="1"/>
  <c r="BE101" i="22"/>
  <c r="BG101" i="22" s="1"/>
  <c r="BH101" i="22" s="1"/>
  <c r="BI101" i="22" s="1"/>
  <c r="BJ101" i="22" s="1"/>
  <c r="CM101" i="22" s="1"/>
  <c r="DL101" i="22" s="1"/>
  <c r="CY101" i="22" s="1"/>
  <c r="U104" i="22"/>
  <c r="W104" i="22" s="1"/>
  <c r="X104" i="22" s="1"/>
  <c r="Y104" i="22" s="1"/>
  <c r="Z104" i="22" s="1"/>
  <c r="CG104" i="22" s="1"/>
  <c r="DF104" i="22" s="1"/>
  <c r="CS104" i="22" s="1"/>
  <c r="AG101" i="22"/>
  <c r="AI101" i="22" s="1"/>
  <c r="AJ101" i="22" s="1"/>
  <c r="AK101" i="22" s="1"/>
  <c r="AL101" i="22" s="1"/>
  <c r="CI101" i="22" s="1"/>
  <c r="DH101" i="22" s="1"/>
  <c r="CU101" i="22" s="1"/>
  <c r="O102" i="22"/>
  <c r="Q102" i="22" s="1"/>
  <c r="R102" i="22" s="1"/>
  <c r="S102" i="22" s="1"/>
  <c r="T102" i="22" s="1"/>
  <c r="CF102" i="22" s="1"/>
  <c r="DE102" i="22" s="1"/>
  <c r="CR102" i="22" s="1"/>
  <c r="AA105" i="22"/>
  <c r="AC105" i="22" s="1"/>
  <c r="AD105" i="22" s="1"/>
  <c r="AE105" i="22" s="1"/>
  <c r="AF105" i="22" s="1"/>
  <c r="CH105" i="22" s="1"/>
  <c r="DG105" i="22" s="1"/>
  <c r="CT105" i="22" s="1"/>
  <c r="O105" i="22"/>
  <c r="Q105" i="22" s="1"/>
  <c r="R105" i="22" s="1"/>
  <c r="S105" i="22" s="1"/>
  <c r="T105" i="22" s="1"/>
  <c r="CF105" i="22" s="1"/>
  <c r="DE105" i="22" s="1"/>
  <c r="CR105" i="22" s="1"/>
  <c r="AM105" i="22"/>
  <c r="AO105" i="22" s="1"/>
  <c r="AP105" i="22" s="1"/>
  <c r="AQ105" i="22" s="1"/>
  <c r="AR105" i="22" s="1"/>
  <c r="CJ105" i="22" s="1"/>
  <c r="DI105" i="22" s="1"/>
  <c r="CV105" i="22" s="1"/>
  <c r="BK105" i="22"/>
  <c r="BM105" i="22" s="1"/>
  <c r="BN105" i="22" s="1"/>
  <c r="BO105" i="22" s="1"/>
  <c r="BP105" i="22" s="1"/>
  <c r="CN105" i="22" s="1"/>
  <c r="DM105" i="22" s="1"/>
  <c r="CZ105" i="22" s="1"/>
  <c r="BW105" i="22"/>
  <c r="BY105" i="22" s="1"/>
  <c r="BZ105" i="22" s="1"/>
  <c r="CA105" i="22" s="1"/>
  <c r="CB105" i="22" s="1"/>
  <c r="CP105" i="22" s="1"/>
  <c r="DO105" i="22" s="1"/>
  <c r="DB105" i="22" s="1"/>
  <c r="AG105" i="22"/>
  <c r="AI105" i="22" s="1"/>
  <c r="AJ105" i="22" s="1"/>
  <c r="AK105" i="22" s="1"/>
  <c r="AL105" i="22" s="1"/>
  <c r="CI105" i="22" s="1"/>
  <c r="DH105" i="22" s="1"/>
  <c r="CU105" i="22" s="1"/>
  <c r="U105" i="22"/>
  <c r="W105" i="22" s="1"/>
  <c r="X105" i="22" s="1"/>
  <c r="Y105" i="22" s="1"/>
  <c r="Z105" i="22" s="1"/>
  <c r="CG105" i="22" s="1"/>
  <c r="DF105" i="22" s="1"/>
  <c r="CS105" i="22" s="1"/>
  <c r="I105" i="22"/>
  <c r="BQ105" i="22"/>
  <c r="BS105" i="22" s="1"/>
  <c r="BT105" i="22" s="1"/>
  <c r="BU105" i="22" s="1"/>
  <c r="BV105" i="22" s="1"/>
  <c r="CO105" i="22" s="1"/>
  <c r="DN105" i="22" s="1"/>
  <c r="DA105" i="22" s="1"/>
  <c r="U101" i="22"/>
  <c r="W101" i="22" s="1"/>
  <c r="X101" i="22" s="1"/>
  <c r="Y101" i="22" s="1"/>
  <c r="Z101" i="22" s="1"/>
  <c r="CG101" i="22" s="1"/>
  <c r="DF101" i="22" s="1"/>
  <c r="CS101" i="22" s="1"/>
  <c r="Q114" i="22"/>
  <c r="R114" i="22" s="1"/>
  <c r="S114" i="22" s="1"/>
  <c r="T114" i="22" s="1"/>
  <c r="CF114" i="22" s="1"/>
  <c r="DE114" i="22" s="1"/>
  <c r="CR114" i="22" s="1"/>
  <c r="BQ115" i="22"/>
  <c r="BS115" i="22" s="1"/>
  <c r="BT115" i="22" s="1"/>
  <c r="BU115" i="22" s="1"/>
  <c r="BV115" i="22" s="1"/>
  <c r="CO115" i="22" s="1"/>
  <c r="DN115" i="22" s="1"/>
  <c r="DA115" i="22" s="1"/>
  <c r="AM115" i="22"/>
  <c r="AO115" i="22" s="1"/>
  <c r="AP115" i="22" s="1"/>
  <c r="AQ115" i="22" s="1"/>
  <c r="AR115" i="22" s="1"/>
  <c r="CJ115" i="22" s="1"/>
  <c r="DI115" i="22" s="1"/>
  <c r="CV115" i="22" s="1"/>
  <c r="AY115" i="22"/>
  <c r="BA115" i="22" s="1"/>
  <c r="BB115" i="22" s="1"/>
  <c r="BC115" i="22" s="1"/>
  <c r="BD115" i="22" s="1"/>
  <c r="CL115" i="22" s="1"/>
  <c r="DK115" i="22" s="1"/>
  <c r="CX115" i="22" s="1"/>
  <c r="I115" i="22"/>
  <c r="K115" i="22" s="1"/>
  <c r="U115" i="22"/>
  <c r="W115" i="22" s="1"/>
  <c r="X115" i="22" s="1"/>
  <c r="Y115" i="22" s="1"/>
  <c r="Z115" i="22" s="1"/>
  <c r="CG115" i="22" s="1"/>
  <c r="DF115" i="22" s="1"/>
  <c r="CS115" i="22" s="1"/>
  <c r="BK115" i="22"/>
  <c r="BM115" i="22" s="1"/>
  <c r="BN115" i="22" s="1"/>
  <c r="BO115" i="22" s="1"/>
  <c r="BP115" i="22" s="1"/>
  <c r="CN115" i="22" s="1"/>
  <c r="DM115" i="22" s="1"/>
  <c r="CZ115" i="22" s="1"/>
  <c r="AG115" i="22"/>
  <c r="AI115" i="22" s="1"/>
  <c r="AJ115" i="22" s="1"/>
  <c r="AK115" i="22" s="1"/>
  <c r="AL115" i="22" s="1"/>
  <c r="CI115" i="22" s="1"/>
  <c r="DH115" i="22" s="1"/>
  <c r="CU115" i="22" s="1"/>
  <c r="AS115" i="22"/>
  <c r="AU115" i="22" s="1"/>
  <c r="AV115" i="22" s="1"/>
  <c r="AW115" i="22" s="1"/>
  <c r="AX115" i="22" s="1"/>
  <c r="CK115" i="22" s="1"/>
  <c r="DJ115" i="22" s="1"/>
  <c r="CW115" i="22" s="1"/>
  <c r="AA115" i="22"/>
  <c r="AC115" i="22" s="1"/>
  <c r="AD115" i="22" s="1"/>
  <c r="AE115" i="22" s="1"/>
  <c r="AF115" i="22" s="1"/>
  <c r="CH115" i="22" s="1"/>
  <c r="DG115" i="22" s="1"/>
  <c r="CT115" i="22" s="1"/>
  <c r="BW115" i="22"/>
  <c r="BY115" i="22" s="1"/>
  <c r="BZ115" i="22" s="1"/>
  <c r="CA115" i="22" s="1"/>
  <c r="CB115" i="22" s="1"/>
  <c r="CP115" i="22" s="1"/>
  <c r="DO115" i="22" s="1"/>
  <c r="DB115" i="22" s="1"/>
  <c r="BK112" i="22"/>
  <c r="BM112" i="22" s="1"/>
  <c r="BN112" i="22" s="1"/>
  <c r="BO112" i="22" s="1"/>
  <c r="BP112" i="22" s="1"/>
  <c r="CN112" i="22" s="1"/>
  <c r="DM112" i="22" s="1"/>
  <c r="CZ112" i="22" s="1"/>
  <c r="BQ113" i="22"/>
  <c r="BS113" i="22" s="1"/>
  <c r="BT113" i="22" s="1"/>
  <c r="BU113" i="22" s="1"/>
  <c r="BV113" i="22" s="1"/>
  <c r="CO113" i="22" s="1"/>
  <c r="DN113" i="22" s="1"/>
  <c r="DA113" i="22" s="1"/>
  <c r="BE113" i="22"/>
  <c r="BG113" i="22" s="1"/>
  <c r="BH113" i="22" s="1"/>
  <c r="BI113" i="22" s="1"/>
  <c r="BJ113" i="22" s="1"/>
  <c r="CM113" i="22" s="1"/>
  <c r="DL113" i="22" s="1"/>
  <c r="CY113" i="22" s="1"/>
  <c r="AS113" i="22"/>
  <c r="AU113" i="22" s="1"/>
  <c r="AV113" i="22" s="1"/>
  <c r="AW113" i="22" s="1"/>
  <c r="AX113" i="22" s="1"/>
  <c r="CK113" i="22" s="1"/>
  <c r="DJ113" i="22" s="1"/>
  <c r="CW113" i="22" s="1"/>
  <c r="AG113" i="22"/>
  <c r="AI113" i="22" s="1"/>
  <c r="AJ113" i="22" s="1"/>
  <c r="AK113" i="22" s="1"/>
  <c r="AL113" i="22" s="1"/>
  <c r="CI113" i="22" s="1"/>
  <c r="DH113" i="22" s="1"/>
  <c r="CU113" i="22" s="1"/>
  <c r="U113" i="22"/>
  <c r="W113" i="22" s="1"/>
  <c r="X113" i="22" s="1"/>
  <c r="Y113" i="22" s="1"/>
  <c r="Z113" i="22" s="1"/>
  <c r="CG113" i="22" s="1"/>
  <c r="DF113" i="22" s="1"/>
  <c r="CS113" i="22" s="1"/>
  <c r="I113" i="22"/>
  <c r="K113" i="22" s="1"/>
  <c r="BW113" i="22"/>
  <c r="BY113" i="22" s="1"/>
  <c r="BZ113" i="22" s="1"/>
  <c r="CA113" i="22" s="1"/>
  <c r="CB113" i="22" s="1"/>
  <c r="CP113" i="22" s="1"/>
  <c r="DO113" i="22" s="1"/>
  <c r="DB113" i="22" s="1"/>
  <c r="BK113" i="22"/>
  <c r="BM113" i="22" s="1"/>
  <c r="BN113" i="22" s="1"/>
  <c r="BO113" i="22" s="1"/>
  <c r="BP113" i="22" s="1"/>
  <c r="CN113" i="22" s="1"/>
  <c r="DM113" i="22" s="1"/>
  <c r="CZ113" i="22" s="1"/>
  <c r="AY113" i="22"/>
  <c r="BA113" i="22" s="1"/>
  <c r="BB113" i="22" s="1"/>
  <c r="BC113" i="22" s="1"/>
  <c r="BD113" i="22" s="1"/>
  <c r="CL113" i="22" s="1"/>
  <c r="DK113" i="22" s="1"/>
  <c r="CX113" i="22" s="1"/>
  <c r="AM113" i="22"/>
  <c r="AO113" i="22" s="1"/>
  <c r="AP113" i="22" s="1"/>
  <c r="AQ113" i="22" s="1"/>
  <c r="AR113" i="22" s="1"/>
  <c r="CJ113" i="22" s="1"/>
  <c r="DI113" i="22" s="1"/>
  <c r="CV113" i="22" s="1"/>
  <c r="AA113" i="22"/>
  <c r="AC113" i="22" s="1"/>
  <c r="AD113" i="22" s="1"/>
  <c r="AE113" i="22" s="1"/>
  <c r="AF113" i="22" s="1"/>
  <c r="CH113" i="22" s="1"/>
  <c r="DG113" i="22" s="1"/>
  <c r="CT113" i="22" s="1"/>
  <c r="O113" i="22"/>
  <c r="Q113" i="22" s="1"/>
  <c r="R113" i="22" s="1"/>
  <c r="S113" i="22" s="1"/>
  <c r="T113" i="22" s="1"/>
  <c r="CF113" i="22" s="1"/>
  <c r="DE113" i="22" s="1"/>
  <c r="CR113" i="22" s="1"/>
  <c r="AS112" i="22"/>
  <c r="AU112" i="22" s="1"/>
  <c r="AV112" i="22" s="1"/>
  <c r="AW112" i="22" s="1"/>
  <c r="AX112" i="22" s="1"/>
  <c r="CK112" i="22" s="1"/>
  <c r="DJ112" i="22" s="1"/>
  <c r="CW112" i="22" s="1"/>
  <c r="BY106" i="22"/>
  <c r="BZ106" i="22" s="1"/>
  <c r="CA106" i="22" s="1"/>
  <c r="CB106" i="22" s="1"/>
  <c r="CP106" i="22" s="1"/>
  <c r="DO106" i="22" s="1"/>
  <c r="DB106" i="22" s="1"/>
  <c r="AA112" i="22"/>
  <c r="AC112" i="22" s="1"/>
  <c r="AD112" i="22" s="1"/>
  <c r="AE112" i="22" s="1"/>
  <c r="AF112" i="22" s="1"/>
  <c r="CH112" i="22" s="1"/>
  <c r="DG112" i="22" s="1"/>
  <c r="CT112" i="22" s="1"/>
  <c r="BQ112" i="22"/>
  <c r="BS112" i="22" s="1"/>
  <c r="BT112" i="22" s="1"/>
  <c r="BU112" i="22" s="1"/>
  <c r="BV112" i="22" s="1"/>
  <c r="CO112" i="22" s="1"/>
  <c r="DN112" i="22" s="1"/>
  <c r="DA112" i="22" s="1"/>
  <c r="O115" i="22"/>
  <c r="Q115" i="22" s="1"/>
  <c r="R115" i="22" s="1"/>
  <c r="S115" i="22" s="1"/>
  <c r="T115" i="22" s="1"/>
  <c r="CF115" i="22" s="1"/>
  <c r="DE115" i="22" s="1"/>
  <c r="CR115" i="22" s="1"/>
  <c r="AY112" i="22"/>
  <c r="BA112" i="22" s="1"/>
  <c r="BB112" i="22" s="1"/>
  <c r="BC112" i="22" s="1"/>
  <c r="BD112" i="22" s="1"/>
  <c r="CL112" i="22" s="1"/>
  <c r="DK112" i="22" s="1"/>
  <c r="CX112" i="22" s="1"/>
  <c r="BE115" i="22"/>
  <c r="BG115" i="22" s="1"/>
  <c r="BH115" i="22" s="1"/>
  <c r="BI115" i="22" s="1"/>
  <c r="BJ115" i="22" s="1"/>
  <c r="CM115" i="22" s="1"/>
  <c r="DL115" i="22" s="1"/>
  <c r="CY115" i="22" s="1"/>
  <c r="BM110" i="22"/>
  <c r="BN110" i="22" s="1"/>
  <c r="BO110" i="22" s="1"/>
  <c r="BP110" i="22" s="1"/>
  <c r="CN110" i="22" s="1"/>
  <c r="DM110" i="22" s="1"/>
  <c r="CZ110" i="22" s="1"/>
  <c r="AA117" i="22"/>
  <c r="AC117" i="22" s="1"/>
  <c r="AD117" i="22" s="1"/>
  <c r="AE117" i="22" s="1"/>
  <c r="AF117" i="22" s="1"/>
  <c r="CH117" i="22" s="1"/>
  <c r="DG117" i="22" s="1"/>
  <c r="CT117" i="22" s="1"/>
  <c r="O117" i="22"/>
  <c r="Q117" i="22" s="1"/>
  <c r="R117" i="22" s="1"/>
  <c r="S117" i="22" s="1"/>
  <c r="T117" i="22" s="1"/>
  <c r="CF117" i="22" s="1"/>
  <c r="DE117" i="22" s="1"/>
  <c r="CR117" i="22" s="1"/>
  <c r="K119" i="22"/>
  <c r="AG117" i="22"/>
  <c r="AI117" i="22" s="1"/>
  <c r="AJ117" i="22" s="1"/>
  <c r="AK117" i="22" s="1"/>
  <c r="AL117" i="22" s="1"/>
  <c r="CI117" i="22" s="1"/>
  <c r="DH117" i="22" s="1"/>
  <c r="CU117" i="22" s="1"/>
  <c r="AY117" i="22"/>
  <c r="BA117" i="22" s="1"/>
  <c r="BB117" i="22" s="1"/>
  <c r="BC117" i="22" s="1"/>
  <c r="BD117" i="22" s="1"/>
  <c r="CL117" i="22" s="1"/>
  <c r="DK117" i="22" s="1"/>
  <c r="CX117" i="22" s="1"/>
  <c r="BQ117" i="22"/>
  <c r="BS117" i="22" s="1"/>
  <c r="BT117" i="22" s="1"/>
  <c r="BU117" i="22" s="1"/>
  <c r="BV117" i="22" s="1"/>
  <c r="CO117" i="22" s="1"/>
  <c r="DN117" i="22" s="1"/>
  <c r="DA117" i="22" s="1"/>
  <c r="AA111" i="22"/>
  <c r="AC111" i="22" s="1"/>
  <c r="AD111" i="22" s="1"/>
  <c r="AE111" i="22" s="1"/>
  <c r="AF111" i="22" s="1"/>
  <c r="CH111" i="22" s="1"/>
  <c r="DG111" i="22" s="1"/>
  <c r="CT111" i="22" s="1"/>
  <c r="AM111" i="22"/>
  <c r="AO111" i="22" s="1"/>
  <c r="AP111" i="22" s="1"/>
  <c r="AQ111" i="22" s="1"/>
  <c r="AR111" i="22" s="1"/>
  <c r="CJ111" i="22" s="1"/>
  <c r="DI111" i="22" s="1"/>
  <c r="CV111" i="22" s="1"/>
  <c r="AY111" i="22"/>
  <c r="BA111" i="22" s="1"/>
  <c r="BB111" i="22" s="1"/>
  <c r="BC111" i="22" s="1"/>
  <c r="BD111" i="22" s="1"/>
  <c r="CL111" i="22" s="1"/>
  <c r="DK111" i="22" s="1"/>
  <c r="CX111" i="22" s="1"/>
  <c r="BK111" i="22"/>
  <c r="BM111" i="22" s="1"/>
  <c r="BN111" i="22" s="1"/>
  <c r="BO111" i="22" s="1"/>
  <c r="BP111" i="22" s="1"/>
  <c r="CN111" i="22" s="1"/>
  <c r="DM111" i="22" s="1"/>
  <c r="CZ111" i="22" s="1"/>
  <c r="BE119" i="22"/>
  <c r="BG119" i="22" s="1"/>
  <c r="BH119" i="22" s="1"/>
  <c r="BI119" i="22" s="1"/>
  <c r="BJ119" i="22" s="1"/>
  <c r="CM119" i="22" s="1"/>
  <c r="DL119" i="22" s="1"/>
  <c r="CY119" i="22" s="1"/>
  <c r="BQ116" i="22"/>
  <c r="BS116" i="22" s="1"/>
  <c r="BT116" i="22" s="1"/>
  <c r="BU116" i="22" s="1"/>
  <c r="BV116" i="22" s="1"/>
  <c r="CO116" i="22" s="1"/>
  <c r="DN116" i="22" s="1"/>
  <c r="DA116" i="22" s="1"/>
  <c r="U117" i="22"/>
  <c r="W117" i="22" s="1"/>
  <c r="X117" i="22" s="1"/>
  <c r="Y117" i="22" s="1"/>
  <c r="Z117" i="22" s="1"/>
  <c r="CG117" i="22" s="1"/>
  <c r="DF117" i="22" s="1"/>
  <c r="CS117" i="22" s="1"/>
  <c r="AM119" i="22"/>
  <c r="AO119" i="22" s="1"/>
  <c r="AP119" i="22" s="1"/>
  <c r="AQ119" i="22" s="1"/>
  <c r="AR119" i="22" s="1"/>
  <c r="CJ119" i="22" s="1"/>
  <c r="DI119" i="22" s="1"/>
  <c r="CV119" i="22" s="1"/>
  <c r="BE116" i="22"/>
  <c r="BG116" i="22" s="1"/>
  <c r="BH116" i="22" s="1"/>
  <c r="BI116" i="22" s="1"/>
  <c r="BJ116" i="22" s="1"/>
  <c r="CM116" i="22" s="1"/>
  <c r="DL116" i="22" s="1"/>
  <c r="CY116" i="22" s="1"/>
  <c r="CC119" i="22"/>
  <c r="I117" i="22"/>
  <c r="AM117" i="22"/>
  <c r="AO117" i="22" s="1"/>
  <c r="AP117" i="22" s="1"/>
  <c r="AQ117" i="22" s="1"/>
  <c r="AR117" i="22" s="1"/>
  <c r="CJ117" i="22" s="1"/>
  <c r="DI117" i="22" s="1"/>
  <c r="CV117" i="22" s="1"/>
  <c r="BE117" i="22"/>
  <c r="BG117" i="22" s="1"/>
  <c r="BH117" i="22" s="1"/>
  <c r="BI117" i="22" s="1"/>
  <c r="BJ117" i="22" s="1"/>
  <c r="CM117" i="22" s="1"/>
  <c r="DL117" i="22" s="1"/>
  <c r="CY117" i="22" s="1"/>
  <c r="BK119" i="22"/>
  <c r="BM119" i="22" s="1"/>
  <c r="BN119" i="22" s="1"/>
  <c r="BO119" i="22" s="1"/>
  <c r="BP119" i="22" s="1"/>
  <c r="CN119" i="22" s="1"/>
  <c r="DM119" i="22" s="1"/>
  <c r="CZ119" i="22" s="1"/>
  <c r="BA122" i="22"/>
  <c r="BB122" i="22" s="1"/>
  <c r="BC122" i="22" s="1"/>
  <c r="BD122" i="22" s="1"/>
  <c r="CL122" i="22" s="1"/>
  <c r="DK122" i="22" s="1"/>
  <c r="CX122" i="22" s="1"/>
  <c r="O125" i="22"/>
  <c r="Q125" i="22" s="1"/>
  <c r="R125" i="22" s="1"/>
  <c r="S125" i="22" s="1"/>
  <c r="T125" i="22" s="1"/>
  <c r="CF125" i="22" s="1"/>
  <c r="DE125" i="22" s="1"/>
  <c r="CR125" i="22" s="1"/>
  <c r="AA125" i="22"/>
  <c r="AC125" i="22" s="1"/>
  <c r="AD125" i="22" s="1"/>
  <c r="AE125" i="22" s="1"/>
  <c r="AF125" i="22" s="1"/>
  <c r="CH125" i="22" s="1"/>
  <c r="DG125" i="22" s="1"/>
  <c r="CT125" i="22" s="1"/>
  <c r="BK125" i="22"/>
  <c r="BM125" i="22" s="1"/>
  <c r="BN125" i="22" s="1"/>
  <c r="BO125" i="22" s="1"/>
  <c r="BP125" i="22" s="1"/>
  <c r="CN125" i="22" s="1"/>
  <c r="DM125" i="22" s="1"/>
  <c r="CZ125" i="22" s="1"/>
  <c r="BW125" i="22"/>
  <c r="BY125" i="22" s="1"/>
  <c r="BZ125" i="22" s="1"/>
  <c r="CA125" i="22" s="1"/>
  <c r="CB125" i="22" s="1"/>
  <c r="CP125" i="22" s="1"/>
  <c r="DO125" i="22" s="1"/>
  <c r="DB125" i="22" s="1"/>
  <c r="I125" i="22"/>
  <c r="K125" i="22" s="1"/>
  <c r="AG125" i="22"/>
  <c r="AI125" i="22" s="1"/>
  <c r="AJ125" i="22" s="1"/>
  <c r="AK125" i="22" s="1"/>
  <c r="AL125" i="22" s="1"/>
  <c r="CI125" i="22" s="1"/>
  <c r="DH125" i="22" s="1"/>
  <c r="CU125" i="22" s="1"/>
  <c r="AY125" i="22"/>
  <c r="BA125" i="22" s="1"/>
  <c r="BB125" i="22" s="1"/>
  <c r="BC125" i="22" s="1"/>
  <c r="BD125" i="22" s="1"/>
  <c r="CL125" i="22" s="1"/>
  <c r="DK125" i="22" s="1"/>
  <c r="CX125" i="22" s="1"/>
  <c r="BQ125" i="22"/>
  <c r="BS125" i="22" s="1"/>
  <c r="BT125" i="22" s="1"/>
  <c r="BU125" i="22" s="1"/>
  <c r="BV125" i="22" s="1"/>
  <c r="CO125" i="22" s="1"/>
  <c r="DN125" i="22" s="1"/>
  <c r="DA125" i="22" s="1"/>
  <c r="AS125" i="22"/>
  <c r="AU125" i="22" s="1"/>
  <c r="AV125" i="22" s="1"/>
  <c r="AW125" i="22" s="1"/>
  <c r="AX125" i="22" s="1"/>
  <c r="CK125" i="22" s="1"/>
  <c r="DJ125" i="22" s="1"/>
  <c r="CW125" i="22" s="1"/>
  <c r="BQ124" i="22"/>
  <c r="BS124" i="22" s="1"/>
  <c r="BT124" i="22" s="1"/>
  <c r="BU124" i="22" s="1"/>
  <c r="BV124" i="22" s="1"/>
  <c r="CO124" i="22" s="1"/>
  <c r="DN124" i="22" s="1"/>
  <c r="DA124" i="22" s="1"/>
  <c r="AC123" i="22"/>
  <c r="AD123" i="22" s="1"/>
  <c r="AE123" i="22" s="1"/>
  <c r="AF123" i="22" s="1"/>
  <c r="CH123" i="22" s="1"/>
  <c r="DG123" i="22" s="1"/>
  <c r="CT123" i="22" s="1"/>
  <c r="AY124" i="22"/>
  <c r="BA124" i="22" s="1"/>
  <c r="BB124" i="22" s="1"/>
  <c r="BC124" i="22" s="1"/>
  <c r="BD124" i="22" s="1"/>
  <c r="CL124" i="22" s="1"/>
  <c r="DK124" i="22" s="1"/>
  <c r="CX124" i="22" s="1"/>
  <c r="AM120" i="22"/>
  <c r="AO120" i="22" s="1"/>
  <c r="AP120" i="22" s="1"/>
  <c r="AQ120" i="22" s="1"/>
  <c r="AR120" i="22" s="1"/>
  <c r="CJ120" i="22" s="1"/>
  <c r="DI120" i="22" s="1"/>
  <c r="CV120" i="22" s="1"/>
  <c r="BE121" i="22"/>
  <c r="BG121" i="22" s="1"/>
  <c r="BH121" i="22" s="1"/>
  <c r="BI121" i="22" s="1"/>
  <c r="BJ121" i="22" s="1"/>
  <c r="CM121" i="22" s="1"/>
  <c r="DL121" i="22" s="1"/>
  <c r="CY121" i="22" s="1"/>
  <c r="O124" i="22"/>
  <c r="Q124" i="22" s="1"/>
  <c r="R124" i="22" s="1"/>
  <c r="S124" i="22" s="1"/>
  <c r="T124" i="22" s="1"/>
  <c r="CF124" i="22" s="1"/>
  <c r="DE124" i="22" s="1"/>
  <c r="CR124" i="22" s="1"/>
  <c r="AA124" i="22"/>
  <c r="AC124" i="22" s="1"/>
  <c r="AD124" i="22" s="1"/>
  <c r="AE124" i="22" s="1"/>
  <c r="AF124" i="22" s="1"/>
  <c r="CH124" i="22" s="1"/>
  <c r="DG124" i="22" s="1"/>
  <c r="CT124" i="22" s="1"/>
  <c r="BK124" i="22"/>
  <c r="BM124" i="22" s="1"/>
  <c r="BN124" i="22" s="1"/>
  <c r="BO124" i="22" s="1"/>
  <c r="BP124" i="22" s="1"/>
  <c r="CN124" i="22" s="1"/>
  <c r="DM124" i="22" s="1"/>
  <c r="CZ124" i="22" s="1"/>
  <c r="BW124" i="22"/>
  <c r="BY124" i="22" s="1"/>
  <c r="BZ124" i="22" s="1"/>
  <c r="CA124" i="22" s="1"/>
  <c r="CB124" i="22" s="1"/>
  <c r="CP124" i="22" s="1"/>
  <c r="DO124" i="22" s="1"/>
  <c r="DB124" i="22" s="1"/>
  <c r="I124" i="22"/>
  <c r="K124" i="22" s="1"/>
  <c r="U124" i="22"/>
  <c r="W124" i="22" s="1"/>
  <c r="X124" i="22" s="1"/>
  <c r="Y124" i="22" s="1"/>
  <c r="Z124" i="22" s="1"/>
  <c r="CG124" i="22" s="1"/>
  <c r="DF124" i="22" s="1"/>
  <c r="CS124" i="22" s="1"/>
  <c r="AM124" i="22"/>
  <c r="AO124" i="22" s="1"/>
  <c r="AP124" i="22" s="1"/>
  <c r="AQ124" i="22" s="1"/>
  <c r="AR124" i="22" s="1"/>
  <c r="CJ124" i="22" s="1"/>
  <c r="DI124" i="22" s="1"/>
  <c r="CV124" i="22" s="1"/>
  <c r="BE124" i="22"/>
  <c r="BG124" i="22" s="1"/>
  <c r="BH124" i="22" s="1"/>
  <c r="BI124" i="22" s="1"/>
  <c r="BJ124" i="22" s="1"/>
  <c r="CM124" i="22" s="1"/>
  <c r="DL124" i="22" s="1"/>
  <c r="CY124" i="22" s="1"/>
  <c r="BQ120" i="22"/>
  <c r="BS120" i="22" s="1"/>
  <c r="BT120" i="22" s="1"/>
  <c r="BU120" i="22" s="1"/>
  <c r="BV120" i="22" s="1"/>
  <c r="CO120" i="22" s="1"/>
  <c r="DN120" i="22" s="1"/>
  <c r="DA120" i="22" s="1"/>
  <c r="BW121" i="22"/>
  <c r="BY121" i="22" s="1"/>
  <c r="BZ121" i="22" s="1"/>
  <c r="CA121" i="22" s="1"/>
  <c r="CB121" i="22" s="1"/>
  <c r="CP121" i="22" s="1"/>
  <c r="DO121" i="22" s="1"/>
  <c r="DB121" i="22" s="1"/>
  <c r="BQ122" i="22"/>
  <c r="BS122" i="22" s="1"/>
  <c r="BT122" i="22" s="1"/>
  <c r="BU122" i="22" s="1"/>
  <c r="BV122" i="22" s="1"/>
  <c r="CO122" i="22" s="1"/>
  <c r="DN122" i="22" s="1"/>
  <c r="DA122" i="22" s="1"/>
  <c r="BE122" i="22"/>
  <c r="BG122" i="22" s="1"/>
  <c r="BH122" i="22" s="1"/>
  <c r="BI122" i="22" s="1"/>
  <c r="BJ122" i="22" s="1"/>
  <c r="CM122" i="22" s="1"/>
  <c r="DL122" i="22" s="1"/>
  <c r="CY122" i="22" s="1"/>
  <c r="AS122" i="22"/>
  <c r="AU122" i="22" s="1"/>
  <c r="AV122" i="22" s="1"/>
  <c r="AW122" i="22" s="1"/>
  <c r="AX122" i="22" s="1"/>
  <c r="CK122" i="22" s="1"/>
  <c r="DJ122" i="22" s="1"/>
  <c r="CW122" i="22" s="1"/>
  <c r="AG122" i="22"/>
  <c r="AI122" i="22" s="1"/>
  <c r="AJ122" i="22" s="1"/>
  <c r="AK122" i="22" s="1"/>
  <c r="AL122" i="22" s="1"/>
  <c r="CI122" i="22" s="1"/>
  <c r="DH122" i="22" s="1"/>
  <c r="CU122" i="22" s="1"/>
  <c r="U122" i="22"/>
  <c r="W122" i="22" s="1"/>
  <c r="X122" i="22" s="1"/>
  <c r="Y122" i="22" s="1"/>
  <c r="Z122" i="22" s="1"/>
  <c r="CG122" i="22" s="1"/>
  <c r="DF122" i="22" s="1"/>
  <c r="CS122" i="22" s="1"/>
  <c r="I122" i="22"/>
  <c r="K122" i="22" s="1"/>
  <c r="BE120" i="22"/>
  <c r="BG120" i="22" s="1"/>
  <c r="BH120" i="22" s="1"/>
  <c r="BI120" i="22" s="1"/>
  <c r="BJ120" i="22" s="1"/>
  <c r="CM120" i="22" s="1"/>
  <c r="DL120" i="22" s="1"/>
  <c r="CY120" i="22" s="1"/>
  <c r="AG121" i="22"/>
  <c r="AI121" i="22" s="1"/>
  <c r="AJ121" i="22" s="1"/>
  <c r="AK121" i="22" s="1"/>
  <c r="AL121" i="22" s="1"/>
  <c r="CI121" i="22" s="1"/>
  <c r="DH121" i="22" s="1"/>
  <c r="CU121" i="22" s="1"/>
  <c r="AM122" i="22"/>
  <c r="AO122" i="22" s="1"/>
  <c r="AP122" i="22" s="1"/>
  <c r="AQ122" i="22" s="1"/>
  <c r="AR122" i="22" s="1"/>
  <c r="CJ122" i="22" s="1"/>
  <c r="DI122" i="22" s="1"/>
  <c r="CV122" i="22" s="1"/>
  <c r="AI126" i="22"/>
  <c r="AJ126" i="22" s="1"/>
  <c r="AK126" i="22" s="1"/>
  <c r="AL126" i="22" s="1"/>
  <c r="CI126" i="22" s="1"/>
  <c r="DH126" i="22" s="1"/>
  <c r="CU126" i="22" s="1"/>
  <c r="BQ137" i="22"/>
  <c r="BS137" i="22" s="1"/>
  <c r="BT137" i="22" s="1"/>
  <c r="BU137" i="22" s="1"/>
  <c r="BV137" i="22" s="1"/>
  <c r="CO137" i="22" s="1"/>
  <c r="DN137" i="22" s="1"/>
  <c r="DA137" i="22" s="1"/>
  <c r="AA137" i="22"/>
  <c r="AC137" i="22" s="1"/>
  <c r="AD137" i="22" s="1"/>
  <c r="AE137" i="22" s="1"/>
  <c r="AF137" i="22" s="1"/>
  <c r="CH137" i="22" s="1"/>
  <c r="DG137" i="22" s="1"/>
  <c r="CT137" i="22" s="1"/>
  <c r="AM137" i="22"/>
  <c r="AO137" i="22" s="1"/>
  <c r="AP137" i="22" s="1"/>
  <c r="AQ137" i="22" s="1"/>
  <c r="AR137" i="22" s="1"/>
  <c r="CJ137" i="22" s="1"/>
  <c r="DI137" i="22" s="1"/>
  <c r="CV137" i="22" s="1"/>
  <c r="I137" i="22"/>
  <c r="K137" i="22" s="1"/>
  <c r="AY137" i="22"/>
  <c r="BA137" i="22" s="1"/>
  <c r="BB137" i="22" s="1"/>
  <c r="BC137" i="22" s="1"/>
  <c r="BD137" i="22" s="1"/>
  <c r="CL137" i="22" s="1"/>
  <c r="DK137" i="22" s="1"/>
  <c r="CX137" i="22" s="1"/>
  <c r="U137" i="22"/>
  <c r="W137" i="22" s="1"/>
  <c r="X137" i="22" s="1"/>
  <c r="Y137" i="22" s="1"/>
  <c r="Z137" i="22" s="1"/>
  <c r="CG137" i="22" s="1"/>
  <c r="DF137" i="22" s="1"/>
  <c r="CS137" i="22" s="1"/>
  <c r="BW137" i="22"/>
  <c r="BY137" i="22" s="1"/>
  <c r="BZ137" i="22" s="1"/>
  <c r="CA137" i="22" s="1"/>
  <c r="CB137" i="22" s="1"/>
  <c r="CP137" i="22" s="1"/>
  <c r="DO137" i="22" s="1"/>
  <c r="DB137" i="22" s="1"/>
  <c r="AS137" i="22"/>
  <c r="AU137" i="22" s="1"/>
  <c r="AV137" i="22" s="1"/>
  <c r="AW137" i="22" s="1"/>
  <c r="AX137" i="22" s="1"/>
  <c r="CK137" i="22" s="1"/>
  <c r="DJ137" i="22" s="1"/>
  <c r="CW137" i="22" s="1"/>
  <c r="O137" i="22"/>
  <c r="Q137" i="22" s="1"/>
  <c r="R137" i="22" s="1"/>
  <c r="S137" i="22" s="1"/>
  <c r="T137" i="22" s="1"/>
  <c r="CF137" i="22" s="1"/>
  <c r="DE137" i="22" s="1"/>
  <c r="CR137" i="22" s="1"/>
  <c r="BK137" i="22"/>
  <c r="BM137" i="22" s="1"/>
  <c r="BN137" i="22" s="1"/>
  <c r="BO137" i="22" s="1"/>
  <c r="BP137" i="22" s="1"/>
  <c r="CN137" i="22" s="1"/>
  <c r="DM137" i="22" s="1"/>
  <c r="CZ137" i="22" s="1"/>
  <c r="AG137" i="22"/>
  <c r="AI137" i="22" s="1"/>
  <c r="AJ137" i="22" s="1"/>
  <c r="AK137" i="22" s="1"/>
  <c r="AL137" i="22" s="1"/>
  <c r="CI137" i="22" s="1"/>
  <c r="DH137" i="22" s="1"/>
  <c r="CU137" i="22" s="1"/>
  <c r="BE137" i="22"/>
  <c r="BG137" i="22" s="1"/>
  <c r="BH137" i="22" s="1"/>
  <c r="BI137" i="22" s="1"/>
  <c r="BJ137" i="22" s="1"/>
  <c r="CM137" i="22" s="1"/>
  <c r="DL137" i="22" s="1"/>
  <c r="CY137" i="22" s="1"/>
  <c r="AG127" i="22"/>
  <c r="AI127" i="22" s="1"/>
  <c r="AJ127" i="22" s="1"/>
  <c r="AK127" i="22" s="1"/>
  <c r="AL127" i="22" s="1"/>
  <c r="CI127" i="22" s="1"/>
  <c r="DH127" i="22" s="1"/>
  <c r="CU127" i="22" s="1"/>
  <c r="BK128" i="22"/>
  <c r="BM128" i="22" s="1"/>
  <c r="BN128" i="22" s="1"/>
  <c r="BO128" i="22" s="1"/>
  <c r="BP128" i="22" s="1"/>
  <c r="CN128" i="22" s="1"/>
  <c r="DM128" i="22" s="1"/>
  <c r="CZ128" i="22" s="1"/>
  <c r="BQ128" i="22"/>
  <c r="BS128" i="22" s="1"/>
  <c r="BT128" i="22" s="1"/>
  <c r="BU128" i="22" s="1"/>
  <c r="BV128" i="22" s="1"/>
  <c r="CO128" i="22" s="1"/>
  <c r="DN128" i="22" s="1"/>
  <c r="DA128" i="22" s="1"/>
  <c r="BQ133" i="22"/>
  <c r="BS133" i="22" s="1"/>
  <c r="BT133" i="22" s="1"/>
  <c r="BU133" i="22" s="1"/>
  <c r="BV133" i="22" s="1"/>
  <c r="CO133" i="22" s="1"/>
  <c r="DN133" i="22" s="1"/>
  <c r="DA133" i="22" s="1"/>
  <c r="O133" i="22"/>
  <c r="Q133" i="22" s="1"/>
  <c r="R133" i="22" s="1"/>
  <c r="S133" i="22" s="1"/>
  <c r="T133" i="22" s="1"/>
  <c r="CF133" i="22" s="1"/>
  <c r="DE133" i="22" s="1"/>
  <c r="CR133" i="22" s="1"/>
  <c r="AA133" i="22"/>
  <c r="AC133" i="22" s="1"/>
  <c r="AD133" i="22" s="1"/>
  <c r="AE133" i="22" s="1"/>
  <c r="AF133" i="22" s="1"/>
  <c r="CH133" i="22" s="1"/>
  <c r="DG133" i="22" s="1"/>
  <c r="CT133" i="22" s="1"/>
  <c r="AM133" i="22"/>
  <c r="AO133" i="22" s="1"/>
  <c r="AP133" i="22" s="1"/>
  <c r="AQ133" i="22" s="1"/>
  <c r="AR133" i="22" s="1"/>
  <c r="CJ133" i="22" s="1"/>
  <c r="DI133" i="22" s="1"/>
  <c r="CV133" i="22" s="1"/>
  <c r="AY133" i="22"/>
  <c r="BA133" i="22" s="1"/>
  <c r="BB133" i="22" s="1"/>
  <c r="BC133" i="22" s="1"/>
  <c r="BD133" i="22" s="1"/>
  <c r="CL133" i="22" s="1"/>
  <c r="DK133" i="22" s="1"/>
  <c r="CX133" i="22" s="1"/>
  <c r="AG133" i="22"/>
  <c r="AI133" i="22" s="1"/>
  <c r="AJ133" i="22" s="1"/>
  <c r="AK133" i="22" s="1"/>
  <c r="AL133" i="22" s="1"/>
  <c r="CI133" i="22" s="1"/>
  <c r="DH133" i="22" s="1"/>
  <c r="CU133" i="22" s="1"/>
  <c r="U133" i="22"/>
  <c r="W133" i="22" s="1"/>
  <c r="X133" i="22" s="1"/>
  <c r="Y133" i="22" s="1"/>
  <c r="Z133" i="22" s="1"/>
  <c r="CG133" i="22" s="1"/>
  <c r="DF133" i="22" s="1"/>
  <c r="CS133" i="22" s="1"/>
  <c r="AS133" i="22"/>
  <c r="AU133" i="22" s="1"/>
  <c r="AV133" i="22" s="1"/>
  <c r="AW133" i="22" s="1"/>
  <c r="AX133" i="22" s="1"/>
  <c r="CK133" i="22" s="1"/>
  <c r="DJ133" i="22" s="1"/>
  <c r="CW133" i="22" s="1"/>
  <c r="BK133" i="22"/>
  <c r="BM133" i="22" s="1"/>
  <c r="BN133" i="22" s="1"/>
  <c r="BO133" i="22" s="1"/>
  <c r="BP133" i="22" s="1"/>
  <c r="CN133" i="22" s="1"/>
  <c r="DM133" i="22" s="1"/>
  <c r="CZ133" i="22" s="1"/>
  <c r="I133" i="22"/>
  <c r="K133" i="22" s="1"/>
  <c r="AS132" i="22"/>
  <c r="AU132" i="22" s="1"/>
  <c r="AV132" i="22" s="1"/>
  <c r="AW132" i="22" s="1"/>
  <c r="AX132" i="22" s="1"/>
  <c r="CK132" i="22" s="1"/>
  <c r="DJ132" i="22" s="1"/>
  <c r="CW132" i="22" s="1"/>
  <c r="AO131" i="22"/>
  <c r="AP131" i="22" s="1"/>
  <c r="AQ131" i="22" s="1"/>
  <c r="AR131" i="22" s="1"/>
  <c r="CJ131" i="22" s="1"/>
  <c r="DI131" i="22" s="1"/>
  <c r="CV131" i="22" s="1"/>
  <c r="BQ132" i="22"/>
  <c r="BS132" i="22" s="1"/>
  <c r="BT132" i="22" s="1"/>
  <c r="BU132" i="22" s="1"/>
  <c r="BV132" i="22" s="1"/>
  <c r="CO132" i="22" s="1"/>
  <c r="DN132" i="22" s="1"/>
  <c r="DA132" i="22" s="1"/>
  <c r="O132" i="22"/>
  <c r="Q132" i="22" s="1"/>
  <c r="R132" i="22" s="1"/>
  <c r="S132" i="22" s="1"/>
  <c r="T132" i="22" s="1"/>
  <c r="CF132" i="22" s="1"/>
  <c r="DE132" i="22" s="1"/>
  <c r="CR132" i="22" s="1"/>
  <c r="AA132" i="22"/>
  <c r="AC132" i="22" s="1"/>
  <c r="AD132" i="22" s="1"/>
  <c r="AE132" i="22" s="1"/>
  <c r="AF132" i="22" s="1"/>
  <c r="CH132" i="22" s="1"/>
  <c r="DG132" i="22" s="1"/>
  <c r="CT132" i="22" s="1"/>
  <c r="AM132" i="22"/>
  <c r="AO132" i="22" s="1"/>
  <c r="AP132" i="22" s="1"/>
  <c r="AQ132" i="22" s="1"/>
  <c r="AR132" i="22" s="1"/>
  <c r="CJ132" i="22" s="1"/>
  <c r="DI132" i="22" s="1"/>
  <c r="CV132" i="22" s="1"/>
  <c r="AY132" i="22"/>
  <c r="BA132" i="22" s="1"/>
  <c r="BB132" i="22" s="1"/>
  <c r="BC132" i="22" s="1"/>
  <c r="BD132" i="22" s="1"/>
  <c r="CL132" i="22" s="1"/>
  <c r="DK132" i="22" s="1"/>
  <c r="CX132" i="22" s="1"/>
  <c r="AG132" i="22"/>
  <c r="AI132" i="22" s="1"/>
  <c r="AJ132" i="22" s="1"/>
  <c r="AK132" i="22" s="1"/>
  <c r="AL132" i="22" s="1"/>
  <c r="CI132" i="22" s="1"/>
  <c r="DH132" i="22" s="1"/>
  <c r="CU132" i="22" s="1"/>
  <c r="BW129" i="22"/>
  <c r="BY129" i="22" s="1"/>
  <c r="BZ129" i="22" s="1"/>
  <c r="CA129" i="22" s="1"/>
  <c r="CB129" i="22" s="1"/>
  <c r="CP129" i="22" s="1"/>
  <c r="DO129" i="22" s="1"/>
  <c r="DB129" i="22" s="1"/>
  <c r="BK129" i="22"/>
  <c r="BM129" i="22" s="1"/>
  <c r="BN129" i="22" s="1"/>
  <c r="BO129" i="22" s="1"/>
  <c r="BP129" i="22" s="1"/>
  <c r="CN129" i="22" s="1"/>
  <c r="DM129" i="22" s="1"/>
  <c r="CZ129" i="22" s="1"/>
  <c r="AY129" i="22"/>
  <c r="BA129" i="22" s="1"/>
  <c r="BB129" i="22" s="1"/>
  <c r="BC129" i="22" s="1"/>
  <c r="BD129" i="22" s="1"/>
  <c r="CL129" i="22" s="1"/>
  <c r="DK129" i="22" s="1"/>
  <c r="CX129" i="22" s="1"/>
  <c r="AM129" i="22"/>
  <c r="AO129" i="22" s="1"/>
  <c r="AP129" i="22" s="1"/>
  <c r="AQ129" i="22" s="1"/>
  <c r="AR129" i="22" s="1"/>
  <c r="CJ129" i="22" s="1"/>
  <c r="DI129" i="22" s="1"/>
  <c r="CV129" i="22" s="1"/>
  <c r="AA129" i="22"/>
  <c r="AC129" i="22" s="1"/>
  <c r="AD129" i="22" s="1"/>
  <c r="AE129" i="22" s="1"/>
  <c r="AF129" i="22" s="1"/>
  <c r="CH129" i="22" s="1"/>
  <c r="DG129" i="22" s="1"/>
  <c r="CT129" i="22" s="1"/>
  <c r="O129" i="22"/>
  <c r="Q129" i="22" s="1"/>
  <c r="R129" i="22" s="1"/>
  <c r="S129" i="22" s="1"/>
  <c r="T129" i="22" s="1"/>
  <c r="CF129" i="22" s="1"/>
  <c r="DE129" i="22" s="1"/>
  <c r="CR129" i="22" s="1"/>
  <c r="U129" i="22"/>
  <c r="W129" i="22" s="1"/>
  <c r="X129" i="22" s="1"/>
  <c r="Y129" i="22" s="1"/>
  <c r="Z129" i="22" s="1"/>
  <c r="CG129" i="22" s="1"/>
  <c r="DF129" i="22" s="1"/>
  <c r="CS129" i="22" s="1"/>
  <c r="BQ129" i="22"/>
  <c r="BS129" i="22" s="1"/>
  <c r="BT129" i="22" s="1"/>
  <c r="BU129" i="22" s="1"/>
  <c r="BV129" i="22" s="1"/>
  <c r="CO129" i="22" s="1"/>
  <c r="DN129" i="22" s="1"/>
  <c r="DA129" i="22" s="1"/>
  <c r="BE132" i="22"/>
  <c r="BG132" i="22" s="1"/>
  <c r="BH132" i="22" s="1"/>
  <c r="BI132" i="22" s="1"/>
  <c r="BJ132" i="22" s="1"/>
  <c r="CM132" i="22" s="1"/>
  <c r="DL132" i="22" s="1"/>
  <c r="CY132" i="22" s="1"/>
  <c r="I132" i="22"/>
  <c r="K132" i="22" s="1"/>
  <c r="O136" i="22"/>
  <c r="Q136" i="22" s="1"/>
  <c r="R136" i="22" s="1"/>
  <c r="S136" i="22" s="1"/>
  <c r="T136" i="22" s="1"/>
  <c r="CF136" i="22" s="1"/>
  <c r="DE136" i="22" s="1"/>
  <c r="CR136" i="22" s="1"/>
  <c r="BE136" i="22"/>
  <c r="BG136" i="22" s="1"/>
  <c r="BH136" i="22" s="1"/>
  <c r="BI136" i="22" s="1"/>
  <c r="BJ136" i="22" s="1"/>
  <c r="CM136" i="22" s="1"/>
  <c r="DL136" i="22" s="1"/>
  <c r="CY136" i="22" s="1"/>
  <c r="AG139" i="22"/>
  <c r="AI139" i="22" s="1"/>
  <c r="AJ139" i="22" s="1"/>
  <c r="AK139" i="22" s="1"/>
  <c r="AL139" i="22" s="1"/>
  <c r="CI139" i="22" s="1"/>
  <c r="DH139" i="22" s="1"/>
  <c r="CU139" i="22" s="1"/>
  <c r="BW139" i="22"/>
  <c r="BY139" i="22" s="1"/>
  <c r="BZ139" i="22" s="1"/>
  <c r="CA139" i="22" s="1"/>
  <c r="CB139" i="22" s="1"/>
  <c r="CP139" i="22" s="1"/>
  <c r="DO139" i="22" s="1"/>
  <c r="DB139" i="22" s="1"/>
  <c r="W140" i="22"/>
  <c r="X140" i="22" s="1"/>
  <c r="Y140" i="22" s="1"/>
  <c r="Z140" i="22" s="1"/>
  <c r="CG140" i="22" s="1"/>
  <c r="DF140" i="22" s="1"/>
  <c r="CS140" i="22" s="1"/>
  <c r="AG136" i="22"/>
  <c r="AI136" i="22" s="1"/>
  <c r="AJ136" i="22" s="1"/>
  <c r="AK136" i="22" s="1"/>
  <c r="AL136" i="22" s="1"/>
  <c r="CI136" i="22" s="1"/>
  <c r="DH136" i="22" s="1"/>
  <c r="CU136" i="22" s="1"/>
  <c r="BK136" i="22"/>
  <c r="BM136" i="22" s="1"/>
  <c r="BN136" i="22" s="1"/>
  <c r="BO136" i="22" s="1"/>
  <c r="BP136" i="22" s="1"/>
  <c r="CN136" i="22" s="1"/>
  <c r="DM136" i="22" s="1"/>
  <c r="CZ136" i="22" s="1"/>
  <c r="AG135" i="22"/>
  <c r="AI135" i="22" s="1"/>
  <c r="AJ135" i="22" s="1"/>
  <c r="AK135" i="22" s="1"/>
  <c r="AL135" i="22" s="1"/>
  <c r="CI135" i="22" s="1"/>
  <c r="DH135" i="22" s="1"/>
  <c r="CU135" i="22" s="1"/>
  <c r="BW135" i="22"/>
  <c r="BY135" i="22" s="1"/>
  <c r="BZ135" i="22" s="1"/>
  <c r="CA135" i="22" s="1"/>
  <c r="CB135" i="22" s="1"/>
  <c r="CP135" i="22" s="1"/>
  <c r="DO135" i="22" s="1"/>
  <c r="DB135" i="22" s="1"/>
  <c r="U139" i="22"/>
  <c r="W139" i="22" s="1"/>
  <c r="X139" i="22" s="1"/>
  <c r="Y139" i="22" s="1"/>
  <c r="Z139" i="22" s="1"/>
  <c r="CG139" i="22" s="1"/>
  <c r="DF139" i="22" s="1"/>
  <c r="CS139" i="22" s="1"/>
  <c r="BK139" i="22"/>
  <c r="BM139" i="22" s="1"/>
  <c r="BN139" i="22" s="1"/>
  <c r="BO139" i="22" s="1"/>
  <c r="BP139" i="22" s="1"/>
  <c r="CN139" i="22" s="1"/>
  <c r="DM139" i="22" s="1"/>
  <c r="CZ139" i="22" s="1"/>
  <c r="U136" i="22"/>
  <c r="W136" i="22" s="1"/>
  <c r="X136" i="22" s="1"/>
  <c r="Y136" i="22" s="1"/>
  <c r="Z136" i="22" s="1"/>
  <c r="CG136" i="22" s="1"/>
  <c r="DF136" i="22" s="1"/>
  <c r="CS136" i="22" s="1"/>
  <c r="AY136" i="22"/>
  <c r="BA136" i="22" s="1"/>
  <c r="BB136" i="22" s="1"/>
  <c r="BC136" i="22" s="1"/>
  <c r="BD136" i="22" s="1"/>
  <c r="CL136" i="22" s="1"/>
  <c r="DK136" i="22" s="1"/>
  <c r="CX136" i="22" s="1"/>
  <c r="U135" i="22"/>
  <c r="W135" i="22" s="1"/>
  <c r="X135" i="22" s="1"/>
  <c r="Y135" i="22" s="1"/>
  <c r="Z135" i="22" s="1"/>
  <c r="CG135" i="22" s="1"/>
  <c r="DF135" i="22" s="1"/>
  <c r="CS135" i="22" s="1"/>
  <c r="BK135" i="22"/>
  <c r="BM135" i="22" s="1"/>
  <c r="BN135" i="22" s="1"/>
  <c r="BO135" i="22" s="1"/>
  <c r="BP135" i="22" s="1"/>
  <c r="CN135" i="22" s="1"/>
  <c r="DM135" i="22" s="1"/>
  <c r="CZ135" i="22" s="1"/>
  <c r="I139" i="22"/>
  <c r="K139" i="22" s="1"/>
  <c r="AY139" i="22"/>
  <c r="BA139" i="22" s="1"/>
  <c r="BB139" i="22" s="1"/>
  <c r="BC139" i="22" s="1"/>
  <c r="BD139" i="22" s="1"/>
  <c r="CL139" i="22" s="1"/>
  <c r="DK139" i="22" s="1"/>
  <c r="CX139" i="22" s="1"/>
  <c r="I131" i="22"/>
  <c r="K131" i="22" s="1"/>
  <c r="U131" i="22"/>
  <c r="W131" i="22" s="1"/>
  <c r="X131" i="22" s="1"/>
  <c r="Y131" i="22" s="1"/>
  <c r="Z131" i="22" s="1"/>
  <c r="CG131" i="22" s="1"/>
  <c r="DF131" i="22" s="1"/>
  <c r="CS131" i="22" s="1"/>
  <c r="AG131" i="22"/>
  <c r="AI131" i="22" s="1"/>
  <c r="AJ131" i="22" s="1"/>
  <c r="AK131" i="22" s="1"/>
  <c r="AL131" i="22" s="1"/>
  <c r="CI131" i="22" s="1"/>
  <c r="DH131" i="22" s="1"/>
  <c r="CU131" i="22" s="1"/>
  <c r="AS131" i="22"/>
  <c r="AU131" i="22" s="1"/>
  <c r="AV131" i="22" s="1"/>
  <c r="AW131" i="22" s="1"/>
  <c r="AX131" i="22" s="1"/>
  <c r="CK131" i="22" s="1"/>
  <c r="DJ131" i="22" s="1"/>
  <c r="CW131" i="22" s="1"/>
  <c r="BE131" i="22"/>
  <c r="BG131" i="22" s="1"/>
  <c r="BH131" i="22" s="1"/>
  <c r="BI131" i="22" s="1"/>
  <c r="BJ131" i="22" s="1"/>
  <c r="CM131" i="22" s="1"/>
  <c r="DL131" i="22" s="1"/>
  <c r="CY131" i="22" s="1"/>
  <c r="I136" i="22"/>
  <c r="K136" i="22" s="1"/>
  <c r="I135" i="22"/>
  <c r="K135" i="22" s="1"/>
  <c r="AM139" i="22"/>
  <c r="AO139" i="22" s="1"/>
  <c r="AP139" i="22" s="1"/>
  <c r="AQ139" i="22" s="1"/>
  <c r="AR139" i="22" s="1"/>
  <c r="CJ139" i="22" s="1"/>
  <c r="DI139" i="22" s="1"/>
  <c r="CV139" i="22" s="1"/>
  <c r="Q208" i="22"/>
  <c r="M208" i="22"/>
  <c r="L208" i="22"/>
  <c r="Q212" i="22"/>
  <c r="M212" i="22"/>
  <c r="L212" i="22"/>
  <c r="Q224" i="22"/>
  <c r="M224" i="22"/>
  <c r="L224" i="22"/>
  <c r="I224" i="22"/>
  <c r="R224" i="22"/>
  <c r="Q237" i="22"/>
  <c r="O237" i="22"/>
  <c r="N237" i="22"/>
  <c r="M237" i="22"/>
  <c r="L237" i="22"/>
  <c r="I237" i="22"/>
  <c r="R237" i="22"/>
  <c r="Q247" i="22"/>
  <c r="O247" i="22"/>
  <c r="N247" i="22"/>
  <c r="M247" i="22"/>
  <c r="L247" i="22"/>
  <c r="J247" i="22"/>
  <c r="I247" i="22"/>
  <c r="R247" i="22"/>
  <c r="Q250" i="22"/>
  <c r="O250" i="22"/>
  <c r="N250" i="22"/>
  <c r="M250" i="22"/>
  <c r="L250" i="22"/>
  <c r="J250" i="22"/>
  <c r="I250" i="22"/>
  <c r="R250" i="22"/>
  <c r="Q253" i="22"/>
  <c r="O253" i="22"/>
  <c r="N253" i="22"/>
  <c r="M253" i="22"/>
  <c r="L253" i="22"/>
  <c r="J253" i="22"/>
  <c r="I253" i="22"/>
  <c r="R253" i="22"/>
  <c r="Q256" i="22"/>
  <c r="O256" i="22"/>
  <c r="N256" i="22"/>
  <c r="M256" i="22"/>
  <c r="L256" i="22"/>
  <c r="J256" i="22"/>
  <c r="I256" i="22"/>
  <c r="R256" i="22"/>
  <c r="Q259" i="22"/>
  <c r="O259" i="22"/>
  <c r="N259" i="22"/>
  <c r="M259" i="22"/>
  <c r="L259" i="22"/>
  <c r="J259" i="22"/>
  <c r="I259" i="22"/>
  <c r="R259" i="22"/>
  <c r="Q262" i="22"/>
  <c r="O262" i="22"/>
  <c r="N262" i="22"/>
  <c r="M262" i="22"/>
  <c r="L262" i="22"/>
  <c r="J262" i="22"/>
  <c r="I262" i="22"/>
  <c r="R262" i="22"/>
  <c r="Q231" i="22"/>
  <c r="M231" i="22"/>
  <c r="L231" i="22"/>
  <c r="I231" i="22"/>
  <c r="R231" i="22"/>
  <c r="Q242" i="22"/>
  <c r="O242" i="22"/>
  <c r="N242" i="22"/>
  <c r="M242" i="22"/>
  <c r="L242" i="22"/>
  <c r="I242" i="22"/>
  <c r="R242" i="22"/>
  <c r="Q226" i="22"/>
  <c r="M226" i="22"/>
  <c r="L226" i="22"/>
  <c r="I226" i="22"/>
  <c r="R226" i="22"/>
  <c r="H231" i="22"/>
  <c r="Q235" i="22"/>
  <c r="O235" i="22"/>
  <c r="N235" i="22"/>
  <c r="M235" i="22"/>
  <c r="L235" i="22"/>
  <c r="I235" i="22"/>
  <c r="R235" i="22"/>
  <c r="H242" i="22"/>
  <c r="Q207" i="22"/>
  <c r="M207" i="22"/>
  <c r="L207" i="22"/>
  <c r="Q211" i="22"/>
  <c r="M211" i="22"/>
  <c r="L211" i="22"/>
  <c r="Q215" i="22"/>
  <c r="M215" i="22"/>
  <c r="L215" i="22"/>
  <c r="I215" i="22"/>
  <c r="Q218" i="22"/>
  <c r="M218" i="22"/>
  <c r="L218" i="22"/>
  <c r="I218" i="22"/>
  <c r="Q221" i="22"/>
  <c r="M221" i="22"/>
  <c r="L221" i="22"/>
  <c r="I221" i="22"/>
  <c r="R221" i="22"/>
  <c r="J231" i="22"/>
  <c r="Q233" i="22"/>
  <c r="O233" i="22"/>
  <c r="M233" i="22"/>
  <c r="L233" i="22"/>
  <c r="I233" i="22"/>
  <c r="R233" i="22"/>
  <c r="H235" i="22"/>
  <c r="Q240" i="22"/>
  <c r="O240" i="22"/>
  <c r="N240" i="22"/>
  <c r="M240" i="22"/>
  <c r="L240" i="22"/>
  <c r="I240" i="22"/>
  <c r="R240" i="22"/>
  <c r="J242" i="22"/>
  <c r="H207" i="22"/>
  <c r="H211" i="22"/>
  <c r="H215" i="22"/>
  <c r="H218" i="22"/>
  <c r="H221" i="22"/>
  <c r="J226" i="22"/>
  <c r="Q228" i="22"/>
  <c r="M228" i="22"/>
  <c r="L228" i="22"/>
  <c r="I228" i="22"/>
  <c r="R228" i="22"/>
  <c r="K231" i="22"/>
  <c r="H233" i="22"/>
  <c r="J235" i="22"/>
  <c r="H240" i="22"/>
  <c r="K242" i="22"/>
  <c r="Q245" i="22"/>
  <c r="O245" i="22"/>
  <c r="N245" i="22"/>
  <c r="M245" i="22"/>
  <c r="L245" i="22"/>
  <c r="J245" i="22"/>
  <c r="I245" i="22"/>
  <c r="R245" i="22"/>
  <c r="Q248" i="22"/>
  <c r="O248" i="22"/>
  <c r="N248" i="22"/>
  <c r="M248" i="22"/>
  <c r="L248" i="22"/>
  <c r="J248" i="22"/>
  <c r="I248" i="22"/>
  <c r="R248" i="22"/>
  <c r="Q251" i="22"/>
  <c r="O251" i="22"/>
  <c r="N251" i="22"/>
  <c r="M251" i="22"/>
  <c r="L251" i="22"/>
  <c r="J251" i="22"/>
  <c r="I251" i="22"/>
  <c r="R251" i="22"/>
  <c r="Q254" i="22"/>
  <c r="O254" i="22"/>
  <c r="N254" i="22"/>
  <c r="M254" i="22"/>
  <c r="L254" i="22"/>
  <c r="J254" i="22"/>
  <c r="I254" i="22"/>
  <c r="R254" i="22"/>
  <c r="Q257" i="22"/>
  <c r="O257" i="22"/>
  <c r="N257" i="22"/>
  <c r="M257" i="22"/>
  <c r="L257" i="22"/>
  <c r="J257" i="22"/>
  <c r="I257" i="22"/>
  <c r="R257" i="22"/>
  <c r="Q260" i="22"/>
  <c r="O260" i="22"/>
  <c r="N260" i="22"/>
  <c r="M260" i="22"/>
  <c r="L260" i="22"/>
  <c r="J260" i="22"/>
  <c r="I260" i="22"/>
  <c r="R260" i="22"/>
  <c r="I207" i="22"/>
  <c r="I211" i="22"/>
  <c r="J215" i="22"/>
  <c r="J218" i="22"/>
  <c r="J221" i="22"/>
  <c r="Q223" i="22"/>
  <c r="M223" i="22"/>
  <c r="L223" i="22"/>
  <c r="I223" i="22"/>
  <c r="R223" i="22"/>
  <c r="K226" i="22"/>
  <c r="N231" i="22"/>
  <c r="J233" i="22"/>
  <c r="K235" i="22"/>
  <c r="Q238" i="22"/>
  <c r="O238" i="22"/>
  <c r="N238" i="22"/>
  <c r="M238" i="22"/>
  <c r="L238" i="22"/>
  <c r="I238" i="22"/>
  <c r="R238" i="22"/>
  <c r="J240" i="22"/>
  <c r="P242" i="22"/>
  <c r="Q206" i="22"/>
  <c r="M206" i="22"/>
  <c r="L206" i="22"/>
  <c r="J207" i="22"/>
  <c r="O208" i="22"/>
  <c r="Q210" i="22"/>
  <c r="M210" i="22"/>
  <c r="L210" i="22"/>
  <c r="J211" i="22"/>
  <c r="O212" i="22"/>
  <c r="Q214" i="22"/>
  <c r="M214" i="22"/>
  <c r="L214" i="22"/>
  <c r="K215" i="22"/>
  <c r="K218" i="22"/>
  <c r="K221" i="22"/>
  <c r="H223" i="22"/>
  <c r="P224" i="22"/>
  <c r="N226" i="22"/>
  <c r="J228" i="22"/>
  <c r="Q230" i="22"/>
  <c r="M230" i="22"/>
  <c r="L230" i="22"/>
  <c r="I230" i="22"/>
  <c r="R230" i="22"/>
  <c r="O231" i="22"/>
  <c r="K233" i="22"/>
  <c r="P235" i="22"/>
  <c r="H238" i="22"/>
  <c r="K240" i="22"/>
  <c r="Q243" i="22"/>
  <c r="O243" i="22"/>
  <c r="N243" i="22"/>
  <c r="M243" i="22"/>
  <c r="L243" i="22"/>
  <c r="I243" i="22"/>
  <c r="R243" i="22"/>
  <c r="K245" i="22"/>
  <c r="K248" i="22"/>
  <c r="K251" i="22"/>
  <c r="K254" i="22"/>
  <c r="K257" i="22"/>
  <c r="K260" i="22"/>
  <c r="H206" i="22"/>
  <c r="K207" i="22"/>
  <c r="P208" i="22"/>
  <c r="H210" i="22"/>
  <c r="K211" i="22"/>
  <c r="P212" i="22"/>
  <c r="H214" i="22"/>
  <c r="N215" i="22"/>
  <c r="Q217" i="22"/>
  <c r="M217" i="22"/>
  <c r="L217" i="22"/>
  <c r="I217" i="22"/>
  <c r="N218" i="22"/>
  <c r="Q220" i="22"/>
  <c r="M220" i="22"/>
  <c r="L220" i="22"/>
  <c r="I220" i="22"/>
  <c r="N221" i="22"/>
  <c r="J223" i="22"/>
  <c r="Q225" i="22"/>
  <c r="M225" i="22"/>
  <c r="L225" i="22"/>
  <c r="I225" i="22"/>
  <c r="R225" i="22"/>
  <c r="O226" i="22"/>
  <c r="K228" i="22"/>
  <c r="H230" i="22"/>
  <c r="P231" i="22"/>
  <c r="N233" i="22"/>
  <c r="Q236" i="22"/>
  <c r="O236" i="22"/>
  <c r="N236" i="22"/>
  <c r="M236" i="22"/>
  <c r="L236" i="22"/>
  <c r="I236" i="22"/>
  <c r="R236" i="22"/>
  <c r="J238" i="22"/>
  <c r="P240" i="22"/>
  <c r="H243" i="22"/>
  <c r="P245" i="22"/>
  <c r="P248" i="22"/>
  <c r="P251" i="22"/>
  <c r="P254" i="22"/>
  <c r="P257" i="22"/>
  <c r="P260" i="22"/>
  <c r="I206" i="22"/>
  <c r="N207" i="22"/>
  <c r="R208" i="22"/>
  <c r="I210" i="22"/>
  <c r="N211" i="22"/>
  <c r="R212" i="22"/>
  <c r="I214" i="22"/>
  <c r="O215" i="22"/>
  <c r="O218" i="22"/>
  <c r="H220" i="22"/>
  <c r="O221" i="22"/>
  <c r="K223" i="22"/>
  <c r="H225" i="22"/>
  <c r="P226" i="22"/>
  <c r="N228" i="22"/>
  <c r="J230" i="22"/>
  <c r="Q232" i="22"/>
  <c r="M232" i="22"/>
  <c r="L232" i="22"/>
  <c r="I232" i="22"/>
  <c r="R232" i="22"/>
  <c r="P233" i="22"/>
  <c r="H236" i="22"/>
  <c r="K238" i="22"/>
  <c r="Q241" i="22"/>
  <c r="O241" i="22"/>
  <c r="N241" i="22"/>
  <c r="M241" i="22"/>
  <c r="L241" i="22"/>
  <c r="I241" i="22"/>
  <c r="R241" i="22"/>
  <c r="J243" i="22"/>
  <c r="Q246" i="22"/>
  <c r="O246" i="22"/>
  <c r="N246" i="22"/>
  <c r="M246" i="22"/>
  <c r="L246" i="22"/>
  <c r="J246" i="22"/>
  <c r="I246" i="22"/>
  <c r="R246" i="22"/>
  <c r="Q249" i="22"/>
  <c r="O249" i="22"/>
  <c r="N249" i="22"/>
  <c r="M249" i="22"/>
  <c r="L249" i="22"/>
  <c r="J249" i="22"/>
  <c r="I249" i="22"/>
  <c r="R249" i="22"/>
  <c r="Q252" i="22"/>
  <c r="O252" i="22"/>
  <c r="N252" i="22"/>
  <c r="M252" i="22"/>
  <c r="L252" i="22"/>
  <c r="J252" i="22"/>
  <c r="I252" i="22"/>
  <c r="R252" i="22"/>
  <c r="Q255" i="22"/>
  <c r="O255" i="22"/>
  <c r="N255" i="22"/>
  <c r="M255" i="22"/>
  <c r="L255" i="22"/>
  <c r="J255" i="22"/>
  <c r="I255" i="22"/>
  <c r="R255" i="22"/>
  <c r="Q258" i="22"/>
  <c r="O258" i="22"/>
  <c r="N258" i="22"/>
  <c r="M258" i="22"/>
  <c r="L258" i="22"/>
  <c r="J258" i="22"/>
  <c r="I258" i="22"/>
  <c r="R258" i="22"/>
  <c r="Q261" i="22"/>
  <c r="O261" i="22"/>
  <c r="N261" i="22"/>
  <c r="M261" i="22"/>
  <c r="L261" i="22"/>
  <c r="J261" i="22"/>
  <c r="I261" i="22"/>
  <c r="R261" i="22"/>
  <c r="Q205" i="22"/>
  <c r="M205" i="22"/>
  <c r="L205" i="22"/>
  <c r="J206" i="22"/>
  <c r="O207" i="22"/>
  <c r="Q209" i="22"/>
  <c r="M209" i="22"/>
  <c r="L209" i="22"/>
  <c r="J210" i="22"/>
  <c r="O211" i="22"/>
  <c r="Q213" i="22"/>
  <c r="M213" i="22"/>
  <c r="L213" i="22"/>
  <c r="J214" i="22"/>
  <c r="P215" i="22"/>
  <c r="J217" i="22"/>
  <c r="P218" i="22"/>
  <c r="J220" i="22"/>
  <c r="P221" i="22"/>
  <c r="N223" i="22"/>
  <c r="J225" i="22"/>
  <c r="Q227" i="22"/>
  <c r="M227" i="22"/>
  <c r="L227" i="22"/>
  <c r="I227" i="22"/>
  <c r="R227" i="22"/>
  <c r="O228" i="22"/>
  <c r="K230" i="22"/>
  <c r="H232" i="22"/>
  <c r="Q234" i="22"/>
  <c r="O234" i="22"/>
  <c r="N234" i="22"/>
  <c r="M234" i="22"/>
  <c r="L234" i="22"/>
  <c r="I234" i="22"/>
  <c r="R234" i="22"/>
  <c r="J236" i="22"/>
  <c r="P238" i="22"/>
  <c r="H241" i="22"/>
  <c r="K243" i="22"/>
  <c r="H246" i="22"/>
  <c r="H249" i="22"/>
  <c r="H252" i="22"/>
  <c r="H255" i="22"/>
  <c r="H258" i="22"/>
  <c r="H261" i="22"/>
  <c r="H205" i="22"/>
  <c r="K206" i="22"/>
  <c r="P207" i="22"/>
  <c r="H209" i="22"/>
  <c r="K210" i="22"/>
  <c r="P211" i="22"/>
  <c r="H213" i="22"/>
  <c r="K214" i="22"/>
  <c r="R215" i="22"/>
  <c r="K217" i="22"/>
  <c r="R218" i="22"/>
  <c r="K220" i="22"/>
  <c r="Q222" i="22"/>
  <c r="M222" i="22"/>
  <c r="L222" i="22"/>
  <c r="I222" i="22"/>
  <c r="R222" i="22"/>
  <c r="O223" i="22"/>
  <c r="K225" i="22"/>
  <c r="H227" i="22"/>
  <c r="P228" i="22"/>
  <c r="N230" i="22"/>
  <c r="J232" i="22"/>
  <c r="K236" i="22"/>
  <c r="Q239" i="22"/>
  <c r="O239" i="22"/>
  <c r="N239" i="22"/>
  <c r="M239" i="22"/>
  <c r="L239" i="22"/>
  <c r="I239" i="22"/>
  <c r="R239" i="22"/>
  <c r="J241" i="22"/>
  <c r="P243" i="22"/>
  <c r="K246" i="22"/>
  <c r="K249" i="22"/>
  <c r="K252" i="22"/>
  <c r="K255" i="22"/>
  <c r="K258" i="22"/>
  <c r="K261" i="22"/>
  <c r="N206" i="22"/>
  <c r="R207" i="22"/>
  <c r="N210" i="22"/>
  <c r="R211" i="22"/>
  <c r="N214" i="22"/>
  <c r="Q216" i="22"/>
  <c r="M216" i="22"/>
  <c r="L216" i="22"/>
  <c r="I216" i="22"/>
  <c r="Q219" i="22"/>
  <c r="M219" i="22"/>
  <c r="L219" i="22"/>
  <c r="I219" i="22"/>
  <c r="P223" i="22"/>
  <c r="Q229" i="22"/>
  <c r="M229" i="22"/>
  <c r="L229" i="22"/>
  <c r="I229" i="22"/>
  <c r="R229" i="22"/>
  <c r="O230" i="22"/>
  <c r="Q244" i="22"/>
  <c r="O244" i="22"/>
  <c r="N244" i="22"/>
  <c r="M244" i="22"/>
  <c r="L244" i="22"/>
  <c r="I244" i="22"/>
  <c r="R244" i="22"/>
  <c r="CC111" i="22" l="1"/>
  <c r="CC126" i="22"/>
  <c r="CC85" i="22"/>
  <c r="L101" i="22"/>
  <c r="M101" i="22" s="1"/>
  <c r="L111" i="22"/>
  <c r="M111" i="22" s="1"/>
  <c r="CG144" i="22"/>
  <c r="DF144" i="22" s="1"/>
  <c r="CS144" i="22" s="1"/>
  <c r="L85" i="22"/>
  <c r="M85" i="22" s="1"/>
  <c r="CG150" i="22"/>
  <c r="DF150" i="22" s="1"/>
  <c r="CS150" i="22" s="1"/>
  <c r="CO201" i="22"/>
  <c r="DN201" i="22" s="1"/>
  <c r="DA201" i="22" s="1"/>
  <c r="CF152" i="22"/>
  <c r="DE152" i="22" s="1"/>
  <c r="CR152" i="22" s="1"/>
  <c r="CJ197" i="22"/>
  <c r="DI197" i="22" s="1"/>
  <c r="CV197" i="22" s="1"/>
  <c r="CO176" i="22"/>
  <c r="DN176" i="22" s="1"/>
  <c r="DA176" i="22" s="1"/>
  <c r="CO164" i="22"/>
  <c r="DN164" i="22" s="1"/>
  <c r="DA164" i="22" s="1"/>
  <c r="K96" i="22"/>
  <c r="P279" i="22" s="1"/>
  <c r="CC97" i="22"/>
  <c r="CI157" i="22"/>
  <c r="DH157" i="22" s="1"/>
  <c r="CU157" i="22" s="1"/>
  <c r="L134" i="22"/>
  <c r="M134" i="22" s="1"/>
  <c r="Q317" i="22" s="1"/>
  <c r="R317" i="22" s="1"/>
  <c r="CC134" i="22"/>
  <c r="K112" i="22"/>
  <c r="L112" i="22" s="1"/>
  <c r="M112" i="22" s="1"/>
  <c r="K140" i="22"/>
  <c r="L140" i="22" s="1"/>
  <c r="M140" i="22" s="1"/>
  <c r="CC170" i="22"/>
  <c r="CC116" i="22"/>
  <c r="CH149" i="22"/>
  <c r="DG149" i="22" s="1"/>
  <c r="CT149" i="22" s="1"/>
  <c r="K182" i="22"/>
  <c r="L182" i="22" s="1"/>
  <c r="M182" i="22" s="1"/>
  <c r="CE182" i="22" s="1"/>
  <c r="DD182" i="22" s="1"/>
  <c r="CQ182" i="22" s="1"/>
  <c r="K165" i="22"/>
  <c r="L165" i="22" s="1"/>
  <c r="M165" i="22" s="1"/>
  <c r="N165" i="22" s="1"/>
  <c r="CG192" i="22"/>
  <c r="DF192" i="22" s="1"/>
  <c r="CS192" i="22" s="1"/>
  <c r="CC185" i="22"/>
  <c r="K167" i="22"/>
  <c r="L167" i="22" s="1"/>
  <c r="M167" i="22" s="1"/>
  <c r="CD167" i="22" s="1"/>
  <c r="CC121" i="22"/>
  <c r="K128" i="22"/>
  <c r="P311" i="22" s="1"/>
  <c r="CC162" i="22"/>
  <c r="K144" i="22"/>
  <c r="L144" i="22" s="1"/>
  <c r="M144" i="22" s="1"/>
  <c r="CE144" i="22" s="1"/>
  <c r="DD144" i="22" s="1"/>
  <c r="CQ144" i="22" s="1"/>
  <c r="CC166" i="22"/>
  <c r="K174" i="22"/>
  <c r="L174" i="22" s="1"/>
  <c r="M174" i="22" s="1"/>
  <c r="N174" i="22" s="1"/>
  <c r="K169" i="22"/>
  <c r="L169" i="22" s="1"/>
  <c r="M169" i="22" s="1"/>
  <c r="CE169" i="22" s="1"/>
  <c r="DD169" i="22" s="1"/>
  <c r="CQ169" i="22" s="1"/>
  <c r="K148" i="22"/>
  <c r="L148" i="22" s="1"/>
  <c r="M148" i="22" s="1"/>
  <c r="N148" i="22" s="1"/>
  <c r="CC193" i="22"/>
  <c r="CC199" i="22"/>
  <c r="CC161" i="22"/>
  <c r="K120" i="22"/>
  <c r="L120" i="22" s="1"/>
  <c r="M120" i="22" s="1"/>
  <c r="L114" i="22"/>
  <c r="M114" i="22" s="1"/>
  <c r="Q297" i="22" s="1"/>
  <c r="R297" i="22" s="1"/>
  <c r="K92" i="22"/>
  <c r="L92" i="22" s="1"/>
  <c r="M92" i="22" s="1"/>
  <c r="K88" i="22"/>
  <c r="P271" i="22" s="1"/>
  <c r="CC163" i="22"/>
  <c r="AR198" i="22"/>
  <c r="CJ198" i="22"/>
  <c r="Z170" i="22"/>
  <c r="CG170" i="22"/>
  <c r="N171" i="22"/>
  <c r="CD171" i="22"/>
  <c r="CE171" i="22"/>
  <c r="DD171" i="22" s="1"/>
  <c r="CQ171" i="22" s="1"/>
  <c r="BP185" i="22"/>
  <c r="CN185" i="22"/>
  <c r="BD165" i="22"/>
  <c r="CL165" i="22"/>
  <c r="Z148" i="22"/>
  <c r="CG148" i="22"/>
  <c r="N193" i="22"/>
  <c r="CD193" i="22"/>
  <c r="CE193" i="22"/>
  <c r="DD193" i="22" s="1"/>
  <c r="CQ193" i="22" s="1"/>
  <c r="AR165" i="22"/>
  <c r="CJ165" i="22"/>
  <c r="N164" i="22"/>
  <c r="CE164" i="22"/>
  <c r="DD164" i="22" s="1"/>
  <c r="CQ164" i="22" s="1"/>
  <c r="CD164" i="22"/>
  <c r="AR199" i="22"/>
  <c r="CJ199" i="22"/>
  <c r="BD186" i="22"/>
  <c r="CL186" i="22"/>
  <c r="T160" i="22"/>
  <c r="CF160" i="22"/>
  <c r="AR159" i="22"/>
  <c r="CJ159" i="22"/>
  <c r="T178" i="22"/>
  <c r="CF178" i="22"/>
  <c r="AR168" i="22"/>
  <c r="CJ168" i="22"/>
  <c r="CB196" i="22"/>
  <c r="CP196" i="22"/>
  <c r="AX197" i="22"/>
  <c r="CK197" i="22"/>
  <c r="BP184" i="22"/>
  <c r="CN184" i="22"/>
  <c r="AF162" i="22"/>
  <c r="CH162" i="22"/>
  <c r="AR158" i="22"/>
  <c r="CJ158" i="22"/>
  <c r="AL145" i="22"/>
  <c r="CI145" i="22"/>
  <c r="CB194" i="22"/>
  <c r="CP194" i="22"/>
  <c r="CB149" i="22"/>
  <c r="CP149" i="22"/>
  <c r="AF194" i="22"/>
  <c r="CH194" i="22"/>
  <c r="N170" i="22"/>
  <c r="CE170" i="22"/>
  <c r="DD170" i="22" s="1"/>
  <c r="CQ170" i="22" s="1"/>
  <c r="CD170" i="22"/>
  <c r="BJ163" i="22"/>
  <c r="CM163" i="22"/>
  <c r="BV165" i="22"/>
  <c r="CO165" i="22"/>
  <c r="L127" i="22"/>
  <c r="M127" i="22" s="1"/>
  <c r="Q310" i="22" s="1"/>
  <c r="R310" i="22" s="1"/>
  <c r="AL197" i="22"/>
  <c r="CI197" i="22"/>
  <c r="N198" i="22"/>
  <c r="CD198" i="22"/>
  <c r="CE198" i="22"/>
  <c r="DD198" i="22" s="1"/>
  <c r="CQ198" i="22" s="1"/>
  <c r="BJ194" i="22"/>
  <c r="CM194" i="22"/>
  <c r="BP199" i="22"/>
  <c r="CN199" i="22"/>
  <c r="AF193" i="22"/>
  <c r="CH193" i="22"/>
  <c r="BP193" i="22"/>
  <c r="CN193" i="22"/>
  <c r="BD195" i="22"/>
  <c r="CL195" i="22"/>
  <c r="Z188" i="22"/>
  <c r="CG188" i="22"/>
  <c r="BJ185" i="22"/>
  <c r="CM185" i="22"/>
  <c r="BD191" i="22"/>
  <c r="CL191" i="22"/>
  <c r="AR189" i="22"/>
  <c r="CJ189" i="22"/>
  <c r="BD184" i="22"/>
  <c r="CL184" i="22"/>
  <c r="Z187" i="22"/>
  <c r="CG187" i="22"/>
  <c r="BP178" i="22"/>
  <c r="CN178" i="22"/>
  <c r="CB176" i="22"/>
  <c r="CP176" i="22"/>
  <c r="AR181" i="22"/>
  <c r="CJ181" i="22"/>
  <c r="T177" i="22"/>
  <c r="CF177" i="22"/>
  <c r="Z181" i="22"/>
  <c r="CG181" i="22"/>
  <c r="AX173" i="22"/>
  <c r="CK173" i="22"/>
  <c r="BJ169" i="22"/>
  <c r="CM169" i="22"/>
  <c r="Z167" i="22"/>
  <c r="CG167" i="22"/>
  <c r="AR166" i="22"/>
  <c r="CJ166" i="22"/>
  <c r="BD172" i="22"/>
  <c r="CL172" i="22"/>
  <c r="AL167" i="22"/>
  <c r="CI167" i="22"/>
  <c r="BD152" i="22"/>
  <c r="CL152" i="22"/>
  <c r="AR149" i="22"/>
  <c r="CJ149" i="22"/>
  <c r="N149" i="22"/>
  <c r="CD149" i="22"/>
  <c r="CE149" i="22"/>
  <c r="DD149" i="22" s="1"/>
  <c r="CQ149" i="22" s="1"/>
  <c r="BP147" i="22"/>
  <c r="CN147" i="22"/>
  <c r="AF158" i="22"/>
  <c r="CH158" i="22"/>
  <c r="Z151" i="22"/>
  <c r="CG151" i="22"/>
  <c r="T157" i="22"/>
  <c r="CF157" i="22"/>
  <c r="AF146" i="22"/>
  <c r="CH146" i="22"/>
  <c r="N154" i="22"/>
  <c r="CD154" i="22"/>
  <c r="CE154" i="22"/>
  <c r="DD154" i="22" s="1"/>
  <c r="CQ154" i="22" s="1"/>
  <c r="AX145" i="22"/>
  <c r="CK145" i="22"/>
  <c r="AR180" i="22"/>
  <c r="CJ180" i="22"/>
  <c r="AF201" i="22"/>
  <c r="CH201" i="22"/>
  <c r="BP173" i="22"/>
  <c r="CN173" i="22"/>
  <c r="T144" i="22"/>
  <c r="CF144" i="22"/>
  <c r="AL174" i="22"/>
  <c r="CI174" i="22"/>
  <c r="BP146" i="22"/>
  <c r="CN146" i="22"/>
  <c r="AX189" i="22"/>
  <c r="CK189" i="22"/>
  <c r="BV148" i="22"/>
  <c r="CO148" i="22"/>
  <c r="Z168" i="22"/>
  <c r="CG168" i="22"/>
  <c r="AL185" i="22"/>
  <c r="CI185" i="22"/>
  <c r="Z165" i="22"/>
  <c r="CG165" i="22"/>
  <c r="BV144" i="22"/>
  <c r="CO144" i="22"/>
  <c r="AL192" i="22"/>
  <c r="CI192" i="22"/>
  <c r="BP171" i="22"/>
  <c r="CN171" i="22"/>
  <c r="BV147" i="22"/>
  <c r="CO147" i="22"/>
  <c r="BV192" i="22"/>
  <c r="CO192" i="22"/>
  <c r="N150" i="22"/>
  <c r="CD150" i="22"/>
  <c r="CE150" i="22"/>
  <c r="DD150" i="22" s="1"/>
  <c r="CQ150" i="22" s="1"/>
  <c r="AL165" i="22"/>
  <c r="CI165" i="22"/>
  <c r="BJ197" i="22"/>
  <c r="CM197" i="22"/>
  <c r="CB182" i="22"/>
  <c r="CP182" i="22"/>
  <c r="Z163" i="22"/>
  <c r="CG163" i="22"/>
  <c r="CB148" i="22"/>
  <c r="CP148" i="22"/>
  <c r="AF175" i="22"/>
  <c r="CH175" i="22"/>
  <c r="BD181" i="22"/>
  <c r="CL181" i="22"/>
  <c r="BD156" i="22"/>
  <c r="CL156" i="22"/>
  <c r="AR148" i="22"/>
  <c r="CJ148" i="22"/>
  <c r="AL148" i="22"/>
  <c r="CI148" i="22"/>
  <c r="AR169" i="22"/>
  <c r="CJ169" i="22"/>
  <c r="T170" i="22"/>
  <c r="CF170" i="22"/>
  <c r="BP152" i="22"/>
  <c r="CN152" i="22"/>
  <c r="Z197" i="22"/>
  <c r="CG197" i="22"/>
  <c r="BP196" i="22"/>
  <c r="CN196" i="22"/>
  <c r="BV194" i="22"/>
  <c r="CO194" i="22"/>
  <c r="CB199" i="22"/>
  <c r="CP199" i="22"/>
  <c r="AX199" i="22"/>
  <c r="CK199" i="22"/>
  <c r="BP198" i="22"/>
  <c r="CN198" i="22"/>
  <c r="BP195" i="22"/>
  <c r="CN195" i="22"/>
  <c r="BV188" i="22"/>
  <c r="CO188" i="22"/>
  <c r="BV184" i="22"/>
  <c r="CO184" i="22"/>
  <c r="BV189" i="22"/>
  <c r="CO189" i="22"/>
  <c r="BJ189" i="22"/>
  <c r="CM189" i="22"/>
  <c r="AR184" i="22"/>
  <c r="CJ184" i="22"/>
  <c r="AR187" i="22"/>
  <c r="CJ187" i="22"/>
  <c r="AF178" i="22"/>
  <c r="CH178" i="22"/>
  <c r="BD177" i="22"/>
  <c r="CL177" i="22"/>
  <c r="AF181" i="22"/>
  <c r="CH181" i="22"/>
  <c r="BV175" i="22"/>
  <c r="CO175" i="22"/>
  <c r="CC175" i="22"/>
  <c r="BP162" i="22"/>
  <c r="CN162" i="22"/>
  <c r="BD168" i="22"/>
  <c r="CL168" i="22"/>
  <c r="AF168" i="22"/>
  <c r="CH168" i="22"/>
  <c r="CC164" i="22"/>
  <c r="AL168" i="22"/>
  <c r="CI168" i="22"/>
  <c r="AL161" i="22"/>
  <c r="CI161" i="22"/>
  <c r="BP172" i="22"/>
  <c r="CN172" i="22"/>
  <c r="AL162" i="22"/>
  <c r="CI162" i="22"/>
  <c r="N152" i="22"/>
  <c r="CE152" i="22"/>
  <c r="DD152" i="22" s="1"/>
  <c r="CQ152" i="22" s="1"/>
  <c r="CD152" i="22"/>
  <c r="BD148" i="22"/>
  <c r="CL148" i="22"/>
  <c r="Z149" i="22"/>
  <c r="CG149" i="22"/>
  <c r="CB147" i="22"/>
  <c r="CP147" i="22"/>
  <c r="T158" i="22"/>
  <c r="CF158" i="22"/>
  <c r="BV151" i="22"/>
  <c r="CO151" i="22"/>
  <c r="CB146" i="22"/>
  <c r="CP146" i="22"/>
  <c r="AX154" i="22"/>
  <c r="CK154" i="22"/>
  <c r="BJ145" i="22"/>
  <c r="CM145" i="22"/>
  <c r="T168" i="22"/>
  <c r="CF168" i="22"/>
  <c r="T175" i="22"/>
  <c r="CF175" i="22"/>
  <c r="CB197" i="22"/>
  <c r="CP197" i="22"/>
  <c r="BD171" i="22"/>
  <c r="CL171" i="22"/>
  <c r="AX144" i="22"/>
  <c r="CK144" i="22"/>
  <c r="AR185" i="22"/>
  <c r="CJ185" i="22"/>
  <c r="BJ165" i="22"/>
  <c r="CM165" i="22"/>
  <c r="CB144" i="22"/>
  <c r="CP144" i="22"/>
  <c r="BD176" i="22"/>
  <c r="CL176" i="22"/>
  <c r="Z164" i="22"/>
  <c r="CG164" i="22"/>
  <c r="AX191" i="22"/>
  <c r="CK191" i="22"/>
  <c r="AR171" i="22"/>
  <c r="CJ171" i="22"/>
  <c r="Z147" i="22"/>
  <c r="CG147" i="22"/>
  <c r="T165" i="22"/>
  <c r="CF165" i="22"/>
  <c r="T174" i="22"/>
  <c r="CF174" i="22"/>
  <c r="BJ144" i="22"/>
  <c r="CM144" i="22"/>
  <c r="AX159" i="22"/>
  <c r="CK159" i="22"/>
  <c r="BJ166" i="22"/>
  <c r="CM166" i="22"/>
  <c r="BJ180" i="22"/>
  <c r="CM180" i="22"/>
  <c r="BD167" i="22"/>
  <c r="CL167" i="22"/>
  <c r="Z145" i="22"/>
  <c r="CG145" i="22"/>
  <c r="AF160" i="22"/>
  <c r="CH160" i="22"/>
  <c r="BV180" i="22"/>
  <c r="CO180" i="22"/>
  <c r="BP167" i="22"/>
  <c r="CN167" i="22"/>
  <c r="N161" i="22"/>
  <c r="CD161" i="22"/>
  <c r="CE161" i="22"/>
  <c r="DD161" i="22" s="1"/>
  <c r="CQ161" i="22" s="1"/>
  <c r="T197" i="22"/>
  <c r="CF197" i="22"/>
  <c r="CB178" i="22"/>
  <c r="CP178" i="22"/>
  <c r="BP194" i="22"/>
  <c r="CN194" i="22"/>
  <c r="BD146" i="22"/>
  <c r="CL146" i="22"/>
  <c r="N197" i="22"/>
  <c r="CD197" i="22"/>
  <c r="CE197" i="22"/>
  <c r="DD197" i="22" s="1"/>
  <c r="CQ197" i="22" s="1"/>
  <c r="BD196" i="22"/>
  <c r="CL196" i="22"/>
  <c r="Z193" i="22"/>
  <c r="CG193" i="22"/>
  <c r="AX196" i="22"/>
  <c r="CK196" i="22"/>
  <c r="AX200" i="22"/>
  <c r="CK200" i="22"/>
  <c r="BD193" i="22"/>
  <c r="CL193" i="22"/>
  <c r="CB195" i="22"/>
  <c r="CP195" i="22"/>
  <c r="AX188" i="22"/>
  <c r="CK188" i="22"/>
  <c r="BJ188" i="22"/>
  <c r="CM188" i="22"/>
  <c r="Z182" i="22"/>
  <c r="CG182" i="22"/>
  <c r="AF185" i="22"/>
  <c r="CH185" i="22"/>
  <c r="BP189" i="22"/>
  <c r="CN189" i="22"/>
  <c r="AF186" i="22"/>
  <c r="CH186" i="22"/>
  <c r="AR177" i="22"/>
  <c r="CJ177" i="22"/>
  <c r="N177" i="22"/>
  <c r="CD177" i="22"/>
  <c r="CE177" i="22"/>
  <c r="DD177" i="22" s="1"/>
  <c r="CQ177" i="22" s="1"/>
  <c r="T181" i="22"/>
  <c r="CF181" i="22"/>
  <c r="AR183" i="22"/>
  <c r="CJ183" i="22"/>
  <c r="BD173" i="22"/>
  <c r="CL173" i="22"/>
  <c r="CB170" i="22"/>
  <c r="CP170" i="22"/>
  <c r="AX167" i="22"/>
  <c r="CK167" i="22"/>
  <c r="BP168" i="22"/>
  <c r="CN168" i="22"/>
  <c r="BV167" i="22"/>
  <c r="CO167" i="22"/>
  <c r="BJ160" i="22"/>
  <c r="CM160" i="22"/>
  <c r="CB172" i="22"/>
  <c r="CP172" i="22"/>
  <c r="T161" i="22"/>
  <c r="CF161" i="22"/>
  <c r="Z152" i="22"/>
  <c r="CG152" i="22"/>
  <c r="AX162" i="22"/>
  <c r="CK162" i="22"/>
  <c r="AL149" i="22"/>
  <c r="CI149" i="22"/>
  <c r="AX163" i="22"/>
  <c r="CK163" i="22"/>
  <c r="BD153" i="22"/>
  <c r="CL153" i="22"/>
  <c r="BJ151" i="22"/>
  <c r="CM151" i="22"/>
  <c r="AX146" i="22"/>
  <c r="CK146" i="22"/>
  <c r="T154" i="22"/>
  <c r="CF154" i="22"/>
  <c r="BV145" i="22"/>
  <c r="CO145" i="22"/>
  <c r="BJ158" i="22"/>
  <c r="CM158" i="22"/>
  <c r="AL173" i="22"/>
  <c r="CI173" i="22"/>
  <c r="AF197" i="22"/>
  <c r="CH197" i="22"/>
  <c r="Z171" i="22"/>
  <c r="CG171" i="22"/>
  <c r="AL181" i="22"/>
  <c r="CI181" i="22"/>
  <c r="AF165" i="22"/>
  <c r="CH165" i="22"/>
  <c r="T167" i="22"/>
  <c r="CF167" i="22"/>
  <c r="BP174" i="22"/>
  <c r="CN174" i="22"/>
  <c r="T180" i="22"/>
  <c r="CF180" i="22"/>
  <c r="BV146" i="22"/>
  <c r="CO146" i="22"/>
  <c r="AX174" i="22"/>
  <c r="CK174" i="22"/>
  <c r="BV163" i="22"/>
  <c r="CO163" i="22"/>
  <c r="Z185" i="22"/>
  <c r="CG185" i="22"/>
  <c r="T184" i="22"/>
  <c r="CF184" i="22"/>
  <c r="BD144" i="22"/>
  <c r="CL144" i="22"/>
  <c r="Z174" i="22"/>
  <c r="CG174" i="22"/>
  <c r="AF156" i="22"/>
  <c r="CH156" i="22"/>
  <c r="AL198" i="22"/>
  <c r="CI198" i="22"/>
  <c r="AX184" i="22"/>
  <c r="CK184" i="22"/>
  <c r="T155" i="22"/>
  <c r="CF155" i="22"/>
  <c r="AL196" i="22"/>
  <c r="CI196" i="22"/>
  <c r="AR157" i="22"/>
  <c r="CJ157" i="22"/>
  <c r="BD199" i="22"/>
  <c r="CL199" i="22"/>
  <c r="BV187" i="22"/>
  <c r="CO187" i="22"/>
  <c r="AR172" i="22"/>
  <c r="CJ172" i="22"/>
  <c r="AF171" i="22"/>
  <c r="CH171" i="22"/>
  <c r="CC127" i="22"/>
  <c r="BP200" i="22"/>
  <c r="CN200" i="22"/>
  <c r="AR196" i="22"/>
  <c r="CJ196" i="22"/>
  <c r="AL193" i="22"/>
  <c r="CI193" i="22"/>
  <c r="AR194" i="22"/>
  <c r="CJ194" i="22"/>
  <c r="N195" i="22"/>
  <c r="CD195" i="22"/>
  <c r="CE195" i="22"/>
  <c r="DD195" i="22" s="1"/>
  <c r="CQ195" i="22" s="1"/>
  <c r="T193" i="22"/>
  <c r="CF193" i="22"/>
  <c r="AF190" i="22"/>
  <c r="CH190" i="22"/>
  <c r="T188" i="22"/>
  <c r="CF188" i="22"/>
  <c r="N185" i="22"/>
  <c r="CD185" i="22"/>
  <c r="CE185" i="22"/>
  <c r="DD185" i="22" s="1"/>
  <c r="CQ185" i="22" s="1"/>
  <c r="AF184" i="22"/>
  <c r="CH184" i="22"/>
  <c r="AL189" i="22"/>
  <c r="CI189" i="22"/>
  <c r="T186" i="22"/>
  <c r="CF186" i="22"/>
  <c r="BJ187" i="22"/>
  <c r="CM187" i="22"/>
  <c r="BP176" i="22"/>
  <c r="CN176" i="22"/>
  <c r="Z177" i="22"/>
  <c r="CG177" i="22"/>
  <c r="BV181" i="22"/>
  <c r="CO181" i="22"/>
  <c r="BV173" i="22"/>
  <c r="CO173" i="22"/>
  <c r="AX181" i="22"/>
  <c r="CK181" i="22"/>
  <c r="AF166" i="22"/>
  <c r="CH166" i="22"/>
  <c r="N168" i="22"/>
  <c r="CD168" i="22"/>
  <c r="CE168" i="22"/>
  <c r="DD168" i="22" s="1"/>
  <c r="CQ168" i="22" s="1"/>
  <c r="AR161" i="22"/>
  <c r="CJ161" i="22"/>
  <c r="AX160" i="22"/>
  <c r="CK160" i="22"/>
  <c r="T172" i="22"/>
  <c r="CF172" i="22"/>
  <c r="BJ168" i="22"/>
  <c r="CM168" i="22"/>
  <c r="BJ167" i="22"/>
  <c r="CM167" i="22"/>
  <c r="AL152" i="22"/>
  <c r="CI152" i="22"/>
  <c r="AX149" i="22"/>
  <c r="CK149" i="22"/>
  <c r="AR146" i="22"/>
  <c r="CJ146" i="22"/>
  <c r="T153" i="22"/>
  <c r="CF153" i="22"/>
  <c r="T151" i="22"/>
  <c r="CF151" i="22"/>
  <c r="BV150" i="22"/>
  <c r="CO150" i="22"/>
  <c r="AF154" i="22"/>
  <c r="CH154" i="22"/>
  <c r="BP145" i="22"/>
  <c r="CN145" i="22"/>
  <c r="T163" i="22"/>
  <c r="CF163" i="22"/>
  <c r="BJ170" i="22"/>
  <c r="CM170" i="22"/>
  <c r="Z191" i="22"/>
  <c r="CG191" i="22"/>
  <c r="BP165" i="22"/>
  <c r="CN165" i="22"/>
  <c r="Z179" i="22"/>
  <c r="CG179" i="22"/>
  <c r="BJ164" i="22"/>
  <c r="CM164" i="22"/>
  <c r="AF174" i="22"/>
  <c r="CH174" i="22"/>
  <c r="N179" i="22"/>
  <c r="CD179" i="22"/>
  <c r="CE179" i="22"/>
  <c r="DD179" i="22" s="1"/>
  <c r="CQ179" i="22" s="1"/>
  <c r="BD201" i="22"/>
  <c r="CL201" i="22"/>
  <c r="AX164" i="22"/>
  <c r="CK164" i="22"/>
  <c r="Z146" i="22"/>
  <c r="CG146" i="22"/>
  <c r="BJ171" i="22"/>
  <c r="CM171" i="22"/>
  <c r="Z175" i="22"/>
  <c r="CG175" i="22"/>
  <c r="AR201" i="22"/>
  <c r="CJ201" i="22"/>
  <c r="AF161" i="22"/>
  <c r="CH161" i="22"/>
  <c r="CB173" i="22"/>
  <c r="CP173" i="22"/>
  <c r="Z166" i="22"/>
  <c r="CG166" i="22"/>
  <c r="BP181" i="22"/>
  <c r="CN181" i="22"/>
  <c r="BV170" i="22"/>
  <c r="CO170" i="22"/>
  <c r="BD158" i="22"/>
  <c r="CL158" i="22"/>
  <c r="BP197" i="22"/>
  <c r="CN197" i="22"/>
  <c r="AX155" i="22"/>
  <c r="CK155" i="22"/>
  <c r="AL179" i="22"/>
  <c r="CI179" i="22"/>
  <c r="N188" i="22"/>
  <c r="CE188" i="22"/>
  <c r="DD188" i="22" s="1"/>
  <c r="CQ188" i="22" s="1"/>
  <c r="CD188" i="22"/>
  <c r="AR179" i="22"/>
  <c r="CJ179" i="22"/>
  <c r="CB171" i="22"/>
  <c r="CP171" i="22"/>
  <c r="AX157" i="22"/>
  <c r="CK157" i="22"/>
  <c r="AR156" i="22"/>
  <c r="CJ156" i="22"/>
  <c r="M83" i="22"/>
  <c r="Q266" i="22" s="1"/>
  <c r="R266" i="22" s="1"/>
  <c r="BD200" i="22"/>
  <c r="CL200" i="22"/>
  <c r="AF196" i="22"/>
  <c r="CH196" i="22"/>
  <c r="AX193" i="22"/>
  <c r="CK193" i="22"/>
  <c r="CB200" i="22"/>
  <c r="CP200" i="22"/>
  <c r="CB193" i="22"/>
  <c r="CP193" i="22"/>
  <c r="AL195" i="22"/>
  <c r="CI195" i="22"/>
  <c r="AR193" i="22"/>
  <c r="CJ193" i="22"/>
  <c r="T190" i="22"/>
  <c r="CF190" i="22"/>
  <c r="AF188" i="22"/>
  <c r="CH188" i="22"/>
  <c r="AL182" i="22"/>
  <c r="CI182" i="22"/>
  <c r="Z189" i="22"/>
  <c r="CG189" i="22"/>
  <c r="BV186" i="22"/>
  <c r="CO186" i="22"/>
  <c r="T187" i="22"/>
  <c r="CF187" i="22"/>
  <c r="BP179" i="22"/>
  <c r="CN179" i="22"/>
  <c r="AL177" i="22"/>
  <c r="CI177" i="22"/>
  <c r="AF180" i="22"/>
  <c r="CH180" i="22"/>
  <c r="BV183" i="22"/>
  <c r="CO183" i="22"/>
  <c r="BP170" i="22"/>
  <c r="CN170" i="22"/>
  <c r="CC171" i="22"/>
  <c r="AX168" i="22"/>
  <c r="CK168" i="22"/>
  <c r="Z161" i="22"/>
  <c r="CG161" i="22"/>
  <c r="N172" i="22"/>
  <c r="CD172" i="22"/>
  <c r="CE172" i="22"/>
  <c r="DD172" i="22" s="1"/>
  <c r="CQ172" i="22" s="1"/>
  <c r="BP166" i="22"/>
  <c r="CN166" i="22"/>
  <c r="BV166" i="22"/>
  <c r="CO166" i="22"/>
  <c r="AX152" i="22"/>
  <c r="CK152" i="22"/>
  <c r="AL166" i="22"/>
  <c r="CI166" i="22"/>
  <c r="BJ149" i="22"/>
  <c r="CM149" i="22"/>
  <c r="T146" i="22"/>
  <c r="CF146" i="22"/>
  <c r="BP158" i="22"/>
  <c r="CN158" i="22"/>
  <c r="BP153" i="22"/>
  <c r="CN153" i="22"/>
  <c r="AF151" i="22"/>
  <c r="CH151" i="22"/>
  <c r="BJ150" i="22"/>
  <c r="CM150" i="22"/>
  <c r="BV157" i="22"/>
  <c r="CO157" i="22"/>
  <c r="AR154" i="22"/>
  <c r="CJ154" i="22"/>
  <c r="AR145" i="22"/>
  <c r="CJ145" i="22"/>
  <c r="N162" i="22"/>
  <c r="CD162" i="22"/>
  <c r="CE162" i="22"/>
  <c r="DD162" i="22" s="1"/>
  <c r="CQ162" i="22" s="1"/>
  <c r="AF167" i="22"/>
  <c r="CH167" i="22"/>
  <c r="BD189" i="22"/>
  <c r="CL189" i="22"/>
  <c r="BP164" i="22"/>
  <c r="CN164" i="22"/>
  <c r="BV200" i="22"/>
  <c r="CO200" i="22"/>
  <c r="BJ176" i="22"/>
  <c r="CM176" i="22"/>
  <c r="CB180" i="22"/>
  <c r="CP180" i="22"/>
  <c r="BV171" i="22"/>
  <c r="CO171" i="22"/>
  <c r="AX176" i="22"/>
  <c r="CK176" i="22"/>
  <c r="BP163" i="22"/>
  <c r="CN163" i="22"/>
  <c r="BP144" i="22"/>
  <c r="CN144" i="22"/>
  <c r="BJ186" i="22"/>
  <c r="CM186" i="22"/>
  <c r="BV198" i="22"/>
  <c r="CO198" i="22"/>
  <c r="BJ174" i="22"/>
  <c r="CM174" i="22"/>
  <c r="T176" i="22"/>
  <c r="CF176" i="22"/>
  <c r="BJ175" i="22"/>
  <c r="CM175" i="22"/>
  <c r="BV197" i="22"/>
  <c r="CO197" i="22"/>
  <c r="AL199" i="22"/>
  <c r="CI199" i="22"/>
  <c r="CB165" i="22"/>
  <c r="CP165" i="22"/>
  <c r="BD194" i="22"/>
  <c r="CL194" i="22"/>
  <c r="AL160" i="22"/>
  <c r="CI160" i="22"/>
  <c r="BV153" i="22"/>
  <c r="CO153" i="22"/>
  <c r="CB174" i="22"/>
  <c r="CP174" i="22"/>
  <c r="BP148" i="22"/>
  <c r="CN148" i="22"/>
  <c r="AR173" i="22"/>
  <c r="CJ173" i="22"/>
  <c r="CC113" i="22"/>
  <c r="AX151" i="22"/>
  <c r="CK151" i="22"/>
  <c r="P293" i="22"/>
  <c r="BJ201" i="22"/>
  <c r="CM201" i="22"/>
  <c r="AR200" i="22"/>
  <c r="CJ200" i="22"/>
  <c r="T196" i="22"/>
  <c r="CF196" i="22"/>
  <c r="BJ193" i="22"/>
  <c r="CM193" i="22"/>
  <c r="BD198" i="22"/>
  <c r="CL198" i="22"/>
  <c r="BP192" i="22"/>
  <c r="CN192" i="22"/>
  <c r="BJ195" i="22"/>
  <c r="CM195" i="22"/>
  <c r="AF191" i="22"/>
  <c r="CH191" i="22"/>
  <c r="N190" i="22"/>
  <c r="CD190" i="22"/>
  <c r="CE190" i="22"/>
  <c r="DD190" i="22" s="1"/>
  <c r="CQ190" i="22" s="1"/>
  <c r="AR188" i="22"/>
  <c r="CJ188" i="22"/>
  <c r="BP180" i="22"/>
  <c r="CN180" i="22"/>
  <c r="T182" i="22"/>
  <c r="CF182" i="22"/>
  <c r="AX186" i="22"/>
  <c r="CK186" i="22"/>
  <c r="AX187" i="22"/>
  <c r="CK187" i="22"/>
  <c r="CB175" i="22"/>
  <c r="CP175" i="22"/>
  <c r="AX177" i="22"/>
  <c r="CK177" i="22"/>
  <c r="AR178" i="22"/>
  <c r="CJ178" i="22"/>
  <c r="AF183" i="22"/>
  <c r="CH183" i="22"/>
  <c r="AF170" i="22"/>
  <c r="CH170" i="22"/>
  <c r="BD163" i="22"/>
  <c r="CL163" i="22"/>
  <c r="CB166" i="22"/>
  <c r="CP166" i="22"/>
  <c r="BD161" i="22"/>
  <c r="CL161" i="22"/>
  <c r="T159" i="22"/>
  <c r="CF159" i="22"/>
  <c r="Z172" i="22"/>
  <c r="CG172" i="22"/>
  <c r="T166" i="22"/>
  <c r="CF166" i="22"/>
  <c r="BJ152" i="22"/>
  <c r="CM152" i="22"/>
  <c r="BD162" i="22"/>
  <c r="CL162" i="22"/>
  <c r="BV149" i="22"/>
  <c r="CO149" i="22"/>
  <c r="AL146" i="22"/>
  <c r="CI146" i="22"/>
  <c r="AX158" i="22"/>
  <c r="CK158" i="22"/>
  <c r="N153" i="22"/>
  <c r="CD153" i="22"/>
  <c r="CE153" i="22"/>
  <c r="DD153" i="22" s="1"/>
  <c r="CQ153" i="22" s="1"/>
  <c r="AR151" i="22"/>
  <c r="CJ151" i="22"/>
  <c r="AX150" i="22"/>
  <c r="CK150" i="22"/>
  <c r="BJ157" i="22"/>
  <c r="CM157" i="22"/>
  <c r="BD154" i="22"/>
  <c r="CL154" i="22"/>
  <c r="T145" i="22"/>
  <c r="CF145" i="22"/>
  <c r="BP160" i="22"/>
  <c r="CN160" i="22"/>
  <c r="AL164" i="22"/>
  <c r="CI164" i="22"/>
  <c r="AX185" i="22"/>
  <c r="CK185" i="22"/>
  <c r="AR162" i="22"/>
  <c r="CJ162" i="22"/>
  <c r="BV174" i="22"/>
  <c r="CO174" i="22"/>
  <c r="N163" i="22"/>
  <c r="CD163" i="22"/>
  <c r="CE163" i="22"/>
  <c r="DD163" i="22" s="1"/>
  <c r="CQ163" i="22" s="1"/>
  <c r="BV179" i="22"/>
  <c r="CO179" i="22"/>
  <c r="BD159" i="22"/>
  <c r="CL159" i="22"/>
  <c r="AX171" i="22"/>
  <c r="CK171" i="22"/>
  <c r="AL156" i="22"/>
  <c r="CI156" i="22"/>
  <c r="AL175" i="22"/>
  <c r="CI175" i="22"/>
  <c r="BD197" i="22"/>
  <c r="CL197" i="22"/>
  <c r="Z162" i="22"/>
  <c r="CG162" i="22"/>
  <c r="AL144" i="22"/>
  <c r="CI144" i="22"/>
  <c r="BJ181" i="22"/>
  <c r="CM181" i="22"/>
  <c r="BP191" i="22"/>
  <c r="CN191" i="22"/>
  <c r="N166" i="22"/>
  <c r="CD166" i="22"/>
  <c r="CE166" i="22"/>
  <c r="DD166" i="22" s="1"/>
  <c r="CQ166" i="22" s="1"/>
  <c r="AR144" i="22"/>
  <c r="CJ144" i="22"/>
  <c r="BD174" i="22"/>
  <c r="CL174" i="22"/>
  <c r="BP190" i="22"/>
  <c r="CN190" i="22"/>
  <c r="CB191" i="22"/>
  <c r="CP191" i="22"/>
  <c r="T189" i="22"/>
  <c r="CF189" i="22"/>
  <c r="AL159" i="22"/>
  <c r="CI159" i="22"/>
  <c r="AF195" i="22"/>
  <c r="CH195" i="22"/>
  <c r="AF179" i="22"/>
  <c r="CH179" i="22"/>
  <c r="AF172" i="22"/>
  <c r="CH172" i="22"/>
  <c r="BD157" i="22"/>
  <c r="CL157" i="22"/>
  <c r="AL151" i="22"/>
  <c r="CI151" i="22"/>
  <c r="Z198" i="22"/>
  <c r="CG198" i="22"/>
  <c r="T185" i="22"/>
  <c r="CF185" i="22"/>
  <c r="BV161" i="22"/>
  <c r="CO161" i="22"/>
  <c r="AL170" i="22"/>
  <c r="CI170" i="22"/>
  <c r="CB150" i="22"/>
  <c r="CP150" i="22"/>
  <c r="AR174" i="22"/>
  <c r="CJ174" i="22"/>
  <c r="T148" i="22"/>
  <c r="CF148" i="22"/>
  <c r="L100" i="22"/>
  <c r="M100" i="22" s="1"/>
  <c r="Q283" i="22" s="1"/>
  <c r="R283" i="22" s="1"/>
  <c r="AX201" i="22"/>
  <c r="CK201" i="22"/>
  <c r="AF200" i="22"/>
  <c r="CH200" i="22"/>
  <c r="AL200" i="22"/>
  <c r="CI200" i="22"/>
  <c r="BV193" i="22"/>
  <c r="CO193" i="22"/>
  <c r="Z199" i="22"/>
  <c r="CG199" i="22"/>
  <c r="BD192" i="22"/>
  <c r="CL192" i="22"/>
  <c r="BV195" i="22"/>
  <c r="CO195" i="22"/>
  <c r="BV191" i="22"/>
  <c r="CO191" i="22"/>
  <c r="Z190" i="22"/>
  <c r="CG190" i="22"/>
  <c r="BD188" i="22"/>
  <c r="CL188" i="22"/>
  <c r="N180" i="22"/>
  <c r="CD180" i="22"/>
  <c r="CE180" i="22"/>
  <c r="DD180" i="22" s="1"/>
  <c r="CQ180" i="22" s="1"/>
  <c r="AF182" i="22"/>
  <c r="CH182" i="22"/>
  <c r="CB189" i="22"/>
  <c r="CP189" i="22"/>
  <c r="AL186" i="22"/>
  <c r="CI186" i="22"/>
  <c r="CB187" i="22"/>
  <c r="CP187" i="22"/>
  <c r="N178" i="22"/>
  <c r="CD178" i="22"/>
  <c r="CE178" i="22"/>
  <c r="DD178" i="22" s="1"/>
  <c r="CQ178" i="22" s="1"/>
  <c r="BJ177" i="22"/>
  <c r="CM177" i="22"/>
  <c r="AX175" i="22"/>
  <c r="CK175" i="22"/>
  <c r="BJ183" i="22"/>
  <c r="CM183" i="22"/>
  <c r="BP169" i="22"/>
  <c r="CN169" i="22"/>
  <c r="AL169" i="22"/>
  <c r="CI169" i="22"/>
  <c r="Z160" i="22"/>
  <c r="CG160" i="22"/>
  <c r="BP155" i="22"/>
  <c r="CN155" i="22"/>
  <c r="AL172" i="22"/>
  <c r="CI172" i="22"/>
  <c r="BD169" i="22"/>
  <c r="CL169" i="22"/>
  <c r="BP161" i="22"/>
  <c r="CN161" i="22"/>
  <c r="BV152" i="22"/>
  <c r="CO152" i="22"/>
  <c r="BJ148" i="22"/>
  <c r="CM148" i="22"/>
  <c r="BV158" i="22"/>
  <c r="CO158" i="22"/>
  <c r="Z153" i="22"/>
  <c r="CG153" i="22"/>
  <c r="BD151" i="22"/>
  <c r="CL151" i="22"/>
  <c r="BJ146" i="22"/>
  <c r="CM146" i="22"/>
  <c r="T150" i="22"/>
  <c r="CF150" i="22"/>
  <c r="BP154" i="22"/>
  <c r="CN154" i="22"/>
  <c r="CB145" i="22"/>
  <c r="CP145" i="22"/>
  <c r="BV159" i="22"/>
  <c r="CO159" i="22"/>
  <c r="CB153" i="22"/>
  <c r="CP153" i="22"/>
  <c r="BP159" i="22"/>
  <c r="CN159" i="22"/>
  <c r="BV199" i="22"/>
  <c r="CO199" i="22"/>
  <c r="AF164" i="22"/>
  <c r="CH164" i="22"/>
  <c r="BV162" i="22"/>
  <c r="CO162" i="22"/>
  <c r="BP177" i="22"/>
  <c r="CN177" i="22"/>
  <c r="T171" i="22"/>
  <c r="CF171" i="22"/>
  <c r="BP175" i="22"/>
  <c r="CN175" i="22"/>
  <c r="AR190" i="22"/>
  <c r="CJ190" i="22"/>
  <c r="CB161" i="22"/>
  <c r="CP161" i="22"/>
  <c r="BD180" i="22"/>
  <c r="CL180" i="22"/>
  <c r="CB185" i="22"/>
  <c r="CP185" i="22"/>
  <c r="Z156" i="22"/>
  <c r="CG156" i="22"/>
  <c r="T164" i="22"/>
  <c r="CF164" i="22"/>
  <c r="N151" i="22"/>
  <c r="CD151" i="22"/>
  <c r="CE151" i="22"/>
  <c r="AR170" i="22"/>
  <c r="CJ170" i="22"/>
  <c r="CB192" i="22"/>
  <c r="CP192" i="22"/>
  <c r="AR164" i="22"/>
  <c r="CJ164" i="22"/>
  <c r="BD185" i="22"/>
  <c r="CL185" i="22"/>
  <c r="AL188" i="22"/>
  <c r="CI188" i="22"/>
  <c r="AL147" i="22"/>
  <c r="CI147" i="22"/>
  <c r="AL184" i="22"/>
  <c r="CI184" i="22"/>
  <c r="AF163" i="22"/>
  <c r="CH163" i="22"/>
  <c r="BD190" i="22"/>
  <c r="CL190" i="22"/>
  <c r="AF187" i="22"/>
  <c r="CH187" i="22"/>
  <c r="AX169" i="22"/>
  <c r="CK169" i="22"/>
  <c r="AR160" i="22"/>
  <c r="CJ160" i="22"/>
  <c r="BV154" i="22"/>
  <c r="CO154" i="22"/>
  <c r="Z173" i="22"/>
  <c r="CG173" i="22"/>
  <c r="AF144" i="22"/>
  <c r="CH144" i="22"/>
  <c r="AX194" i="22"/>
  <c r="CK194" i="22"/>
  <c r="AR191" i="22"/>
  <c r="CJ191" i="22"/>
  <c r="BV178" i="22"/>
  <c r="CO178" i="22"/>
  <c r="AR167" i="22"/>
  <c r="CJ167" i="22"/>
  <c r="Z154" i="22"/>
  <c r="CG154" i="22"/>
  <c r="Z196" i="22"/>
  <c r="CG196" i="22"/>
  <c r="AL201" i="22"/>
  <c r="CI201" i="22"/>
  <c r="T200" i="22"/>
  <c r="CF200" i="22"/>
  <c r="AF198" i="22"/>
  <c r="CH198" i="22"/>
  <c r="BJ199" i="22"/>
  <c r="CM199" i="22"/>
  <c r="CB198" i="22"/>
  <c r="CP198" i="22"/>
  <c r="AR192" i="22"/>
  <c r="CJ192" i="22"/>
  <c r="Z195" i="22"/>
  <c r="CG195" i="22"/>
  <c r="T191" i="22"/>
  <c r="CF191" i="22"/>
  <c r="AL190" i="22"/>
  <c r="CI190" i="22"/>
  <c r="BP188" i="22"/>
  <c r="CN188" i="22"/>
  <c r="Z180" i="22"/>
  <c r="CG180" i="22"/>
  <c r="AR182" i="22"/>
  <c r="CJ182" i="22"/>
  <c r="AR186" i="22"/>
  <c r="CJ186" i="22"/>
  <c r="AL187" i="22"/>
  <c r="CI187" i="22"/>
  <c r="Z178" i="22"/>
  <c r="CG178" i="22"/>
  <c r="BV177" i="22"/>
  <c r="CO177" i="22"/>
  <c r="CB179" i="22"/>
  <c r="CP179" i="22"/>
  <c r="CB183" i="22"/>
  <c r="CP183" i="22"/>
  <c r="T169" i="22"/>
  <c r="CF169" i="22"/>
  <c r="Z169" i="22"/>
  <c r="CG169" i="22"/>
  <c r="BV168" i="22"/>
  <c r="CO168" i="22"/>
  <c r="BJ159" i="22"/>
  <c r="CM159" i="22"/>
  <c r="BD155" i="22"/>
  <c r="CL155" i="22"/>
  <c r="AX172" i="22"/>
  <c r="CK172" i="22"/>
  <c r="AF169" i="22"/>
  <c r="CH169" i="22"/>
  <c r="AX156" i="22"/>
  <c r="CK156" i="22"/>
  <c r="T149" i="22"/>
  <c r="CF149" i="22"/>
  <c r="CB167" i="22"/>
  <c r="CP167" i="22"/>
  <c r="BJ147" i="22"/>
  <c r="CM147" i="22"/>
  <c r="AL158" i="22"/>
  <c r="CI158" i="22"/>
  <c r="AL153" i="22"/>
  <c r="CI153" i="22"/>
  <c r="BP151" i="22"/>
  <c r="CN151" i="22"/>
  <c r="Z158" i="22"/>
  <c r="CG158" i="22"/>
  <c r="AF150" i="22"/>
  <c r="CH150" i="22"/>
  <c r="Z157" i="22"/>
  <c r="CG157" i="22"/>
  <c r="CB154" i="22"/>
  <c r="CP154" i="22"/>
  <c r="BD145" i="22"/>
  <c r="CL145" i="22"/>
  <c r="N147" i="22"/>
  <c r="CD147" i="22"/>
  <c r="CE147" i="22"/>
  <c r="DD147" i="22" s="1"/>
  <c r="CQ147" i="22" s="1"/>
  <c r="AF159" i="22"/>
  <c r="CH159" i="22"/>
  <c r="CB201" i="22"/>
  <c r="CP201" i="22"/>
  <c r="Z159" i="22"/>
  <c r="CG159" i="22"/>
  <c r="AX192" i="22"/>
  <c r="CK192" i="22"/>
  <c r="BD160" i="22"/>
  <c r="CL160" i="22"/>
  <c r="BP201" i="22"/>
  <c r="CN201" i="22"/>
  <c r="Z176" i="22"/>
  <c r="CG176" i="22"/>
  <c r="BJ155" i="22"/>
  <c r="CM155" i="22"/>
  <c r="AX170" i="22"/>
  <c r="CK170" i="22"/>
  <c r="AF153" i="22"/>
  <c r="CH153" i="22"/>
  <c r="Z183" i="22"/>
  <c r="CG183" i="22"/>
  <c r="CB164" i="22"/>
  <c r="CP164" i="22"/>
  <c r="K173" i="22"/>
  <c r="L173" i="22" s="1"/>
  <c r="M173" i="22" s="1"/>
  <c r="AF148" i="22"/>
  <c r="CH148" i="22"/>
  <c r="BJ161" i="22"/>
  <c r="CM161" i="22"/>
  <c r="AL191" i="22"/>
  <c r="CI191" i="22"/>
  <c r="T173" i="22"/>
  <c r="CF173" i="22"/>
  <c r="BD164" i="22"/>
  <c r="CL164" i="22"/>
  <c r="CB177" i="22"/>
  <c r="CP177" i="22"/>
  <c r="Z186" i="22"/>
  <c r="CG186" i="22"/>
  <c r="AX182" i="22"/>
  <c r="CK182" i="22"/>
  <c r="AL194" i="22"/>
  <c r="CI194" i="22"/>
  <c r="BJ178" i="22"/>
  <c r="CM178" i="22"/>
  <c r="BP156" i="22"/>
  <c r="CN156" i="22"/>
  <c r="BP150" i="22"/>
  <c r="CN150" i="22"/>
  <c r="BV196" i="22"/>
  <c r="CO196" i="22"/>
  <c r="BD178" i="22"/>
  <c r="CL178" i="22"/>
  <c r="AR195" i="22"/>
  <c r="CJ195" i="22"/>
  <c r="AX179" i="22"/>
  <c r="CK179" i="22"/>
  <c r="BD147" i="22"/>
  <c r="CL147" i="22"/>
  <c r="N175" i="22"/>
  <c r="CD175" i="22"/>
  <c r="CE175" i="22"/>
  <c r="DD175" i="22" s="1"/>
  <c r="CQ175" i="22" s="1"/>
  <c r="Z201" i="22"/>
  <c r="CG201" i="22"/>
  <c r="BJ198" i="22"/>
  <c r="CM198" i="22"/>
  <c r="N194" i="22"/>
  <c r="CE194" i="22"/>
  <c r="DD194" i="22" s="1"/>
  <c r="CQ194" i="22" s="1"/>
  <c r="CD194" i="22"/>
  <c r="T199" i="22"/>
  <c r="CF199" i="22"/>
  <c r="Z200" i="22"/>
  <c r="CG200" i="22"/>
  <c r="AF192" i="22"/>
  <c r="CH192" i="22"/>
  <c r="AX195" i="22"/>
  <c r="CK195" i="22"/>
  <c r="BJ191" i="22"/>
  <c r="CM191" i="22"/>
  <c r="AX190" i="22"/>
  <c r="CK190" i="22"/>
  <c r="CB188" i="22"/>
  <c r="CP188" i="22"/>
  <c r="AL180" i="22"/>
  <c r="CI180" i="22"/>
  <c r="BD182" i="22"/>
  <c r="CL182" i="22"/>
  <c r="Z184" i="22"/>
  <c r="CG184" i="22"/>
  <c r="CB186" i="22"/>
  <c r="CP186" i="22"/>
  <c r="BP187" i="22"/>
  <c r="CN187" i="22"/>
  <c r="AL178" i="22"/>
  <c r="CI178" i="22"/>
  <c r="N181" i="22"/>
  <c r="CD181" i="22"/>
  <c r="CE181" i="22"/>
  <c r="DD181" i="22" s="1"/>
  <c r="CQ181" i="22" s="1"/>
  <c r="BD179" i="22"/>
  <c r="CL179" i="22"/>
  <c r="T183" i="22"/>
  <c r="CF183" i="22"/>
  <c r="AR175" i="22"/>
  <c r="CJ175" i="22"/>
  <c r="CB168" i="22"/>
  <c r="CP168" i="22"/>
  <c r="CB163" i="22"/>
  <c r="CP163" i="22"/>
  <c r="T162" i="22"/>
  <c r="CF162" i="22"/>
  <c r="AR155" i="22"/>
  <c r="CJ155" i="22"/>
  <c r="BJ172" i="22"/>
  <c r="CM172" i="22"/>
  <c r="CB162" i="22"/>
  <c r="CP162" i="22"/>
  <c r="CB159" i="22"/>
  <c r="CP159" i="22"/>
  <c r="T147" i="22"/>
  <c r="CF147" i="22"/>
  <c r="N158" i="22"/>
  <c r="CD158" i="22"/>
  <c r="CE158" i="22"/>
  <c r="DD158" i="22" s="1"/>
  <c r="CQ158" i="22" s="1"/>
  <c r="AX153" i="22"/>
  <c r="CK153" i="22"/>
  <c r="CB151" i="22"/>
  <c r="CP151" i="22"/>
  <c r="AR150" i="22"/>
  <c r="CJ150" i="22"/>
  <c r="CB157" i="22"/>
  <c r="CP157" i="22"/>
  <c r="AF145" i="22"/>
  <c r="CH145" i="22"/>
  <c r="BJ192" i="22"/>
  <c r="CM192" i="22"/>
  <c r="BV155" i="22"/>
  <c r="CO155" i="22"/>
  <c r="AF176" i="22"/>
  <c r="CH176" i="22"/>
  <c r="T156" i="22"/>
  <c r="CF156" i="22"/>
  <c r="N192" i="22"/>
  <c r="CD192" i="22"/>
  <c r="CE192" i="22"/>
  <c r="DD192" i="22" s="1"/>
  <c r="CQ192" i="22" s="1"/>
  <c r="Z155" i="22"/>
  <c r="CG155" i="22"/>
  <c r="AX161" i="22"/>
  <c r="CK161" i="22"/>
  <c r="T201" i="22"/>
  <c r="CF201" i="22"/>
  <c r="BJ154" i="22"/>
  <c r="CM154" i="22"/>
  <c r="BV169" i="22"/>
  <c r="CO169" i="22"/>
  <c r="CB152" i="22"/>
  <c r="CP152" i="22"/>
  <c r="BV182" i="22"/>
  <c r="CO182" i="22"/>
  <c r="AF157" i="22"/>
  <c r="CH157" i="22"/>
  <c r="BD149" i="22"/>
  <c r="CL149" i="22"/>
  <c r="AL171" i="22"/>
  <c r="CI171" i="22"/>
  <c r="CB184" i="22"/>
  <c r="CP184" i="22"/>
  <c r="N146" i="22"/>
  <c r="CD146" i="22"/>
  <c r="CE146" i="22"/>
  <c r="DD146" i="22" s="1"/>
  <c r="CQ146" i="22" s="1"/>
  <c r="AF152" i="22"/>
  <c r="CH152" i="22"/>
  <c r="AX166" i="22"/>
  <c r="CK166" i="22"/>
  <c r="BJ184" i="22"/>
  <c r="CM184" i="22"/>
  <c r="N176" i="22"/>
  <c r="CE176" i="22"/>
  <c r="DD176" i="22" s="1"/>
  <c r="CQ176" i="22" s="1"/>
  <c r="CD176" i="22"/>
  <c r="BJ182" i="22"/>
  <c r="CM182" i="22"/>
  <c r="AX147" i="22"/>
  <c r="CK147" i="22"/>
  <c r="BV190" i="22"/>
  <c r="CO190" i="22"/>
  <c r="AX183" i="22"/>
  <c r="CK183" i="22"/>
  <c r="AR147" i="22"/>
  <c r="CJ147" i="22"/>
  <c r="CB169" i="22"/>
  <c r="CP169" i="22"/>
  <c r="AL154" i="22"/>
  <c r="CI154" i="22"/>
  <c r="T194" i="22"/>
  <c r="CF194" i="22"/>
  <c r="BP183" i="22"/>
  <c r="CN183" i="22"/>
  <c r="CB155" i="22"/>
  <c r="CP155" i="22"/>
  <c r="N201" i="22"/>
  <c r="CD201" i="22"/>
  <c r="CE201" i="22"/>
  <c r="DD201" i="22" s="1"/>
  <c r="CQ201" i="22" s="1"/>
  <c r="AX198" i="22"/>
  <c r="CK198" i="22"/>
  <c r="Z194" i="22"/>
  <c r="CG194" i="22"/>
  <c r="AF199" i="22"/>
  <c r="CH199" i="22"/>
  <c r="T198" i="22"/>
  <c r="CF198" i="22"/>
  <c r="T192" i="22"/>
  <c r="CF192" i="22"/>
  <c r="T195" i="22"/>
  <c r="CF195" i="22"/>
  <c r="CB190" i="22"/>
  <c r="CP190" i="22"/>
  <c r="BJ190" i="22"/>
  <c r="CM190" i="22"/>
  <c r="AX180" i="22"/>
  <c r="CK180" i="22"/>
  <c r="BP182" i="22"/>
  <c r="CN182" i="22"/>
  <c r="BV185" i="22"/>
  <c r="CO185" i="22"/>
  <c r="BP186" i="22"/>
  <c r="CN186" i="22"/>
  <c r="BD187" i="22"/>
  <c r="CL187" i="22"/>
  <c r="AX178" i="22"/>
  <c r="CK178" i="22"/>
  <c r="CB181" i="22"/>
  <c r="CP181" i="22"/>
  <c r="T179" i="22"/>
  <c r="CF179" i="22"/>
  <c r="AL183" i="22"/>
  <c r="CI183" i="22"/>
  <c r="AF173" i="22"/>
  <c r="CH173" i="22"/>
  <c r="AR163" i="22"/>
  <c r="CJ163" i="22"/>
  <c r="AL163" i="22"/>
  <c r="CI163" i="22"/>
  <c r="CB160" i="22"/>
  <c r="CP160" i="22"/>
  <c r="AF155" i="22"/>
  <c r="CH155" i="22"/>
  <c r="BV172" i="22"/>
  <c r="CO172" i="22"/>
  <c r="BV160" i="22"/>
  <c r="CO160" i="22"/>
  <c r="CB156" i="22"/>
  <c r="CP156" i="22"/>
  <c r="BJ162" i="22"/>
  <c r="CM162" i="22"/>
  <c r="BD166" i="22"/>
  <c r="CL166" i="22"/>
  <c r="AF147" i="22"/>
  <c r="CH147" i="22"/>
  <c r="CB158" i="22"/>
  <c r="CP158" i="22"/>
  <c r="BJ153" i="22"/>
  <c r="CM153" i="22"/>
  <c r="AL150" i="22"/>
  <c r="CI150" i="22"/>
  <c r="BD150" i="22"/>
  <c r="CL150" i="22"/>
  <c r="BP157" i="22"/>
  <c r="CN157" i="22"/>
  <c r="N145" i="22"/>
  <c r="CD145" i="22"/>
  <c r="CE145" i="22"/>
  <c r="DD145" i="22" s="1"/>
  <c r="CQ145" i="22" s="1"/>
  <c r="AL176" i="22"/>
  <c r="CI176" i="22"/>
  <c r="AL155" i="22"/>
  <c r="CI155" i="22"/>
  <c r="BD175" i="22"/>
  <c r="CL175" i="22"/>
  <c r="AR152" i="22"/>
  <c r="CJ152" i="22"/>
  <c r="AF189" i="22"/>
  <c r="CH189" i="22"/>
  <c r="AR153" i="22"/>
  <c r="CJ153" i="22"/>
  <c r="BD170" i="22"/>
  <c r="CL170" i="22"/>
  <c r="N160" i="22"/>
  <c r="CD160" i="22"/>
  <c r="CE160" i="22"/>
  <c r="DD160" i="22" s="1"/>
  <c r="CQ160" i="22" s="1"/>
  <c r="N199" i="22"/>
  <c r="CD199" i="22"/>
  <c r="CE199" i="22"/>
  <c r="DD199" i="22" s="1"/>
  <c r="CQ199" i="22" s="1"/>
  <c r="BJ173" i="22"/>
  <c r="CM173" i="22"/>
  <c r="BJ200" i="22"/>
  <c r="CM200" i="22"/>
  <c r="BP149" i="22"/>
  <c r="CN149" i="22"/>
  <c r="BJ196" i="22"/>
  <c r="CM196" i="22"/>
  <c r="AX165" i="22"/>
  <c r="CK165" i="22"/>
  <c r="BJ179" i="22"/>
  <c r="CM179" i="22"/>
  <c r="BV156" i="22"/>
  <c r="CO156" i="22"/>
  <c r="AX148" i="22"/>
  <c r="CK148" i="22"/>
  <c r="BD183" i="22"/>
  <c r="CL183" i="22"/>
  <c r="AR176" i="22"/>
  <c r="CJ176" i="22"/>
  <c r="AF177" i="22"/>
  <c r="CH177" i="22"/>
  <c r="BJ156" i="22"/>
  <c r="CM156" i="22"/>
  <c r="CC146" i="22"/>
  <c r="K200" i="22"/>
  <c r="L200" i="22" s="1"/>
  <c r="M200" i="22" s="1"/>
  <c r="K196" i="22"/>
  <c r="L196" i="22" s="1"/>
  <c r="M196" i="22" s="1"/>
  <c r="CC153" i="22"/>
  <c r="K130" i="22"/>
  <c r="P313" i="22" s="1"/>
  <c r="K84" i="22"/>
  <c r="L84" i="22" s="1"/>
  <c r="M84" i="22" s="1"/>
  <c r="CC181" i="22"/>
  <c r="CC150" i="22"/>
  <c r="CC118" i="22"/>
  <c r="K191" i="22"/>
  <c r="L191" i="22" s="1"/>
  <c r="M191" i="22" s="1"/>
  <c r="L138" i="22"/>
  <c r="M138" i="22" s="1"/>
  <c r="N138" i="22" s="1"/>
  <c r="CC115" i="22"/>
  <c r="CC194" i="22"/>
  <c r="L97" i="22"/>
  <c r="M97" i="22" s="1"/>
  <c r="N97" i="22" s="1"/>
  <c r="CC138" i="22"/>
  <c r="CC176" i="22"/>
  <c r="CC91" i="22"/>
  <c r="CC145" i="22"/>
  <c r="CC192" i="22"/>
  <c r="K106" i="22"/>
  <c r="P289" i="22" s="1"/>
  <c r="K94" i="22"/>
  <c r="P277" i="22" s="1"/>
  <c r="K155" i="22"/>
  <c r="L155" i="22" s="1"/>
  <c r="M155" i="22" s="1"/>
  <c r="CC177" i="22"/>
  <c r="CC158" i="22"/>
  <c r="CC136" i="22"/>
  <c r="CC98" i="22"/>
  <c r="L93" i="22"/>
  <c r="M93" i="22" s="1"/>
  <c r="Q276" i="22" s="1"/>
  <c r="R276" i="22" s="1"/>
  <c r="CC86" i="22"/>
  <c r="CC197" i="22"/>
  <c r="CC179" i="22"/>
  <c r="CC90" i="22"/>
  <c r="CC178" i="22"/>
  <c r="CC152" i="22"/>
  <c r="CC93" i="22"/>
  <c r="CC198" i="22"/>
  <c r="K159" i="22"/>
  <c r="L159" i="22" s="1"/>
  <c r="M159" i="22" s="1"/>
  <c r="K184" i="22"/>
  <c r="L184" i="22" s="1"/>
  <c r="M184" i="22" s="1"/>
  <c r="CC184" i="22"/>
  <c r="K123" i="22"/>
  <c r="L123" i="22" s="1"/>
  <c r="M123" i="22" s="1"/>
  <c r="CC190" i="22"/>
  <c r="CC189" i="22"/>
  <c r="K189" i="22"/>
  <c r="L189" i="22" s="1"/>
  <c r="M189" i="22" s="1"/>
  <c r="K187" i="22"/>
  <c r="L187" i="22" s="1"/>
  <c r="M187" i="22" s="1"/>
  <c r="CC187" i="22"/>
  <c r="CC195" i="22"/>
  <c r="K186" i="22"/>
  <c r="L186" i="22" s="1"/>
  <c r="M186" i="22" s="1"/>
  <c r="CC186" i="22"/>
  <c r="K183" i="22"/>
  <c r="L183" i="22" s="1"/>
  <c r="M183" i="22" s="1"/>
  <c r="CC183" i="22"/>
  <c r="K157" i="22"/>
  <c r="L157" i="22" s="1"/>
  <c r="M157" i="22" s="1"/>
  <c r="CC157" i="22"/>
  <c r="CC110" i="22"/>
  <c r="CC201" i="22"/>
  <c r="K156" i="22"/>
  <c r="L156" i="22" s="1"/>
  <c r="M156" i="22" s="1"/>
  <c r="CC156" i="22"/>
  <c r="CC180" i="22"/>
  <c r="CC154" i="22"/>
  <c r="CC188" i="22"/>
  <c r="CC168" i="22"/>
  <c r="CC172" i="22"/>
  <c r="CC149" i="22"/>
  <c r="K129" i="22"/>
  <c r="CC129" i="22"/>
  <c r="CC124" i="22"/>
  <c r="CC109" i="22"/>
  <c r="CC83" i="22"/>
  <c r="CC137" i="22"/>
  <c r="CC100" i="22"/>
  <c r="P301" i="22"/>
  <c r="L118" i="22"/>
  <c r="M118" i="22" s="1"/>
  <c r="CC101" i="22"/>
  <c r="CC122" i="22"/>
  <c r="P314" i="22"/>
  <c r="L131" i="22"/>
  <c r="M131" i="22" s="1"/>
  <c r="Q293" i="22"/>
  <c r="N110" i="22"/>
  <c r="P286" i="22"/>
  <c r="L103" i="22"/>
  <c r="M103" i="22" s="1"/>
  <c r="P282" i="22"/>
  <c r="L99" i="22"/>
  <c r="M99" i="22" s="1"/>
  <c r="CC125" i="22"/>
  <c r="K104" i="22"/>
  <c r="CC104" i="22"/>
  <c r="N134" i="22"/>
  <c r="P308" i="22"/>
  <c r="L125" i="22"/>
  <c r="M125" i="22" s="1"/>
  <c r="Q294" i="22"/>
  <c r="R294" i="22" s="1"/>
  <c r="N111" i="22"/>
  <c r="P270" i="22"/>
  <c r="L87" i="22"/>
  <c r="M87" i="22" s="1"/>
  <c r="P322" i="22"/>
  <c r="L139" i="22"/>
  <c r="M139" i="22" s="1"/>
  <c r="K117" i="22"/>
  <c r="CC117" i="22"/>
  <c r="P304" i="22"/>
  <c r="L121" i="22"/>
  <c r="M121" i="22" s="1"/>
  <c r="P318" i="22"/>
  <c r="L135" i="22"/>
  <c r="M135" i="22" s="1"/>
  <c r="CC133" i="22"/>
  <c r="P320" i="22"/>
  <c r="L137" i="22"/>
  <c r="M137" i="22" s="1"/>
  <c r="P296" i="22"/>
  <c r="L113" i="22"/>
  <c r="M113" i="22" s="1"/>
  <c r="K105" i="22"/>
  <c r="CC105" i="22"/>
  <c r="Q284" i="22"/>
  <c r="R284" i="22" s="1"/>
  <c r="N101" i="22"/>
  <c r="P298" i="22"/>
  <c r="L115" i="22"/>
  <c r="M115" i="22" s="1"/>
  <c r="CC95" i="22"/>
  <c r="CC107" i="22"/>
  <c r="P319" i="22"/>
  <c r="L136" i="22"/>
  <c r="M136" i="22" s="1"/>
  <c r="CC135" i="22"/>
  <c r="CC132" i="22"/>
  <c r="P299" i="22"/>
  <c r="L116" i="22"/>
  <c r="M116" i="22" s="1"/>
  <c r="P290" i="22"/>
  <c r="L107" i="22"/>
  <c r="M107" i="22" s="1"/>
  <c r="CC87" i="22"/>
  <c r="CC99" i="22"/>
  <c r="Q268" i="22"/>
  <c r="R268" i="22" s="1"/>
  <c r="N85" i="22"/>
  <c r="P305" i="22"/>
  <c r="L122" i="22"/>
  <c r="M122" i="22" s="1"/>
  <c r="Q295" i="22"/>
  <c r="N112" i="22"/>
  <c r="K108" i="22"/>
  <c r="CC108" i="22"/>
  <c r="K102" i="22"/>
  <c r="CC102" i="22"/>
  <c r="P292" i="22"/>
  <c r="L109" i="22"/>
  <c r="M109" i="22" s="1"/>
  <c r="P315" i="22"/>
  <c r="L132" i="22"/>
  <c r="M132" i="22" s="1"/>
  <c r="K89" i="22"/>
  <c r="CC89" i="22"/>
  <c r="P269" i="22"/>
  <c r="L86" i="22"/>
  <c r="M86" i="22" s="1"/>
  <c r="P323" i="22"/>
  <c r="P309" i="22"/>
  <c r="L126" i="22"/>
  <c r="M126" i="22" s="1"/>
  <c r="P274" i="22"/>
  <c r="L91" i="22"/>
  <c r="M91" i="22" s="1"/>
  <c r="P316" i="22"/>
  <c r="L133" i="22"/>
  <c r="M133" i="22" s="1"/>
  <c r="CC131" i="22"/>
  <c r="P278" i="22"/>
  <c r="L95" i="22"/>
  <c r="M95" i="22" s="1"/>
  <c r="P281" i="22"/>
  <c r="L98" i="22"/>
  <c r="M98" i="22" s="1"/>
  <c r="CC139" i="22"/>
  <c r="P307" i="22"/>
  <c r="L124" i="22"/>
  <c r="M124" i="22" s="1"/>
  <c r="P302" i="22"/>
  <c r="L119" i="22"/>
  <c r="M119" i="22" s="1"/>
  <c r="CC103" i="22"/>
  <c r="P273" i="22"/>
  <c r="L90" i="22"/>
  <c r="M90" i="22" s="1"/>
  <c r="CE174" i="22" l="1"/>
  <c r="DD174" i="22" s="1"/>
  <c r="CQ174" i="22" s="1"/>
  <c r="CD174" i="22"/>
  <c r="N100" i="22"/>
  <c r="CE167" i="22"/>
  <c r="DD167" i="22" s="1"/>
  <c r="CQ167" i="22" s="1"/>
  <c r="L96" i="22"/>
  <c r="M96" i="22" s="1"/>
  <c r="Q279" i="22" s="1"/>
  <c r="R279" i="22" s="1"/>
  <c r="P275" i="22"/>
  <c r="N167" i="22"/>
  <c r="CD182" i="22"/>
  <c r="N127" i="22"/>
  <c r="CE127" i="22" s="1"/>
  <c r="DD127" i="22" s="1"/>
  <c r="CQ127" i="22" s="1"/>
  <c r="P295" i="22"/>
  <c r="R295" i="22" s="1"/>
  <c r="N182" i="22"/>
  <c r="N144" i="22"/>
  <c r="CE165" i="22"/>
  <c r="DD165" i="22" s="1"/>
  <c r="CQ165" i="22" s="1"/>
  <c r="CD165" i="22"/>
  <c r="DI181" i="22"/>
  <c r="CV181" i="22" s="1"/>
  <c r="DK191" i="22"/>
  <c r="CX191" i="22" s="1"/>
  <c r="CD144" i="22"/>
  <c r="Q280" i="22"/>
  <c r="R280" i="22" s="1"/>
  <c r="DN185" i="22"/>
  <c r="DA185" i="22" s="1"/>
  <c r="DO177" i="22"/>
  <c r="DB177" i="22" s="1"/>
  <c r="DH190" i="22"/>
  <c r="CU190" i="22" s="1"/>
  <c r="DE189" i="22"/>
  <c r="CR189" i="22" s="1"/>
  <c r="DE176" i="22"/>
  <c r="CR176" i="22" s="1"/>
  <c r="DH182" i="22"/>
  <c r="CU182" i="22" s="1"/>
  <c r="DF179" i="22"/>
  <c r="CS179" i="22" s="1"/>
  <c r="DN167" i="22"/>
  <c r="DA167" i="22" s="1"/>
  <c r="DG146" i="22"/>
  <c r="CT146" i="22" s="1"/>
  <c r="DD151" i="22"/>
  <c r="CQ151" i="22" s="1"/>
  <c r="DH183" i="22"/>
  <c r="CU183" i="22" s="1"/>
  <c r="DO184" i="22"/>
  <c r="DB184" i="22" s="1"/>
  <c r="DH180" i="22"/>
  <c r="CU180" i="22" s="1"/>
  <c r="DE149" i="22"/>
  <c r="CR149" i="22" s="1"/>
  <c r="DH147" i="22"/>
  <c r="CU147" i="22" s="1"/>
  <c r="DH151" i="22"/>
  <c r="CU151" i="22" s="1"/>
  <c r="DH160" i="22"/>
  <c r="CU160" i="22" s="1"/>
  <c r="DF161" i="22"/>
  <c r="CS161" i="22" s="1"/>
  <c r="DN145" i="22"/>
  <c r="DA145" i="22" s="1"/>
  <c r="DO158" i="22"/>
  <c r="DB158" i="22" s="1"/>
  <c r="DF200" i="22"/>
  <c r="CS200" i="22" s="1"/>
  <c r="DF158" i="22"/>
  <c r="CS158" i="22" s="1"/>
  <c r="DI160" i="22"/>
  <c r="CV160" i="22" s="1"/>
  <c r="DI174" i="22"/>
  <c r="CV174" i="22" s="1"/>
  <c r="DN174" i="22"/>
  <c r="DA174" i="22" s="1"/>
  <c r="DO200" i="22"/>
  <c r="DB200" i="22" s="1"/>
  <c r="DG161" i="22"/>
  <c r="CT161" i="22" s="1"/>
  <c r="DN163" i="22"/>
  <c r="DA163" i="22" s="1"/>
  <c r="DK177" i="22"/>
  <c r="CX177" i="22" s="1"/>
  <c r="R293" i="22"/>
  <c r="N114" i="22"/>
  <c r="CD114" i="22" s="1"/>
  <c r="DF178" i="22"/>
  <c r="CS178" i="22" s="1"/>
  <c r="DH198" i="22"/>
  <c r="CU198" i="22" s="1"/>
  <c r="DG198" i="22"/>
  <c r="CT198" i="22" s="1"/>
  <c r="DM192" i="22"/>
  <c r="CZ192" i="22" s="1"/>
  <c r="DG180" i="22"/>
  <c r="CT180" i="22" s="1"/>
  <c r="DH152" i="22"/>
  <c r="CU152" i="22" s="1"/>
  <c r="DN187" i="22"/>
  <c r="DA187" i="22" s="1"/>
  <c r="DE181" i="22"/>
  <c r="CR181" i="22" s="1"/>
  <c r="DN184" i="22"/>
  <c r="DA184" i="22" s="1"/>
  <c r="P303" i="22"/>
  <c r="L130" i="22"/>
  <c r="M130" i="22" s="1"/>
  <c r="Q313" i="22" s="1"/>
  <c r="R313" i="22" s="1"/>
  <c r="DN172" i="22"/>
  <c r="DA172" i="22" s="1"/>
  <c r="DN169" i="22"/>
  <c r="DA169" i="22" s="1"/>
  <c r="DM150" i="22"/>
  <c r="CZ150" i="22" s="1"/>
  <c r="DN168" i="22"/>
  <c r="DA168" i="22" s="1"/>
  <c r="DK154" i="22"/>
  <c r="CX154" i="22" s="1"/>
  <c r="DJ176" i="22"/>
  <c r="CW176" i="22" s="1"/>
  <c r="DM197" i="22"/>
  <c r="CZ197" i="22" s="1"/>
  <c r="DG165" i="22"/>
  <c r="CT165" i="22" s="1"/>
  <c r="DH148" i="22"/>
  <c r="CU148" i="22" s="1"/>
  <c r="L106" i="22"/>
  <c r="M106" i="22" s="1"/>
  <c r="DE192" i="22"/>
  <c r="CR192" i="22" s="1"/>
  <c r="DO159" i="22"/>
  <c r="DB159" i="22" s="1"/>
  <c r="DN178" i="22"/>
  <c r="DA178" i="22" s="1"/>
  <c r="DK189" i="22"/>
  <c r="CX189" i="22" s="1"/>
  <c r="DG154" i="22"/>
  <c r="CT154" i="22" s="1"/>
  <c r="DH149" i="22"/>
  <c r="CU149" i="22" s="1"/>
  <c r="DN194" i="22"/>
  <c r="DA194" i="22" s="1"/>
  <c r="CE148" i="22"/>
  <c r="DD148" i="22" s="1"/>
  <c r="CQ148" i="22" s="1"/>
  <c r="CD148" i="22"/>
  <c r="DM194" i="22"/>
  <c r="CZ194" i="22" s="1"/>
  <c r="DF163" i="22"/>
  <c r="CS163" i="22" s="1"/>
  <c r="DL153" i="22"/>
  <c r="CY153" i="22" s="1"/>
  <c r="DO152" i="22"/>
  <c r="DB152" i="22" s="1"/>
  <c r="DO167" i="22"/>
  <c r="DB167" i="22" s="1"/>
  <c r="DI167" i="22"/>
  <c r="CV167" i="22" s="1"/>
  <c r="DF198" i="22"/>
  <c r="CS198" i="22" s="1"/>
  <c r="DE145" i="22"/>
  <c r="CR145" i="22" s="1"/>
  <c r="DM163" i="22"/>
  <c r="CZ163" i="22" s="1"/>
  <c r="DN183" i="22"/>
  <c r="DA183" i="22" s="1"/>
  <c r="DI161" i="22"/>
  <c r="CV161" i="22" s="1"/>
  <c r="DI172" i="22"/>
  <c r="CV172" i="22" s="1"/>
  <c r="DE167" i="22"/>
  <c r="CR167" i="22" s="1"/>
  <c r="DI183" i="22"/>
  <c r="CV183" i="22" s="1"/>
  <c r="CD169" i="22"/>
  <c r="DG192" i="22"/>
  <c r="CT192" i="22" s="1"/>
  <c r="DG150" i="22"/>
  <c r="CT150" i="22" s="1"/>
  <c r="DN154" i="22"/>
  <c r="DA154" i="22" s="1"/>
  <c r="DL175" i="22"/>
  <c r="CY175" i="22" s="1"/>
  <c r="DO173" i="22"/>
  <c r="DB173" i="22" s="1"/>
  <c r="DJ149" i="22"/>
  <c r="CW149" i="22" s="1"/>
  <c r="DJ184" i="22"/>
  <c r="CW184" i="22" s="1"/>
  <c r="DL158" i="22"/>
  <c r="CY158" i="22" s="1"/>
  <c r="DK146" i="22"/>
  <c r="CX146" i="22" s="1"/>
  <c r="N169" i="22"/>
  <c r="DG173" i="22"/>
  <c r="CT173" i="22" s="1"/>
  <c r="DG148" i="22"/>
  <c r="CT148" i="22" s="1"/>
  <c r="DM164" i="22"/>
  <c r="CZ164" i="22" s="1"/>
  <c r="N83" i="22"/>
  <c r="CD83" i="22" s="1"/>
  <c r="DE195" i="22"/>
  <c r="CR195" i="22" s="1"/>
  <c r="DN196" i="22"/>
  <c r="DA196" i="22" s="1"/>
  <c r="DL199" i="22"/>
  <c r="CY199" i="22" s="1"/>
  <c r="DH159" i="22"/>
  <c r="CU159" i="22" s="1"/>
  <c r="DN153" i="22"/>
  <c r="DA153" i="22" s="1"/>
  <c r="DJ155" i="22"/>
  <c r="CW155" i="22" s="1"/>
  <c r="DM145" i="22"/>
  <c r="CZ145" i="22" s="1"/>
  <c r="DF185" i="22"/>
  <c r="CS185" i="22" s="1"/>
  <c r="DJ163" i="22"/>
  <c r="CW163" i="22" s="1"/>
  <c r="DH168" i="22"/>
  <c r="CU168" i="22" s="1"/>
  <c r="DM171" i="22"/>
  <c r="CZ171" i="22" s="1"/>
  <c r="DJ148" i="22"/>
  <c r="CW148" i="22" s="1"/>
  <c r="DM186" i="22"/>
  <c r="CZ186" i="22" s="1"/>
  <c r="DL182" i="22"/>
  <c r="CY182" i="22" s="1"/>
  <c r="DE147" i="22"/>
  <c r="CR147" i="22" s="1"/>
  <c r="DK182" i="22"/>
  <c r="CX182" i="22" s="1"/>
  <c r="DM188" i="22"/>
  <c r="CZ188" i="22" s="1"/>
  <c r="DI170" i="22"/>
  <c r="CV170" i="22" s="1"/>
  <c r="DL195" i="22"/>
  <c r="CY195" i="22" s="1"/>
  <c r="DL164" i="22"/>
  <c r="CY164" i="22" s="1"/>
  <c r="DL160" i="22"/>
  <c r="CY160" i="22" s="1"/>
  <c r="L128" i="22"/>
  <c r="M128" i="22" s="1"/>
  <c r="DN160" i="22"/>
  <c r="DA160" i="22" s="1"/>
  <c r="DN177" i="22"/>
  <c r="DA177" i="22" s="1"/>
  <c r="DE148" i="22"/>
  <c r="CR148" i="22" s="1"/>
  <c r="DO193" i="22"/>
  <c r="DB193" i="22" s="1"/>
  <c r="DO163" i="22"/>
  <c r="DB163" i="22" s="1"/>
  <c r="DF186" i="22"/>
  <c r="CS186" i="22" s="1"/>
  <c r="DL159" i="22"/>
  <c r="CY159" i="22" s="1"/>
  <c r="DH184" i="22"/>
  <c r="CU184" i="22" s="1"/>
  <c r="DL201" i="22"/>
  <c r="CY201" i="22" s="1"/>
  <c r="DF189" i="22"/>
  <c r="CS189" i="22" s="1"/>
  <c r="DL179" i="22"/>
  <c r="CY179" i="22" s="1"/>
  <c r="DI152" i="22"/>
  <c r="CV152" i="22" s="1"/>
  <c r="DE194" i="22"/>
  <c r="CR194" i="22" s="1"/>
  <c r="DJ166" i="22"/>
  <c r="CW166" i="22" s="1"/>
  <c r="DN155" i="22"/>
  <c r="DA155" i="22" s="1"/>
  <c r="DJ153" i="22"/>
  <c r="CW153" i="22" s="1"/>
  <c r="DI175" i="22"/>
  <c r="CV175" i="22" s="1"/>
  <c r="DG153" i="22"/>
  <c r="CT153" i="22" s="1"/>
  <c r="DJ192" i="22"/>
  <c r="CW192" i="22" s="1"/>
  <c r="DF156" i="22"/>
  <c r="CS156" i="22" s="1"/>
  <c r="DE171" i="22"/>
  <c r="CR171" i="22" s="1"/>
  <c r="DO153" i="22"/>
  <c r="DB153" i="22" s="1"/>
  <c r="DK151" i="22"/>
  <c r="CX151" i="22" s="1"/>
  <c r="DK169" i="22"/>
  <c r="CX169" i="22" s="1"/>
  <c r="DL183" i="22"/>
  <c r="CY183" i="22" s="1"/>
  <c r="DN191" i="22"/>
  <c r="DA191" i="22" s="1"/>
  <c r="DG200" i="22"/>
  <c r="CT200" i="22" s="1"/>
  <c r="DH144" i="22"/>
  <c r="CU144" i="22" s="1"/>
  <c r="DK159" i="22"/>
  <c r="CX159" i="22" s="1"/>
  <c r="DK162" i="22"/>
  <c r="CX162" i="22" s="1"/>
  <c r="DO166" i="22"/>
  <c r="DB166" i="22" s="1"/>
  <c r="DO175" i="22"/>
  <c r="DB175" i="22" s="1"/>
  <c r="DM153" i="22"/>
  <c r="CZ153" i="22" s="1"/>
  <c r="DN166" i="22"/>
  <c r="DA166" i="22" s="1"/>
  <c r="DJ181" i="22"/>
  <c r="CW181" i="22" s="1"/>
  <c r="DE186" i="22"/>
  <c r="CR186" i="22" s="1"/>
  <c r="DM200" i="22"/>
  <c r="CZ200" i="22" s="1"/>
  <c r="DI177" i="22"/>
  <c r="CV177" i="22" s="1"/>
  <c r="DJ188" i="22"/>
  <c r="CW188" i="22" s="1"/>
  <c r="DK196" i="22"/>
  <c r="CX196" i="22" s="1"/>
  <c r="DK167" i="22"/>
  <c r="CX167" i="22" s="1"/>
  <c r="DE165" i="22"/>
  <c r="CR165" i="22" s="1"/>
  <c r="DO144" i="22"/>
  <c r="DB144" i="22" s="1"/>
  <c r="DE175" i="22"/>
  <c r="CR175" i="22" s="1"/>
  <c r="DE158" i="22"/>
  <c r="CR158" i="22" s="1"/>
  <c r="DM162" i="22"/>
  <c r="CZ162" i="22" s="1"/>
  <c r="DH192" i="22"/>
  <c r="CU192" i="22" s="1"/>
  <c r="DJ189" i="22"/>
  <c r="CW189" i="22" s="1"/>
  <c r="DI180" i="22"/>
  <c r="CV180" i="22" s="1"/>
  <c r="DH167" i="22"/>
  <c r="CU167" i="22" s="1"/>
  <c r="DG194" i="22"/>
  <c r="CT194" i="22" s="1"/>
  <c r="DI165" i="22"/>
  <c r="CV165" i="22" s="1"/>
  <c r="L88" i="22"/>
  <c r="M88" i="22" s="1"/>
  <c r="N88" i="22" s="1"/>
  <c r="DK175" i="22"/>
  <c r="CX175" i="22" s="1"/>
  <c r="DH154" i="22"/>
  <c r="CU154" i="22" s="1"/>
  <c r="DG152" i="22"/>
  <c r="CT152" i="22" s="1"/>
  <c r="DL192" i="22"/>
  <c r="CY192" i="22" s="1"/>
  <c r="DE183" i="22"/>
  <c r="CR183" i="22" s="1"/>
  <c r="DL198" i="22"/>
  <c r="CY198" i="22" s="1"/>
  <c r="DJ170" i="22"/>
  <c r="CW170" i="22" s="1"/>
  <c r="DF159" i="22"/>
  <c r="CS159" i="22" s="1"/>
  <c r="DO185" i="22"/>
  <c r="DB185" i="22" s="1"/>
  <c r="DM177" i="22"/>
  <c r="CZ177" i="22" s="1"/>
  <c r="DN159" i="22"/>
  <c r="DA159" i="22" s="1"/>
  <c r="DF153" i="22"/>
  <c r="CS153" i="22" s="1"/>
  <c r="DH172" i="22"/>
  <c r="CU172" i="22" s="1"/>
  <c r="DJ175" i="22"/>
  <c r="CW175" i="22" s="1"/>
  <c r="DN195" i="22"/>
  <c r="DA195" i="22" s="1"/>
  <c r="DJ201" i="22"/>
  <c r="CW201" i="22" s="1"/>
  <c r="DF162" i="22"/>
  <c r="CS162" i="22" s="1"/>
  <c r="DN179" i="22"/>
  <c r="DA179" i="22" s="1"/>
  <c r="DL152" i="22"/>
  <c r="CY152" i="22" s="1"/>
  <c r="DK163" i="22"/>
  <c r="CX163" i="22" s="1"/>
  <c r="DJ187" i="22"/>
  <c r="CW187" i="22" s="1"/>
  <c r="DI145" i="22"/>
  <c r="CV145" i="22" s="1"/>
  <c r="DM158" i="22"/>
  <c r="CZ158" i="22" s="1"/>
  <c r="DM166" i="22"/>
  <c r="CZ166" i="22" s="1"/>
  <c r="DF175" i="22"/>
  <c r="CS175" i="22" s="1"/>
  <c r="DN173" i="22"/>
  <c r="DA173" i="22" s="1"/>
  <c r="DH189" i="22"/>
  <c r="CU189" i="22" s="1"/>
  <c r="DG186" i="22"/>
  <c r="CT186" i="22" s="1"/>
  <c r="DO195" i="22"/>
  <c r="DB195" i="22" s="1"/>
  <c r="DL180" i="22"/>
  <c r="CY180" i="22" s="1"/>
  <c r="DF147" i="22"/>
  <c r="CS147" i="22" s="1"/>
  <c r="DL165" i="22"/>
  <c r="CY165" i="22" s="1"/>
  <c r="DE168" i="22"/>
  <c r="CR168" i="22" s="1"/>
  <c r="DO147" i="22"/>
  <c r="DB147" i="22" s="1"/>
  <c r="DN144" i="22"/>
  <c r="DA144" i="22" s="1"/>
  <c r="DM146" i="22"/>
  <c r="CZ146" i="22" s="1"/>
  <c r="DJ145" i="22"/>
  <c r="CW145" i="22" s="1"/>
  <c r="DK172" i="22"/>
  <c r="CX172" i="22" s="1"/>
  <c r="DH197" i="22"/>
  <c r="CU197" i="22" s="1"/>
  <c r="DJ165" i="22"/>
  <c r="CW165" i="22" s="1"/>
  <c r="P267" i="22"/>
  <c r="DN156" i="22"/>
  <c r="DA156" i="22" s="1"/>
  <c r="DL173" i="22"/>
  <c r="CY173" i="22" s="1"/>
  <c r="DG189" i="22"/>
  <c r="CT189" i="22" s="1"/>
  <c r="DM183" i="22"/>
  <c r="CZ183" i="22" s="1"/>
  <c r="DL184" i="22"/>
  <c r="CY184" i="22" s="1"/>
  <c r="DG176" i="22"/>
  <c r="CT176" i="22" s="1"/>
  <c r="DO151" i="22"/>
  <c r="DB151" i="22" s="1"/>
  <c r="DO168" i="22"/>
  <c r="DB168" i="22" s="1"/>
  <c r="DF183" i="22"/>
  <c r="CS183" i="22" s="1"/>
  <c r="DK160" i="22"/>
  <c r="CX160" i="22" s="1"/>
  <c r="DE164" i="22"/>
  <c r="CR164" i="22" s="1"/>
  <c r="DM175" i="22"/>
  <c r="CZ175" i="22" s="1"/>
  <c r="DM159" i="22"/>
  <c r="CZ159" i="22" s="1"/>
  <c r="DL146" i="22"/>
  <c r="CY146" i="22" s="1"/>
  <c r="DM161" i="22"/>
  <c r="CZ161" i="22" s="1"/>
  <c r="DM169" i="22"/>
  <c r="CZ169" i="22" s="1"/>
  <c r="DF190" i="22"/>
  <c r="CS190" i="22" s="1"/>
  <c r="DH200" i="22"/>
  <c r="CU200" i="22" s="1"/>
  <c r="DL181" i="22"/>
  <c r="CY181" i="22" s="1"/>
  <c r="DJ171" i="22"/>
  <c r="CW171" i="22" s="1"/>
  <c r="DN149" i="22"/>
  <c r="DA149" i="22" s="1"/>
  <c r="DK161" i="22"/>
  <c r="CX161" i="22" s="1"/>
  <c r="DJ177" i="22"/>
  <c r="CW177" i="22" s="1"/>
  <c r="DI188" i="22"/>
  <c r="CV188" i="22" s="1"/>
  <c r="DG151" i="22"/>
  <c r="CT151" i="22" s="1"/>
  <c r="DJ152" i="22"/>
  <c r="CW152" i="22" s="1"/>
  <c r="DI179" i="22"/>
  <c r="CV179" i="22" s="1"/>
  <c r="DK201" i="22"/>
  <c r="CX201" i="22" s="1"/>
  <c r="DG166" i="22"/>
  <c r="CT166" i="22" s="1"/>
  <c r="DL187" i="22"/>
  <c r="CY187" i="22" s="1"/>
  <c r="DI196" i="22"/>
  <c r="CV196" i="22" s="1"/>
  <c r="DL188" i="22"/>
  <c r="CY188" i="22" s="1"/>
  <c r="DF193" i="22"/>
  <c r="CS193" i="22" s="1"/>
  <c r="DF145" i="22"/>
  <c r="CS145" i="22" s="1"/>
  <c r="DE174" i="22"/>
  <c r="CR174" i="22" s="1"/>
  <c r="DK176" i="22"/>
  <c r="CX176" i="22" s="1"/>
  <c r="DO197" i="22"/>
  <c r="DB197" i="22" s="1"/>
  <c r="DK183" i="22"/>
  <c r="CX183" i="22" s="1"/>
  <c r="DH150" i="22"/>
  <c r="CU150" i="22" s="1"/>
  <c r="DO156" i="22"/>
  <c r="DB156" i="22" s="1"/>
  <c r="DI163" i="22"/>
  <c r="CV163" i="22" s="1"/>
  <c r="DK187" i="22"/>
  <c r="CX187" i="22" s="1"/>
  <c r="DO190" i="22"/>
  <c r="DB190" i="22" s="1"/>
  <c r="DJ198" i="22"/>
  <c r="CW198" i="22" s="1"/>
  <c r="DJ147" i="22"/>
  <c r="CW147" i="22" s="1"/>
  <c r="DN182" i="22"/>
  <c r="DA182" i="22" s="1"/>
  <c r="DF155" i="22"/>
  <c r="CS155" i="22" s="1"/>
  <c r="DE162" i="22"/>
  <c r="CR162" i="22" s="1"/>
  <c r="DF184" i="22"/>
  <c r="CS184" i="22" s="1"/>
  <c r="DJ195" i="22"/>
  <c r="CW195" i="22" s="1"/>
  <c r="DK178" i="22"/>
  <c r="CX178" i="22" s="1"/>
  <c r="DJ182" i="22"/>
  <c r="CW182" i="22" s="1"/>
  <c r="DL161" i="22"/>
  <c r="CY161" i="22" s="1"/>
  <c r="DF157" i="22"/>
  <c r="CS157" i="22" s="1"/>
  <c r="DL147" i="22"/>
  <c r="CY147" i="22" s="1"/>
  <c r="DK155" i="22"/>
  <c r="CX155" i="22" s="1"/>
  <c r="DO179" i="22"/>
  <c r="DB179" i="22" s="1"/>
  <c r="DF180" i="22"/>
  <c r="CS180" i="22" s="1"/>
  <c r="DO198" i="22"/>
  <c r="DB198" i="22" s="1"/>
  <c r="DF154" i="22"/>
  <c r="CS154" i="22" s="1"/>
  <c r="DF173" i="22"/>
  <c r="CS173" i="22" s="1"/>
  <c r="DG163" i="22"/>
  <c r="CT163" i="22" s="1"/>
  <c r="DO192" i="22"/>
  <c r="DB192" i="22" s="1"/>
  <c r="DG182" i="22"/>
  <c r="CT182" i="22" s="1"/>
  <c r="DE185" i="22"/>
  <c r="CR185" i="22" s="1"/>
  <c r="DG195" i="22"/>
  <c r="CT195" i="22" s="1"/>
  <c r="DI144" i="22"/>
  <c r="CV144" i="22" s="1"/>
  <c r="DM160" i="22"/>
  <c r="CZ160" i="22" s="1"/>
  <c r="DG191" i="22"/>
  <c r="CT191" i="22" s="1"/>
  <c r="DI200" i="22"/>
  <c r="CV200" i="22" s="1"/>
  <c r="DO174" i="22"/>
  <c r="DB174" i="22" s="1"/>
  <c r="DN197" i="22"/>
  <c r="DA197" i="22" s="1"/>
  <c r="DM144" i="22"/>
  <c r="CZ144" i="22" s="1"/>
  <c r="DN200" i="22"/>
  <c r="DA200" i="22" s="1"/>
  <c r="DM170" i="22"/>
  <c r="CZ170" i="22" s="1"/>
  <c r="DN186" i="22"/>
  <c r="DA186" i="22" s="1"/>
  <c r="DH195" i="22"/>
  <c r="CU195" i="22" s="1"/>
  <c r="DH179" i="22"/>
  <c r="CU179" i="22" s="1"/>
  <c r="DF166" i="22"/>
  <c r="CS166" i="22" s="1"/>
  <c r="DG174" i="22"/>
  <c r="CT174" i="22" s="1"/>
  <c r="DE163" i="22"/>
  <c r="CR163" i="22" s="1"/>
  <c r="DI146" i="22"/>
  <c r="CV146" i="22" s="1"/>
  <c r="DJ160" i="22"/>
  <c r="CW160" i="22" s="1"/>
  <c r="DG171" i="22"/>
  <c r="CT171" i="22" s="1"/>
  <c r="DE155" i="22"/>
  <c r="CR155" i="22" s="1"/>
  <c r="DE184" i="22"/>
  <c r="CR184" i="22" s="1"/>
  <c r="DM174" i="22"/>
  <c r="CZ174" i="22" s="1"/>
  <c r="DH173" i="22"/>
  <c r="CU173" i="22" s="1"/>
  <c r="DK153" i="22"/>
  <c r="CX153" i="22" s="1"/>
  <c r="DO172" i="22"/>
  <c r="DB172" i="22" s="1"/>
  <c r="DK173" i="22"/>
  <c r="CX173" i="22" s="1"/>
  <c r="DH161" i="22"/>
  <c r="CU161" i="22" s="1"/>
  <c r="DN175" i="22"/>
  <c r="DA175" i="22" s="1"/>
  <c r="DL189" i="22"/>
  <c r="CY189" i="22" s="1"/>
  <c r="DJ199" i="22"/>
  <c r="CW199" i="22" s="1"/>
  <c r="DE170" i="22"/>
  <c r="CR170" i="22" s="1"/>
  <c r="DG175" i="22"/>
  <c r="CT175" i="22" s="1"/>
  <c r="DM147" i="22"/>
  <c r="CZ147" i="22" s="1"/>
  <c r="DF181" i="22"/>
  <c r="CS181" i="22" s="1"/>
  <c r="DK184" i="22"/>
  <c r="CX184" i="22" s="1"/>
  <c r="DM193" i="22"/>
  <c r="CZ193" i="22" s="1"/>
  <c r="DM184" i="22"/>
  <c r="CZ184" i="22" s="1"/>
  <c r="DE160" i="22"/>
  <c r="CR160" i="22" s="1"/>
  <c r="Q321" i="22"/>
  <c r="R321" i="22" s="1"/>
  <c r="DG181" i="22"/>
  <c r="CT181" i="22" s="1"/>
  <c r="DN189" i="22"/>
  <c r="DA189" i="22" s="1"/>
  <c r="DO199" i="22"/>
  <c r="DB199" i="22" s="1"/>
  <c r="DI169" i="22"/>
  <c r="CV169" i="22" s="1"/>
  <c r="DO148" i="22"/>
  <c r="DB148" i="22" s="1"/>
  <c r="DE177" i="22"/>
  <c r="CR177" i="22" s="1"/>
  <c r="DI189" i="22"/>
  <c r="CV189" i="22" s="1"/>
  <c r="DG193" i="22"/>
  <c r="CT193" i="22" s="1"/>
  <c r="DN165" i="22"/>
  <c r="DA165" i="22" s="1"/>
  <c r="DJ197" i="22"/>
  <c r="CW197" i="22" s="1"/>
  <c r="DK186" i="22"/>
  <c r="CX186" i="22" s="1"/>
  <c r="DF148" i="22"/>
  <c r="CS148" i="22" s="1"/>
  <c r="DM199" i="22"/>
  <c r="CZ199" i="22" s="1"/>
  <c r="DL163" i="22"/>
  <c r="CY163" i="22" s="1"/>
  <c r="DO196" i="22"/>
  <c r="DB196" i="22" s="1"/>
  <c r="DI199" i="22"/>
  <c r="CV199" i="22" s="1"/>
  <c r="DK165" i="22"/>
  <c r="CX165" i="22" s="1"/>
  <c r="L94" i="22"/>
  <c r="M94" i="22" s="1"/>
  <c r="N94" i="22" s="1"/>
  <c r="P306" i="22"/>
  <c r="DM149" i="22"/>
  <c r="CZ149" i="22" s="1"/>
  <c r="DK170" i="22"/>
  <c r="CX170" i="22" s="1"/>
  <c r="DH176" i="22"/>
  <c r="CU176" i="22" s="1"/>
  <c r="DO157" i="22"/>
  <c r="DB157" i="22" s="1"/>
  <c r="N173" i="22"/>
  <c r="CD173" i="22"/>
  <c r="CE173" i="22"/>
  <c r="DF176" i="22"/>
  <c r="CS176" i="22" s="1"/>
  <c r="DG159" i="22"/>
  <c r="CT159" i="22" s="1"/>
  <c r="DO161" i="22"/>
  <c r="DB161" i="22" s="1"/>
  <c r="DG164" i="22"/>
  <c r="CT164" i="22" s="1"/>
  <c r="DM154" i="22"/>
  <c r="CZ154" i="22" s="1"/>
  <c r="DL148" i="22"/>
  <c r="CY148" i="22" s="1"/>
  <c r="DF160" i="22"/>
  <c r="CS160" i="22" s="1"/>
  <c r="DF199" i="22"/>
  <c r="CS199" i="22" s="1"/>
  <c r="DH175" i="22"/>
  <c r="CU175" i="22" s="1"/>
  <c r="DJ158" i="22"/>
  <c r="CW158" i="22" s="1"/>
  <c r="DF172" i="22"/>
  <c r="CS172" i="22" s="1"/>
  <c r="DG183" i="22"/>
  <c r="CT183" i="22" s="1"/>
  <c r="DE182" i="22"/>
  <c r="CR182" i="22" s="1"/>
  <c r="DN157" i="22"/>
  <c r="DA157" i="22" s="1"/>
  <c r="DL149" i="22"/>
  <c r="CY149" i="22" s="1"/>
  <c r="DJ157" i="22"/>
  <c r="CW157" i="22" s="1"/>
  <c r="DF146" i="22"/>
  <c r="CS146" i="22" s="1"/>
  <c r="DF177" i="22"/>
  <c r="CS177" i="22" s="1"/>
  <c r="DI194" i="22"/>
  <c r="CV194" i="22" s="1"/>
  <c r="DG185" i="22"/>
  <c r="CT185" i="22" s="1"/>
  <c r="DJ200" i="22"/>
  <c r="CW200" i="22" s="1"/>
  <c r="DN180" i="22"/>
  <c r="DA180" i="22" s="1"/>
  <c r="DJ159" i="22"/>
  <c r="CW159" i="22" s="1"/>
  <c r="DJ191" i="22"/>
  <c r="CW191" i="22" s="1"/>
  <c r="DJ144" i="22"/>
  <c r="CW144" i="22" s="1"/>
  <c r="DJ154" i="22"/>
  <c r="CW154" i="22" s="1"/>
  <c r="DK148" i="22"/>
  <c r="CX148" i="22" s="1"/>
  <c r="DN192" i="22"/>
  <c r="DA192" i="22" s="1"/>
  <c r="DH185" i="22"/>
  <c r="CU185" i="22" s="1"/>
  <c r="DE144" i="22"/>
  <c r="CR144" i="22" s="1"/>
  <c r="DH145" i="22"/>
  <c r="CU145" i="22" s="1"/>
  <c r="N157" i="22"/>
  <c r="CD157" i="22"/>
  <c r="CE157" i="22"/>
  <c r="DD157" i="22" s="1"/>
  <c r="CQ157" i="22" s="1"/>
  <c r="DI190" i="22"/>
  <c r="CV190" i="22" s="1"/>
  <c r="DM191" i="22"/>
  <c r="CZ191" i="22" s="1"/>
  <c r="DI178" i="22"/>
  <c r="CV178" i="22" s="1"/>
  <c r="N93" i="22"/>
  <c r="CE93" i="22" s="1"/>
  <c r="DD93" i="22" s="1"/>
  <c r="CQ93" i="22" s="1"/>
  <c r="N200" i="22"/>
  <c r="CE200" i="22"/>
  <c r="DD200" i="22" s="1"/>
  <c r="CQ200" i="22" s="1"/>
  <c r="CD200" i="22"/>
  <c r="DL156" i="22"/>
  <c r="CY156" i="22" s="1"/>
  <c r="DG147" i="22"/>
  <c r="CT147" i="22" s="1"/>
  <c r="DG155" i="22"/>
  <c r="CT155" i="22" s="1"/>
  <c r="DE179" i="22"/>
  <c r="CR179" i="22" s="1"/>
  <c r="DM182" i="22"/>
  <c r="CZ182" i="22" s="1"/>
  <c r="DE198" i="22"/>
  <c r="CR198" i="22" s="1"/>
  <c r="DI147" i="22"/>
  <c r="CV147" i="22" s="1"/>
  <c r="DH171" i="22"/>
  <c r="CU171" i="22" s="1"/>
  <c r="DL154" i="22"/>
  <c r="CY154" i="22" s="1"/>
  <c r="DO162" i="22"/>
  <c r="DB162" i="22" s="1"/>
  <c r="DH178" i="22"/>
  <c r="CU178" i="22" s="1"/>
  <c r="DO188" i="22"/>
  <c r="DB188" i="22" s="1"/>
  <c r="DE199" i="22"/>
  <c r="CR199" i="22" s="1"/>
  <c r="DK147" i="22"/>
  <c r="CX147" i="22" s="1"/>
  <c r="DM156" i="22"/>
  <c r="CZ156" i="22" s="1"/>
  <c r="DK164" i="22"/>
  <c r="CX164" i="22" s="1"/>
  <c r="DM151" i="22"/>
  <c r="CZ151" i="22" s="1"/>
  <c r="DJ156" i="22"/>
  <c r="CW156" i="22" s="1"/>
  <c r="DF169" i="22"/>
  <c r="CS169" i="22" s="1"/>
  <c r="DH187" i="22"/>
  <c r="CU187" i="22" s="1"/>
  <c r="DE191" i="22"/>
  <c r="CR191" i="22" s="1"/>
  <c r="DE200" i="22"/>
  <c r="CR200" i="22" s="1"/>
  <c r="DI191" i="22"/>
  <c r="CV191" i="22" s="1"/>
  <c r="DJ169" i="22"/>
  <c r="CW169" i="22" s="1"/>
  <c r="DH188" i="22"/>
  <c r="CU188" i="22" s="1"/>
  <c r="DO187" i="22"/>
  <c r="DB187" i="22" s="1"/>
  <c r="DO150" i="22"/>
  <c r="DB150" i="22" s="1"/>
  <c r="DK157" i="22"/>
  <c r="CX157" i="22" s="1"/>
  <c r="DO191" i="22"/>
  <c r="DB191" i="22" s="1"/>
  <c r="DI162" i="22"/>
  <c r="CV162" i="22" s="1"/>
  <c r="DL157" i="22"/>
  <c r="CY157" i="22" s="1"/>
  <c r="DK198" i="22"/>
  <c r="CX198" i="22" s="1"/>
  <c r="DK194" i="22"/>
  <c r="CX194" i="22" s="1"/>
  <c r="DL174" i="22"/>
  <c r="CY174" i="22" s="1"/>
  <c r="DN171" i="22"/>
  <c r="DA171" i="22" s="1"/>
  <c r="DG167" i="22"/>
  <c r="CT167" i="22" s="1"/>
  <c r="DJ168" i="22"/>
  <c r="CW168" i="22" s="1"/>
  <c r="DH177" i="22"/>
  <c r="CU177" i="22" s="1"/>
  <c r="DG188" i="22"/>
  <c r="CT188" i="22" s="1"/>
  <c r="DJ193" i="22"/>
  <c r="CW193" i="22" s="1"/>
  <c r="DK158" i="22"/>
  <c r="CX158" i="22" s="1"/>
  <c r="DI201" i="22"/>
  <c r="CV201" i="22" s="1"/>
  <c r="DM165" i="22"/>
  <c r="CZ165" i="22" s="1"/>
  <c r="DN150" i="22"/>
  <c r="DA150" i="22" s="1"/>
  <c r="DL167" i="22"/>
  <c r="CY167" i="22" s="1"/>
  <c r="DE188" i="22"/>
  <c r="CR188" i="22" s="1"/>
  <c r="DK199" i="22"/>
  <c r="CX199" i="22" s="1"/>
  <c r="DG156" i="22"/>
  <c r="CT156" i="22" s="1"/>
  <c r="DJ174" i="22"/>
  <c r="CW174" i="22" s="1"/>
  <c r="DH181" i="22"/>
  <c r="CU181" i="22" s="1"/>
  <c r="DE154" i="22"/>
  <c r="CR154" i="22" s="1"/>
  <c r="DJ162" i="22"/>
  <c r="CW162" i="22" s="1"/>
  <c r="DM168" i="22"/>
  <c r="CZ168" i="22" s="1"/>
  <c r="DO178" i="22"/>
  <c r="DB178" i="22" s="1"/>
  <c r="DG178" i="22"/>
  <c r="CT178" i="22" s="1"/>
  <c r="DN188" i="22"/>
  <c r="DA188" i="22" s="1"/>
  <c r="DM196" i="22"/>
  <c r="CZ196" i="22" s="1"/>
  <c r="DI148" i="22"/>
  <c r="CV148" i="22" s="1"/>
  <c r="DO182" i="22"/>
  <c r="DB182" i="22" s="1"/>
  <c r="DE157" i="22"/>
  <c r="CR157" i="22" s="1"/>
  <c r="DF167" i="22"/>
  <c r="CS167" i="22" s="1"/>
  <c r="DO176" i="22"/>
  <c r="DB176" i="22" s="1"/>
  <c r="DL185" i="22"/>
  <c r="CY185" i="22" s="1"/>
  <c r="DL194" i="22"/>
  <c r="CY194" i="22" s="1"/>
  <c r="DI168" i="22"/>
  <c r="CV168" i="22" s="1"/>
  <c r="DM185" i="22"/>
  <c r="CZ185" i="22" s="1"/>
  <c r="N156" i="22"/>
  <c r="CD156" i="22"/>
  <c r="CE156" i="22"/>
  <c r="DD156" i="22" s="1"/>
  <c r="CQ156" i="22" s="1"/>
  <c r="DI153" i="22"/>
  <c r="CV153" i="22" s="1"/>
  <c r="DN199" i="22"/>
  <c r="DA199" i="22" s="1"/>
  <c r="DH146" i="22"/>
  <c r="CU146" i="22" s="1"/>
  <c r="DJ151" i="22"/>
  <c r="CW151" i="22" s="1"/>
  <c r="DL150" i="22"/>
  <c r="CY150" i="22" s="1"/>
  <c r="DJ164" i="22"/>
  <c r="CW164" i="22" s="1"/>
  <c r="DF182" i="22"/>
  <c r="CS182" i="22" s="1"/>
  <c r="DK171" i="22"/>
  <c r="CX171" i="22" s="1"/>
  <c r="DG168" i="22"/>
  <c r="CT168" i="22" s="1"/>
  <c r="DN147" i="22"/>
  <c r="DA147" i="22" s="1"/>
  <c r="DF168" i="22"/>
  <c r="CS168" i="22" s="1"/>
  <c r="DI149" i="22"/>
  <c r="CV149" i="22" s="1"/>
  <c r="N186" i="22"/>
  <c r="CD186" i="22"/>
  <c r="CE186" i="22"/>
  <c r="DD186" i="22" s="1"/>
  <c r="CQ186" i="22" s="1"/>
  <c r="N159" i="22"/>
  <c r="CD159" i="22"/>
  <c r="CE159" i="22"/>
  <c r="DD159" i="22" s="1"/>
  <c r="CQ159" i="22" s="1"/>
  <c r="DN151" i="22"/>
  <c r="DA151" i="22" s="1"/>
  <c r="DK168" i="22"/>
  <c r="CX168" i="22" s="1"/>
  <c r="DN148" i="22"/>
  <c r="DA148" i="22" s="1"/>
  <c r="DG201" i="22"/>
  <c r="CT201" i="22" s="1"/>
  <c r="DK152" i="22"/>
  <c r="CX152" i="22" s="1"/>
  <c r="N196" i="22"/>
  <c r="CD196" i="22"/>
  <c r="CE196" i="22"/>
  <c r="DD196" i="22" s="1"/>
  <c r="CQ196" i="22" s="1"/>
  <c r="DO155" i="22"/>
  <c r="DB155" i="22" s="1"/>
  <c r="DN152" i="22"/>
  <c r="DA152" i="22" s="1"/>
  <c r="DM180" i="22"/>
  <c r="CZ180" i="22" s="1"/>
  <c r="DG177" i="22"/>
  <c r="CT177" i="22" s="1"/>
  <c r="DM157" i="22"/>
  <c r="CZ157" i="22" s="1"/>
  <c r="DK166" i="22"/>
  <c r="CX166" i="22" s="1"/>
  <c r="DO160" i="22"/>
  <c r="DB160" i="22" s="1"/>
  <c r="DO181" i="22"/>
  <c r="DB181" i="22" s="1"/>
  <c r="DJ180" i="22"/>
  <c r="CW180" i="22" s="1"/>
  <c r="DG199" i="22"/>
  <c r="CT199" i="22" s="1"/>
  <c r="DJ183" i="22"/>
  <c r="CW183" i="22" s="1"/>
  <c r="DK149" i="22"/>
  <c r="CX149" i="22" s="1"/>
  <c r="DE201" i="22"/>
  <c r="CR201" i="22" s="1"/>
  <c r="DL172" i="22"/>
  <c r="CY172" i="22" s="1"/>
  <c r="DM187" i="22"/>
  <c r="CZ187" i="22" s="1"/>
  <c r="DJ190" i="22"/>
  <c r="CW190" i="22" s="1"/>
  <c r="DJ179" i="22"/>
  <c r="CW179" i="22" s="1"/>
  <c r="DL178" i="22"/>
  <c r="CY178" i="22" s="1"/>
  <c r="DE173" i="22"/>
  <c r="CR173" i="22" s="1"/>
  <c r="DK145" i="22"/>
  <c r="CX145" i="22" s="1"/>
  <c r="DH153" i="22"/>
  <c r="CU153" i="22" s="1"/>
  <c r="DG169" i="22"/>
  <c r="CT169" i="22" s="1"/>
  <c r="DE169" i="22"/>
  <c r="CR169" i="22" s="1"/>
  <c r="DI186" i="22"/>
  <c r="CV186" i="22" s="1"/>
  <c r="DF195" i="22"/>
  <c r="CS195" i="22" s="1"/>
  <c r="DH201" i="22"/>
  <c r="CU201" i="22" s="1"/>
  <c r="DJ194" i="22"/>
  <c r="CW194" i="22" s="1"/>
  <c r="DG187" i="22"/>
  <c r="CT187" i="22" s="1"/>
  <c r="DK185" i="22"/>
  <c r="CX185" i="22" s="1"/>
  <c r="DH186" i="22"/>
  <c r="CU186" i="22" s="1"/>
  <c r="DH170" i="22"/>
  <c r="CU170" i="22" s="1"/>
  <c r="DG172" i="22"/>
  <c r="CT172" i="22" s="1"/>
  <c r="DM190" i="22"/>
  <c r="CZ190" i="22" s="1"/>
  <c r="DJ185" i="22"/>
  <c r="CW185" i="22" s="1"/>
  <c r="DJ150" i="22"/>
  <c r="CW150" i="22" s="1"/>
  <c r="DL193" i="22"/>
  <c r="CY193" i="22" s="1"/>
  <c r="DI173" i="22"/>
  <c r="CV173" i="22" s="1"/>
  <c r="DO165" i="22"/>
  <c r="DB165" i="22" s="1"/>
  <c r="DN198" i="22"/>
  <c r="DA198" i="22" s="1"/>
  <c r="DO180" i="22"/>
  <c r="DB180" i="22" s="1"/>
  <c r="DM179" i="22"/>
  <c r="CZ179" i="22" s="1"/>
  <c r="DE190" i="22"/>
  <c r="CR190" i="22" s="1"/>
  <c r="DG196" i="22"/>
  <c r="CT196" i="22" s="1"/>
  <c r="DN170" i="22"/>
  <c r="DA170" i="22" s="1"/>
  <c r="DF191" i="22"/>
  <c r="CS191" i="22" s="1"/>
  <c r="DE151" i="22"/>
  <c r="CR151" i="22" s="1"/>
  <c r="DL168" i="22"/>
  <c r="CY168" i="22" s="1"/>
  <c r="DG190" i="22"/>
  <c r="CT190" i="22" s="1"/>
  <c r="DI157" i="22"/>
  <c r="CV157" i="22" s="1"/>
  <c r="DF174" i="22"/>
  <c r="CS174" i="22" s="1"/>
  <c r="DN146" i="22"/>
  <c r="DA146" i="22" s="1"/>
  <c r="DF171" i="22"/>
  <c r="CS171" i="22" s="1"/>
  <c r="DJ146" i="22"/>
  <c r="CW146" i="22" s="1"/>
  <c r="DF152" i="22"/>
  <c r="CS152" i="22" s="1"/>
  <c r="DJ167" i="22"/>
  <c r="CW167" i="22" s="1"/>
  <c r="DE197" i="22"/>
  <c r="CR197" i="22" s="1"/>
  <c r="DH162" i="22"/>
  <c r="CU162" i="22" s="1"/>
  <c r="DI187" i="22"/>
  <c r="CV187" i="22" s="1"/>
  <c r="DM195" i="22"/>
  <c r="CZ195" i="22" s="1"/>
  <c r="DF197" i="22"/>
  <c r="CS197" i="22" s="1"/>
  <c r="DK156" i="22"/>
  <c r="CX156" i="22" s="1"/>
  <c r="DL197" i="22"/>
  <c r="CY197" i="22" s="1"/>
  <c r="DF151" i="22"/>
  <c r="CS151" i="22" s="1"/>
  <c r="DL169" i="22"/>
  <c r="CY169" i="22" s="1"/>
  <c r="DM178" i="22"/>
  <c r="CZ178" i="22" s="1"/>
  <c r="DF188" i="22"/>
  <c r="CS188" i="22" s="1"/>
  <c r="DI158" i="22"/>
  <c r="CV158" i="22" s="1"/>
  <c r="DE178" i="22"/>
  <c r="CR178" i="22" s="1"/>
  <c r="N155" i="22"/>
  <c r="CD155" i="22"/>
  <c r="CE155" i="22"/>
  <c r="DD155" i="22" s="1"/>
  <c r="CQ155" i="22" s="1"/>
  <c r="DN193" i="22"/>
  <c r="DA193" i="22" s="1"/>
  <c r="N191" i="22"/>
  <c r="CD191" i="22"/>
  <c r="CE191" i="22"/>
  <c r="DI176" i="22"/>
  <c r="CV176" i="22" s="1"/>
  <c r="DK150" i="22"/>
  <c r="CX150" i="22" s="1"/>
  <c r="DL162" i="22"/>
  <c r="CY162" i="22" s="1"/>
  <c r="DH163" i="22"/>
  <c r="CU163" i="22" s="1"/>
  <c r="DJ178" i="22"/>
  <c r="CW178" i="22" s="1"/>
  <c r="DL190" i="22"/>
  <c r="CY190" i="22" s="1"/>
  <c r="DF194" i="22"/>
  <c r="CS194" i="22" s="1"/>
  <c r="DN190" i="22"/>
  <c r="DA190" i="22" s="1"/>
  <c r="DG157" i="22"/>
  <c r="CT157" i="22" s="1"/>
  <c r="DJ161" i="22"/>
  <c r="CW161" i="22" s="1"/>
  <c r="DI155" i="22"/>
  <c r="CV155" i="22" s="1"/>
  <c r="DO186" i="22"/>
  <c r="DB186" i="22" s="1"/>
  <c r="DL191" i="22"/>
  <c r="CY191" i="22" s="1"/>
  <c r="DI195" i="22"/>
  <c r="CV195" i="22" s="1"/>
  <c r="DH194" i="22"/>
  <c r="CU194" i="22" s="1"/>
  <c r="DH191" i="22"/>
  <c r="CU191" i="22" s="1"/>
  <c r="DO154" i="22"/>
  <c r="DB154" i="22" s="1"/>
  <c r="DH158" i="22"/>
  <c r="CU158" i="22" s="1"/>
  <c r="DJ172" i="22"/>
  <c r="CW172" i="22" s="1"/>
  <c r="DO183" i="22"/>
  <c r="DB183" i="22" s="1"/>
  <c r="DI182" i="22"/>
  <c r="CV182" i="22" s="1"/>
  <c r="DI192" i="22"/>
  <c r="CV192" i="22" s="1"/>
  <c r="DF196" i="22"/>
  <c r="CS196" i="22" s="1"/>
  <c r="DG144" i="22"/>
  <c r="CT144" i="22" s="1"/>
  <c r="DK190" i="22"/>
  <c r="CX190" i="22" s="1"/>
  <c r="DI164" i="22"/>
  <c r="CV164" i="22" s="1"/>
  <c r="DO189" i="22"/>
  <c r="DB189" i="22" s="1"/>
  <c r="DN161" i="22"/>
  <c r="DA161" i="22" s="1"/>
  <c r="DG179" i="22"/>
  <c r="CT179" i="22" s="1"/>
  <c r="DK174" i="22"/>
  <c r="CX174" i="22" s="1"/>
  <c r="DH164" i="22"/>
  <c r="CU164" i="22" s="1"/>
  <c r="DI151" i="22"/>
  <c r="CV151" i="22" s="1"/>
  <c r="DE196" i="22"/>
  <c r="CR196" i="22" s="1"/>
  <c r="DM148" i="22"/>
  <c r="CZ148" i="22" s="1"/>
  <c r="DH199" i="22"/>
  <c r="CU199" i="22" s="1"/>
  <c r="DL186" i="22"/>
  <c r="CY186" i="22" s="1"/>
  <c r="DL176" i="22"/>
  <c r="CY176" i="22" s="1"/>
  <c r="DE187" i="22"/>
  <c r="CR187" i="22" s="1"/>
  <c r="DI193" i="22"/>
  <c r="CV193" i="22" s="1"/>
  <c r="DK200" i="22"/>
  <c r="CX200" i="22" s="1"/>
  <c r="DM181" i="22"/>
  <c r="CZ181" i="22" s="1"/>
  <c r="DL170" i="22"/>
  <c r="CY170" i="22" s="1"/>
  <c r="DE153" i="22"/>
  <c r="CR153" i="22" s="1"/>
  <c r="DE172" i="22"/>
  <c r="CR172" i="22" s="1"/>
  <c r="DE193" i="22"/>
  <c r="CR193" i="22" s="1"/>
  <c r="DH196" i="22"/>
  <c r="CU196" i="22" s="1"/>
  <c r="DK144" i="22"/>
  <c r="CX144" i="22" s="1"/>
  <c r="DE180" i="22"/>
  <c r="CR180" i="22" s="1"/>
  <c r="DG197" i="22"/>
  <c r="CT197" i="22" s="1"/>
  <c r="DL151" i="22"/>
  <c r="CY151" i="22" s="1"/>
  <c r="DE161" i="22"/>
  <c r="CR161" i="22" s="1"/>
  <c r="DO170" i="22"/>
  <c r="DB170" i="22" s="1"/>
  <c r="DM172" i="22"/>
  <c r="CZ172" i="22" s="1"/>
  <c r="DI184" i="22"/>
  <c r="CV184" i="22" s="1"/>
  <c r="DM198" i="22"/>
  <c r="CZ198" i="22" s="1"/>
  <c r="DM152" i="22"/>
  <c r="CZ152" i="22" s="1"/>
  <c r="DK181" i="22"/>
  <c r="CX181" i="22" s="1"/>
  <c r="DH165" i="22"/>
  <c r="CU165" i="22" s="1"/>
  <c r="DG158" i="22"/>
  <c r="CT158" i="22" s="1"/>
  <c r="DJ173" i="22"/>
  <c r="CW173" i="22" s="1"/>
  <c r="DF187" i="22"/>
  <c r="CS187" i="22" s="1"/>
  <c r="DK195" i="22"/>
  <c r="CX195" i="22" s="1"/>
  <c r="DG162" i="22"/>
  <c r="CT162" i="22" s="1"/>
  <c r="DI159" i="22"/>
  <c r="CV159" i="22" s="1"/>
  <c r="N189" i="22"/>
  <c r="CD189" i="22"/>
  <c r="CE189" i="22"/>
  <c r="DD189" i="22" s="1"/>
  <c r="CQ189" i="22" s="1"/>
  <c r="DL200" i="22"/>
  <c r="CY200" i="22" s="1"/>
  <c r="DI150" i="22"/>
  <c r="CV150" i="22" s="1"/>
  <c r="DO164" i="22"/>
  <c r="DB164" i="22" s="1"/>
  <c r="DE150" i="22"/>
  <c r="CR150" i="22" s="1"/>
  <c r="DO171" i="22"/>
  <c r="DB171" i="22" s="1"/>
  <c r="DH193" i="22"/>
  <c r="CU193" i="22" s="1"/>
  <c r="DL144" i="22"/>
  <c r="CY144" i="22" s="1"/>
  <c r="DO149" i="22"/>
  <c r="DB149" i="22" s="1"/>
  <c r="DF170" i="22"/>
  <c r="CS170" i="22" s="1"/>
  <c r="DE156" i="22"/>
  <c r="CR156" i="22" s="1"/>
  <c r="DM201" i="22"/>
  <c r="CZ201" i="22" s="1"/>
  <c r="DK188" i="22"/>
  <c r="CX188" i="22" s="1"/>
  <c r="DH156" i="22"/>
  <c r="CU156" i="22" s="1"/>
  <c r="DE159" i="22"/>
  <c r="CR159" i="22" s="1"/>
  <c r="DH166" i="22"/>
  <c r="CU166" i="22" s="1"/>
  <c r="DM176" i="22"/>
  <c r="CZ176" i="22" s="1"/>
  <c r="DJ196" i="22"/>
  <c r="CW196" i="22" s="1"/>
  <c r="DG160" i="22"/>
  <c r="CT160" i="22" s="1"/>
  <c r="DF164" i="22"/>
  <c r="CS164" i="22" s="1"/>
  <c r="DO146" i="22"/>
  <c r="DB146" i="22" s="1"/>
  <c r="DM173" i="22"/>
  <c r="CZ173" i="22" s="1"/>
  <c r="N184" i="22"/>
  <c r="CD184" i="22"/>
  <c r="CE184" i="22"/>
  <c r="DD184" i="22" s="1"/>
  <c r="CQ184" i="22" s="1"/>
  <c r="N187" i="22"/>
  <c r="CD187" i="22"/>
  <c r="CE187" i="22"/>
  <c r="DD187" i="22" s="1"/>
  <c r="CQ187" i="22" s="1"/>
  <c r="N183" i="22"/>
  <c r="CE183" i="22"/>
  <c r="DD183" i="22" s="1"/>
  <c r="CQ183" i="22" s="1"/>
  <c r="CD183" i="22"/>
  <c r="DH169" i="22"/>
  <c r="CU169" i="22" s="1"/>
  <c r="DL196" i="22"/>
  <c r="CY196" i="22" s="1"/>
  <c r="DH155" i="22"/>
  <c r="CU155" i="22" s="1"/>
  <c r="DO169" i="22"/>
  <c r="DB169" i="22" s="1"/>
  <c r="DG145" i="22"/>
  <c r="CT145" i="22" s="1"/>
  <c r="DK179" i="22"/>
  <c r="CX179" i="22" s="1"/>
  <c r="DF201" i="22"/>
  <c r="CS201" i="22" s="1"/>
  <c r="DL155" i="22"/>
  <c r="CY155" i="22" s="1"/>
  <c r="DO201" i="22"/>
  <c r="DB201" i="22" s="1"/>
  <c r="DK180" i="22"/>
  <c r="CX180" i="22" s="1"/>
  <c r="DN162" i="22"/>
  <c r="DA162" i="22" s="1"/>
  <c r="DO145" i="22"/>
  <c r="DB145" i="22" s="1"/>
  <c r="DN158" i="22"/>
  <c r="DA158" i="22" s="1"/>
  <c r="DM155" i="22"/>
  <c r="CZ155" i="22" s="1"/>
  <c r="DL177" i="22"/>
  <c r="CY177" i="22" s="1"/>
  <c r="DK192" i="22"/>
  <c r="CX192" i="22" s="1"/>
  <c r="DK197" i="22"/>
  <c r="CX197" i="22" s="1"/>
  <c r="DE166" i="22"/>
  <c r="CR166" i="22" s="1"/>
  <c r="DG170" i="22"/>
  <c r="CT170" i="22" s="1"/>
  <c r="DJ186" i="22"/>
  <c r="CW186" i="22" s="1"/>
  <c r="DI154" i="22"/>
  <c r="CV154" i="22" s="1"/>
  <c r="DE146" i="22"/>
  <c r="CR146" i="22" s="1"/>
  <c r="DI156" i="22"/>
  <c r="CV156" i="22" s="1"/>
  <c r="DL171" i="22"/>
  <c r="CY171" i="22" s="1"/>
  <c r="DN181" i="22"/>
  <c r="DA181" i="22" s="1"/>
  <c r="DG184" i="22"/>
  <c r="CT184" i="22" s="1"/>
  <c r="DM189" i="22"/>
  <c r="CZ189" i="22" s="1"/>
  <c r="DK193" i="22"/>
  <c r="CX193" i="22" s="1"/>
  <c r="DM167" i="22"/>
  <c r="CZ167" i="22" s="1"/>
  <c r="DL166" i="22"/>
  <c r="CY166" i="22" s="1"/>
  <c r="DI171" i="22"/>
  <c r="CV171" i="22" s="1"/>
  <c r="DI185" i="22"/>
  <c r="CV185" i="22" s="1"/>
  <c r="DL145" i="22"/>
  <c r="CY145" i="22" s="1"/>
  <c r="DF149" i="22"/>
  <c r="CS149" i="22" s="1"/>
  <c r="DF165" i="22"/>
  <c r="CS165" i="22" s="1"/>
  <c r="DH174" i="22"/>
  <c r="CU174" i="22" s="1"/>
  <c r="DI166" i="22"/>
  <c r="CV166" i="22" s="1"/>
  <c r="DO194" i="22"/>
  <c r="DB194" i="22" s="1"/>
  <c r="DI198" i="22"/>
  <c r="CV198" i="22" s="1"/>
  <c r="N96" i="22"/>
  <c r="CE96" i="22" s="1"/>
  <c r="DD96" i="22" s="1"/>
  <c r="CQ96" i="22" s="1"/>
  <c r="Q301" i="22"/>
  <c r="R301" i="22" s="1"/>
  <c r="N118" i="22"/>
  <c r="P312" i="22"/>
  <c r="L129" i="22"/>
  <c r="M129" i="22" s="1"/>
  <c r="Q306" i="22"/>
  <c r="R306" i="22" s="1"/>
  <c r="N123" i="22"/>
  <c r="CE85" i="22"/>
  <c r="DD85" i="22" s="1"/>
  <c r="CQ85" i="22" s="1"/>
  <c r="CD85" i="22"/>
  <c r="Q319" i="22"/>
  <c r="R319" i="22" s="1"/>
  <c r="N136" i="22"/>
  <c r="CD101" i="22"/>
  <c r="CE101" i="22"/>
  <c r="DD101" i="22" s="1"/>
  <c r="CQ101" i="22" s="1"/>
  <c r="Q307" i="22"/>
  <c r="R307" i="22" s="1"/>
  <c r="N124" i="22"/>
  <c r="Q269" i="22"/>
  <c r="R269" i="22" s="1"/>
  <c r="N86" i="22"/>
  <c r="Q292" i="22"/>
  <c r="R292" i="22" s="1"/>
  <c r="N109" i="22"/>
  <c r="Q270" i="22"/>
  <c r="R270" i="22" s="1"/>
  <c r="N87" i="22"/>
  <c r="Q271" i="22"/>
  <c r="R271" i="22" s="1"/>
  <c r="Q282" i="22"/>
  <c r="R282" i="22" s="1"/>
  <c r="N99" i="22"/>
  <c r="Q304" i="22"/>
  <c r="R304" i="22" s="1"/>
  <c r="N121" i="22"/>
  <c r="Q316" i="22"/>
  <c r="R316" i="22" s="1"/>
  <c r="N133" i="22"/>
  <c r="P288" i="22"/>
  <c r="L105" i="22"/>
  <c r="M105" i="22" s="1"/>
  <c r="Q277" i="22"/>
  <c r="R277" i="22" s="1"/>
  <c r="CE97" i="22"/>
  <c r="DD97" i="22" s="1"/>
  <c r="CQ97" i="22" s="1"/>
  <c r="CD97" i="22"/>
  <c r="Q286" i="22"/>
  <c r="R286" i="22" s="1"/>
  <c r="N103" i="22"/>
  <c r="Q273" i="22"/>
  <c r="R273" i="22" s="1"/>
  <c r="N90" i="22"/>
  <c r="P285" i="22"/>
  <c r="L102" i="22"/>
  <c r="M102" i="22" s="1"/>
  <c r="Q290" i="22"/>
  <c r="R290" i="22" s="1"/>
  <c r="N107" i="22"/>
  <c r="Q296" i="22"/>
  <c r="R296" i="22" s="1"/>
  <c r="N113" i="22"/>
  <c r="P272" i="22"/>
  <c r="L89" i="22"/>
  <c r="M89" i="22" s="1"/>
  <c r="Q274" i="22"/>
  <c r="R274" i="22" s="1"/>
  <c r="N91" i="22"/>
  <c r="P300" i="22"/>
  <c r="L117" i="22"/>
  <c r="M117" i="22" s="1"/>
  <c r="CE111" i="22"/>
  <c r="DD111" i="22" s="1"/>
  <c r="CQ111" i="22" s="1"/>
  <c r="CD111" i="22"/>
  <c r="CE110" i="22"/>
  <c r="DD110" i="22" s="1"/>
  <c r="CQ110" i="22" s="1"/>
  <c r="CD110" i="22"/>
  <c r="CE100" i="22"/>
  <c r="DD100" i="22" s="1"/>
  <c r="CQ100" i="22" s="1"/>
  <c r="CD100" i="22"/>
  <c r="Q281" i="22"/>
  <c r="R281" i="22" s="1"/>
  <c r="N98" i="22"/>
  <c r="P291" i="22"/>
  <c r="L108" i="22"/>
  <c r="M108" i="22" s="1"/>
  <c r="Q299" i="22"/>
  <c r="R299" i="22" s="1"/>
  <c r="N116" i="22"/>
  <c r="Q298" i="22"/>
  <c r="R298" i="22" s="1"/>
  <c r="N115" i="22"/>
  <c r="P287" i="22"/>
  <c r="L104" i="22"/>
  <c r="M104" i="22" s="1"/>
  <c r="CE112" i="22"/>
  <c r="DD112" i="22" s="1"/>
  <c r="CQ112" i="22" s="1"/>
  <c r="CD112" i="22"/>
  <c r="Q320" i="22"/>
  <c r="R320" i="22" s="1"/>
  <c r="N137" i="22"/>
  <c r="Q308" i="22"/>
  <c r="R308" i="22" s="1"/>
  <c r="N125" i="22"/>
  <c r="Q278" i="22"/>
  <c r="R278" i="22" s="1"/>
  <c r="N95" i="22"/>
  <c r="CE138" i="22"/>
  <c r="DD138" i="22" s="1"/>
  <c r="CQ138" i="22" s="1"/>
  <c r="CD138" i="22"/>
  <c r="Q309" i="22"/>
  <c r="R309" i="22" s="1"/>
  <c r="N126" i="22"/>
  <c r="Q322" i="22"/>
  <c r="R322" i="22" s="1"/>
  <c r="N139" i="22"/>
  <c r="CE134" i="22"/>
  <c r="DD134" i="22" s="1"/>
  <c r="CQ134" i="22" s="1"/>
  <c r="CD134" i="22"/>
  <c r="Q315" i="22"/>
  <c r="R315" i="22" s="1"/>
  <c r="N132" i="22"/>
  <c r="Q305" i="22"/>
  <c r="R305" i="22" s="1"/>
  <c r="N122" i="22"/>
  <c r="Q275" i="22"/>
  <c r="N92" i="22"/>
  <c r="Q318" i="22"/>
  <c r="R318" i="22" s="1"/>
  <c r="N135" i="22"/>
  <c r="Q314" i="22"/>
  <c r="R314" i="22" s="1"/>
  <c r="N131" i="22"/>
  <c r="Q303" i="22"/>
  <c r="N120" i="22"/>
  <c r="Q302" i="22"/>
  <c r="R302" i="22" s="1"/>
  <c r="N119" i="22"/>
  <c r="Q323" i="22"/>
  <c r="R323" i="22" s="1"/>
  <c r="N140" i="22"/>
  <c r="Q267" i="22"/>
  <c r="N84" i="22"/>
  <c r="Q289" i="22"/>
  <c r="R289" i="22" s="1"/>
  <c r="N106" i="22"/>
  <c r="R275" i="22" l="1"/>
  <c r="CD127" i="22"/>
  <c r="R303" i="22"/>
  <c r="N130" i="22"/>
  <c r="CE114" i="22"/>
  <c r="DD114" i="22" s="1"/>
  <c r="CQ114" i="22" s="1"/>
  <c r="CE83" i="22"/>
  <c r="DD83" i="22" s="1"/>
  <c r="CQ83" i="22" s="1"/>
  <c r="Q311" i="22"/>
  <c r="R311" i="22" s="1"/>
  <c r="N128" i="22"/>
  <c r="R267" i="22"/>
  <c r="CD96" i="22"/>
  <c r="DD191" i="22"/>
  <c r="CQ191" i="22" s="1"/>
  <c r="CD93" i="22"/>
  <c r="DD173" i="22"/>
  <c r="CQ173" i="22" s="1"/>
  <c r="Q312" i="22"/>
  <c r="R312" i="22" s="1"/>
  <c r="N129" i="22"/>
  <c r="CD118" i="22"/>
  <c r="CE118" i="22"/>
  <c r="DD118" i="22" s="1"/>
  <c r="CQ118" i="22" s="1"/>
  <c r="CE137" i="22"/>
  <c r="DD137" i="22" s="1"/>
  <c r="CQ137" i="22" s="1"/>
  <c r="CD137" i="22"/>
  <c r="CE115" i="22"/>
  <c r="DD115" i="22" s="1"/>
  <c r="CQ115" i="22" s="1"/>
  <c r="CD115" i="22"/>
  <c r="Q272" i="22"/>
  <c r="R272" i="22" s="1"/>
  <c r="N89" i="22"/>
  <c r="CD133" i="22"/>
  <c r="CE133" i="22"/>
  <c r="DD133" i="22" s="1"/>
  <c r="CQ133" i="22" s="1"/>
  <c r="CE88" i="22"/>
  <c r="DD88" i="22" s="1"/>
  <c r="CQ88" i="22" s="1"/>
  <c r="CD88" i="22"/>
  <c r="CE90" i="22"/>
  <c r="DD90" i="22" s="1"/>
  <c r="CQ90" i="22" s="1"/>
  <c r="CD90" i="22"/>
  <c r="CE87" i="22"/>
  <c r="DD87" i="22" s="1"/>
  <c r="CQ87" i="22" s="1"/>
  <c r="CD87" i="22"/>
  <c r="CD103" i="22"/>
  <c r="CE103" i="22"/>
  <c r="DD103" i="22" s="1"/>
  <c r="CQ103" i="22" s="1"/>
  <c r="CE116" i="22"/>
  <c r="DD116" i="22" s="1"/>
  <c r="CQ116" i="22" s="1"/>
  <c r="CD116" i="22"/>
  <c r="Q291" i="22"/>
  <c r="R291" i="22" s="1"/>
  <c r="N108" i="22"/>
  <c r="CE113" i="22"/>
  <c r="DD113" i="22" s="1"/>
  <c r="CQ113" i="22" s="1"/>
  <c r="CD113" i="22"/>
  <c r="CE136" i="22"/>
  <c r="DD136" i="22" s="1"/>
  <c r="CQ136" i="22" s="1"/>
  <c r="CD136" i="22"/>
  <c r="CD139" i="22"/>
  <c r="CE139" i="22"/>
  <c r="DD139" i="22" s="1"/>
  <c r="CQ139" i="22" s="1"/>
  <c r="CE126" i="22"/>
  <c r="DD126" i="22" s="1"/>
  <c r="CQ126" i="22" s="1"/>
  <c r="CD126" i="22"/>
  <c r="Q300" i="22"/>
  <c r="R300" i="22" s="1"/>
  <c r="N117" i="22"/>
  <c r="CE121" i="22"/>
  <c r="DD121" i="22" s="1"/>
  <c r="CQ121" i="22" s="1"/>
  <c r="CD121" i="22"/>
  <c r="CE109" i="22"/>
  <c r="DD109" i="22" s="1"/>
  <c r="CQ109" i="22" s="1"/>
  <c r="CD109" i="22"/>
  <c r="CD131" i="22"/>
  <c r="CE131" i="22"/>
  <c r="DD131" i="22" s="1"/>
  <c r="CQ131" i="22" s="1"/>
  <c r="CE140" i="22"/>
  <c r="DD140" i="22" s="1"/>
  <c r="CQ140" i="22" s="1"/>
  <c r="CD140" i="22"/>
  <c r="CE92" i="22"/>
  <c r="DD92" i="22" s="1"/>
  <c r="CQ92" i="22" s="1"/>
  <c r="CD92" i="22"/>
  <c r="CD130" i="22"/>
  <c r="CE130" i="22"/>
  <c r="DD130" i="22" s="1"/>
  <c r="CQ130" i="22" s="1"/>
  <c r="CD107" i="22"/>
  <c r="CE107" i="22"/>
  <c r="DD107" i="22" s="1"/>
  <c r="CQ107" i="22" s="1"/>
  <c r="CE94" i="22"/>
  <c r="DD94" i="22" s="1"/>
  <c r="CQ94" i="22" s="1"/>
  <c r="CD94" i="22"/>
  <c r="CE86" i="22"/>
  <c r="DD86" i="22" s="1"/>
  <c r="CQ86" i="22" s="1"/>
  <c r="CD86" i="22"/>
  <c r="CD106" i="22"/>
  <c r="CE106" i="22"/>
  <c r="DD106" i="22" s="1"/>
  <c r="CQ106" i="22" s="1"/>
  <c r="CD122" i="22"/>
  <c r="CE122" i="22"/>
  <c r="DD122" i="22" s="1"/>
  <c r="CQ122" i="22" s="1"/>
  <c r="CE95" i="22"/>
  <c r="DD95" i="22" s="1"/>
  <c r="CQ95" i="22" s="1"/>
  <c r="CD95" i="22"/>
  <c r="Q287" i="22"/>
  <c r="R287" i="22" s="1"/>
  <c r="N104" i="22"/>
  <c r="Q285" i="22"/>
  <c r="R285" i="22" s="1"/>
  <c r="N102" i="22"/>
  <c r="CD135" i="22"/>
  <c r="CE135" i="22"/>
  <c r="DD135" i="22" s="1"/>
  <c r="CQ135" i="22" s="1"/>
  <c r="CE98" i="22"/>
  <c r="DD98" i="22" s="1"/>
  <c r="CQ98" i="22" s="1"/>
  <c r="CD98" i="22"/>
  <c r="CD91" i="22"/>
  <c r="CE91" i="22"/>
  <c r="DD91" i="22" s="1"/>
  <c r="CQ91" i="22" s="1"/>
  <c r="CE123" i="22"/>
  <c r="DD123" i="22" s="1"/>
  <c r="CQ123" i="22" s="1"/>
  <c r="CD123" i="22"/>
  <c r="CD84" i="22"/>
  <c r="CE84" i="22"/>
  <c r="DD84" i="22" s="1"/>
  <c r="CQ84" i="22" s="1"/>
  <c r="CE132" i="22"/>
  <c r="DD132" i="22" s="1"/>
  <c r="CQ132" i="22" s="1"/>
  <c r="CD132" i="22"/>
  <c r="CE125" i="22"/>
  <c r="DD125" i="22" s="1"/>
  <c r="CQ125" i="22" s="1"/>
  <c r="CD125" i="22"/>
  <c r="Q288" i="22"/>
  <c r="R288" i="22" s="1"/>
  <c r="N105" i="22"/>
  <c r="CE99" i="22"/>
  <c r="DD99" i="22" s="1"/>
  <c r="CQ99" i="22" s="1"/>
  <c r="CD99" i="22"/>
  <c r="CE124" i="22"/>
  <c r="DD124" i="22" s="1"/>
  <c r="CQ124" i="22" s="1"/>
  <c r="CD124" i="22"/>
  <c r="CE119" i="22"/>
  <c r="DD119" i="22" s="1"/>
  <c r="CQ119" i="22" s="1"/>
  <c r="CD119" i="22"/>
  <c r="CE120" i="22"/>
  <c r="DD120" i="22" s="1"/>
  <c r="CQ120" i="22" s="1"/>
  <c r="CD120" i="22"/>
  <c r="CD128" i="22" l="1"/>
  <c r="CE128" i="22"/>
  <c r="DD128" i="22" s="1"/>
  <c r="CQ128" i="22" s="1"/>
  <c r="CD129" i="22"/>
  <c r="CE129" i="22"/>
  <c r="DD129" i="22" s="1"/>
  <c r="CQ129" i="22" s="1"/>
  <c r="CE108" i="22"/>
  <c r="DD108" i="22" s="1"/>
  <c r="CQ108" i="22" s="1"/>
  <c r="CD108" i="22"/>
  <c r="CE89" i="22"/>
  <c r="DD89" i="22" s="1"/>
  <c r="CQ89" i="22" s="1"/>
  <c r="CD89" i="22"/>
  <c r="CE104" i="22"/>
  <c r="DD104" i="22" s="1"/>
  <c r="CQ104" i="22" s="1"/>
  <c r="CD104" i="22"/>
  <c r="CD105" i="22"/>
  <c r="CE105" i="22"/>
  <c r="DD105" i="22" s="1"/>
  <c r="CQ105" i="22" s="1"/>
  <c r="CE117" i="22"/>
  <c r="DD117" i="22" s="1"/>
  <c r="CQ117" i="22" s="1"/>
  <c r="CD117" i="22"/>
  <c r="CE102" i="22"/>
  <c r="DD102" i="22" s="1"/>
  <c r="CQ102" i="22" s="1"/>
  <c r="CD102" i="22"/>
</calcChain>
</file>

<file path=xl/sharedStrings.xml><?xml version="1.0" encoding="utf-8"?>
<sst xmlns="http://schemas.openxmlformats.org/spreadsheetml/2006/main" count="406" uniqueCount="139">
  <si>
    <t>項目</t>
    <rPh sb="0" eb="2">
      <t>コウモク</t>
    </rPh>
    <phoneticPr fontId="6"/>
  </si>
  <si>
    <t>プルダウン選択</t>
    <rPh sb="5" eb="7">
      <t>センタク</t>
    </rPh>
    <phoneticPr fontId="6"/>
  </si>
  <si>
    <t>備考</t>
    <rPh sb="0" eb="2">
      <t>ビコウ</t>
    </rPh>
    <phoneticPr fontId="6"/>
  </si>
  <si>
    <t>見積もり</t>
    <rPh sb="0" eb="2">
      <t>ミツ</t>
    </rPh>
    <phoneticPr fontId="6"/>
  </si>
  <si>
    <t>送料設定</t>
    <rPh sb="0" eb="2">
      <t>ソウリョウ</t>
    </rPh>
    <rPh sb="2" eb="4">
      <t>セッテイ</t>
    </rPh>
    <phoneticPr fontId="6"/>
  </si>
  <si>
    <t>地域別送料</t>
    <rPh sb="0" eb="3">
      <t>チイキベツ</t>
    </rPh>
    <rPh sb="3" eb="5">
      <t>ソウリョウ</t>
    </rPh>
    <phoneticPr fontId="6"/>
  </si>
  <si>
    <t>納品不可地域</t>
    <rPh sb="0" eb="6">
      <t>ノウヒンフカチイキ</t>
    </rPh>
    <phoneticPr fontId="6"/>
  </si>
  <si>
    <t>特記事項など</t>
    <rPh sb="0" eb="4">
      <t>トッキジコウ</t>
    </rPh>
    <phoneticPr fontId="6"/>
  </si>
  <si>
    <t>こちらは計算用です。小数点以下になる場合があるため、整数に変えたものを左部分（列T～AR）に表示しています。</t>
    <rPh sb="4" eb="7">
      <t>ケイサンヨウ</t>
    </rPh>
    <rPh sb="10" eb="15">
      <t>ショウスウテンイカ</t>
    </rPh>
    <rPh sb="18" eb="20">
      <t>バアイ</t>
    </rPh>
    <rPh sb="26" eb="28">
      <t>セイスウ</t>
    </rPh>
    <rPh sb="29" eb="30">
      <t>カ</t>
    </rPh>
    <rPh sb="35" eb="38">
      <t>ヒダリブブン</t>
    </rPh>
    <rPh sb="39" eb="40">
      <t>レツ</t>
    </rPh>
    <rPh sb="46" eb="48">
      <t>ヒョウジ</t>
    </rPh>
    <phoneticPr fontId="6"/>
  </si>
  <si>
    <t>商品管理番号</t>
    <rPh sb="0" eb="2">
      <t>ショウヒン</t>
    </rPh>
    <rPh sb="2" eb="4">
      <t>カンリ</t>
    </rPh>
    <rPh sb="4" eb="6">
      <t>バンゴウ</t>
    </rPh>
    <phoneticPr fontId="6"/>
  </si>
  <si>
    <t>商品名</t>
    <rPh sb="0" eb="3">
      <t>ショウヒンメイ</t>
    </rPh>
    <phoneticPr fontId="6"/>
  </si>
  <si>
    <t>値上げ額</t>
    <rPh sb="0" eb="2">
      <t>ネア</t>
    </rPh>
    <rPh sb="3" eb="4">
      <t>ガク</t>
    </rPh>
    <phoneticPr fontId="6"/>
  </si>
  <si>
    <t>値上率</t>
    <rPh sb="0" eb="2">
      <t>ネアゲ</t>
    </rPh>
    <rPh sb="2" eb="3">
      <t>リツ</t>
    </rPh>
    <phoneticPr fontId="6"/>
  </si>
  <si>
    <t>卸単価</t>
    <rPh sb="0" eb="1">
      <t>オロシ</t>
    </rPh>
    <rPh sb="1" eb="3">
      <t>タンカ</t>
    </rPh>
    <phoneticPr fontId="6"/>
  </si>
  <si>
    <t>切り上げ卸値単価</t>
    <rPh sb="0" eb="1">
      <t>キ</t>
    </rPh>
    <rPh sb="2" eb="3">
      <t>ア</t>
    </rPh>
    <rPh sb="4" eb="6">
      <t>オロシネ</t>
    </rPh>
    <rPh sb="6" eb="8">
      <t>タンカ</t>
    </rPh>
    <phoneticPr fontId="6"/>
  </si>
  <si>
    <t>ケース
仕入単価</t>
    <rPh sb="4" eb="8">
      <t>シイレタンカ</t>
    </rPh>
    <phoneticPr fontId="6"/>
  </si>
  <si>
    <t>関東</t>
    <rPh sb="0" eb="2">
      <t>カントウ</t>
    </rPh>
    <phoneticPr fontId="6"/>
  </si>
  <si>
    <t>北海道</t>
    <rPh sb="0" eb="3">
      <t>ホッカイドウ</t>
    </rPh>
    <phoneticPr fontId="6"/>
  </si>
  <si>
    <t>北東北</t>
    <rPh sb="0" eb="1">
      <t>キタ</t>
    </rPh>
    <rPh sb="1" eb="3">
      <t>トウホク</t>
    </rPh>
    <phoneticPr fontId="6"/>
  </si>
  <si>
    <t>南東北</t>
    <rPh sb="0" eb="1">
      <t>ミナミ</t>
    </rPh>
    <rPh sb="1" eb="3">
      <t>トウホク</t>
    </rPh>
    <phoneticPr fontId="6"/>
  </si>
  <si>
    <t>信越</t>
    <rPh sb="0" eb="2">
      <t>シンエツ</t>
    </rPh>
    <phoneticPr fontId="6"/>
  </si>
  <si>
    <t>北陸</t>
    <rPh sb="0" eb="2">
      <t>ホクリク</t>
    </rPh>
    <phoneticPr fontId="6"/>
  </si>
  <si>
    <t>中部</t>
    <rPh sb="0" eb="2">
      <t>チュウブ</t>
    </rPh>
    <phoneticPr fontId="6"/>
  </si>
  <si>
    <t>関西</t>
    <rPh sb="0" eb="2">
      <t>カンサイ</t>
    </rPh>
    <phoneticPr fontId="6"/>
  </si>
  <si>
    <t>中国</t>
    <rPh sb="0" eb="2">
      <t>チュウゴク</t>
    </rPh>
    <phoneticPr fontId="6"/>
  </si>
  <si>
    <t>四国</t>
    <rPh sb="0" eb="2">
      <t>シコク</t>
    </rPh>
    <phoneticPr fontId="6"/>
  </si>
  <si>
    <t>九州</t>
    <rPh sb="0" eb="2">
      <t>キュウシュウ</t>
    </rPh>
    <phoneticPr fontId="6"/>
  </si>
  <si>
    <t>沖縄</t>
    <rPh sb="0" eb="2">
      <t>オキナワ</t>
    </rPh>
    <phoneticPr fontId="6"/>
  </si>
  <si>
    <t>切り上げ計算</t>
    <rPh sb="0" eb="1">
      <t>キ</t>
    </rPh>
    <rPh sb="2" eb="3">
      <t>ア</t>
    </rPh>
    <rPh sb="4" eb="6">
      <t>ケイサン</t>
    </rPh>
    <phoneticPr fontId="6"/>
  </si>
  <si>
    <t>送料込み
仕入単価</t>
    <rPh sb="0" eb="2">
      <t>ソウリョウ</t>
    </rPh>
    <rPh sb="2" eb="3">
      <t>コ</t>
    </rPh>
    <rPh sb="5" eb="7">
      <t>シイ</t>
    </rPh>
    <rPh sb="7" eb="9">
      <t>タンカ</t>
    </rPh>
    <phoneticPr fontId="6"/>
  </si>
  <si>
    <t>関東
卸ケース単価</t>
    <rPh sb="0" eb="2">
      <t>カントウ</t>
    </rPh>
    <rPh sb="3" eb="4">
      <t>オロシ</t>
    </rPh>
    <rPh sb="7" eb="9">
      <t>タンカ</t>
    </rPh>
    <phoneticPr fontId="6"/>
  </si>
  <si>
    <t>北海道
卸ケース単価</t>
    <rPh sb="0" eb="3">
      <t>ホッカイドウ</t>
    </rPh>
    <phoneticPr fontId="6"/>
  </si>
  <si>
    <t>北東北
卸ケース単価</t>
    <rPh sb="0" eb="1">
      <t>キタ</t>
    </rPh>
    <rPh sb="1" eb="3">
      <t>トウホク</t>
    </rPh>
    <phoneticPr fontId="6"/>
  </si>
  <si>
    <t>南東北
卸ケース単価</t>
    <rPh sb="0" eb="1">
      <t>ミナミ</t>
    </rPh>
    <rPh sb="1" eb="3">
      <t>トウホク</t>
    </rPh>
    <phoneticPr fontId="6"/>
  </si>
  <si>
    <t>信越
卸ケース単価</t>
    <rPh sb="0" eb="2">
      <t>シンエツ</t>
    </rPh>
    <phoneticPr fontId="6"/>
  </si>
  <si>
    <t>北陸
卸ケース単価</t>
    <rPh sb="0" eb="2">
      <t>ホクリク</t>
    </rPh>
    <phoneticPr fontId="6"/>
  </si>
  <si>
    <t>中部
卸ケース単価</t>
    <rPh sb="0" eb="2">
      <t>チュウブ</t>
    </rPh>
    <phoneticPr fontId="6"/>
  </si>
  <si>
    <t>関西
卸ケース単価</t>
    <rPh sb="0" eb="2">
      <t>カンサイ</t>
    </rPh>
    <phoneticPr fontId="6"/>
  </si>
  <si>
    <t>中国
卸ケース単価</t>
    <rPh sb="0" eb="2">
      <t>チュウゴク</t>
    </rPh>
    <phoneticPr fontId="6"/>
  </si>
  <si>
    <t>四国
卸ケース単価</t>
    <rPh sb="0" eb="2">
      <t>シコク</t>
    </rPh>
    <phoneticPr fontId="6"/>
  </si>
  <si>
    <t>九州
卸ケース単価</t>
    <rPh sb="0" eb="2">
      <t>キュウシュウ</t>
    </rPh>
    <phoneticPr fontId="6"/>
  </si>
  <si>
    <t>沖縄卸値</t>
    <rPh sb="0" eb="2">
      <t>オキナワ</t>
    </rPh>
    <rPh sb="2" eb="4">
      <t>オロシネ</t>
    </rPh>
    <phoneticPr fontId="6"/>
  </si>
  <si>
    <t>現行の情報をコピペ</t>
    <rPh sb="0" eb="2">
      <t>ゲンコウ</t>
    </rPh>
    <rPh sb="3" eb="5">
      <t>ジョウホウ</t>
    </rPh>
    <phoneticPr fontId="5"/>
  </si>
  <si>
    <t>入数</t>
    <rPh sb="0" eb="2">
      <t>イリスウ</t>
    </rPh>
    <phoneticPr fontId="6"/>
  </si>
  <si>
    <t>想定売価</t>
    <rPh sb="0" eb="2">
      <t>ソウテイ</t>
    </rPh>
    <rPh sb="2" eb="4">
      <t>バイカ</t>
    </rPh>
    <phoneticPr fontId="6"/>
  </si>
  <si>
    <t>店舗粗利額</t>
    <rPh sb="0" eb="2">
      <t>テンポ</t>
    </rPh>
    <rPh sb="2" eb="4">
      <t>アラリ</t>
    </rPh>
    <rPh sb="4" eb="5">
      <t>ガク</t>
    </rPh>
    <phoneticPr fontId="6"/>
  </si>
  <si>
    <t>粗利率</t>
    <rPh sb="0" eb="2">
      <t>アラリ</t>
    </rPh>
    <rPh sb="2" eb="3">
      <t>リツ</t>
    </rPh>
    <phoneticPr fontId="6"/>
  </si>
  <si>
    <t>単位</t>
    <rPh sb="0" eb="2">
      <t>タンイ</t>
    </rPh>
    <phoneticPr fontId="6"/>
  </si>
  <si>
    <t>混載</t>
    <rPh sb="0" eb="2">
      <t>コンサイ</t>
    </rPh>
    <phoneticPr fontId="6"/>
  </si>
  <si>
    <t>入力項目</t>
    <rPh sb="0" eb="4">
      <t>ニュウリョクコウモク</t>
    </rPh>
    <phoneticPr fontId="5"/>
  </si>
  <si>
    <t>サブカテゴリ</t>
    <phoneticPr fontId="6"/>
  </si>
  <si>
    <t>北陸</t>
    <rPh sb="0" eb="2">
      <t>ホクリク</t>
    </rPh>
    <phoneticPr fontId="2"/>
  </si>
  <si>
    <t>中部</t>
    <rPh sb="0" eb="2">
      <t>チュウブ</t>
    </rPh>
    <phoneticPr fontId="2"/>
  </si>
  <si>
    <t>関西</t>
    <rPh sb="0" eb="2">
      <t>カンサイ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</si>
  <si>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</si>
  <si>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</si>
  <si>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</si>
  <si>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</si>
  <si>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r>
      <t>送料記載欄　</t>
    </r>
    <r>
      <rPr>
        <b/>
        <sz val="12"/>
        <color rgb="FFFF0000"/>
        <rFont val="Yu Gothic"/>
        <family val="3"/>
        <charset val="128"/>
        <scheme val="minor"/>
      </rPr>
      <t>※配送不可地域がある場合は欄に「不可」と記載すること</t>
    </r>
    <rPh sb="0" eb="2">
      <t>ソウリョウ</t>
    </rPh>
    <rPh sb="2" eb="5">
      <t>キサイラン</t>
    </rPh>
    <rPh sb="7" eb="9">
      <t>ハイソウ</t>
    </rPh>
    <rPh sb="9" eb="11">
      <t>フカ</t>
    </rPh>
    <rPh sb="11" eb="13">
      <t>チイキ</t>
    </rPh>
    <rPh sb="16" eb="18">
      <t>バアイ</t>
    </rPh>
    <rPh sb="19" eb="20">
      <t>ラン</t>
    </rPh>
    <rPh sb="22" eb="24">
      <t>フカ</t>
    </rPh>
    <rPh sb="26" eb="28">
      <t>キサイ</t>
    </rPh>
    <phoneticPr fontId="5"/>
  </si>
  <si>
    <t>関東
仕入単価</t>
    <rPh sb="0" eb="2">
      <t>カントウ</t>
    </rPh>
    <rPh sb="3" eb="5">
      <t>シイ</t>
    </rPh>
    <rPh sb="5" eb="7">
      <t>タンカ</t>
    </rPh>
    <phoneticPr fontId="6"/>
  </si>
  <si>
    <t>会員様が売る場合の想定売価確認（関東価格）</t>
    <rPh sb="0" eb="2">
      <t>カイイン</t>
    </rPh>
    <rPh sb="2" eb="3">
      <t>サマ</t>
    </rPh>
    <rPh sb="4" eb="5">
      <t>ウ</t>
    </rPh>
    <rPh sb="6" eb="8">
      <t>バアイ</t>
    </rPh>
    <rPh sb="9" eb="11">
      <t>ソウテイ</t>
    </rPh>
    <rPh sb="11" eb="13">
      <t>バイカ</t>
    </rPh>
    <rPh sb="13" eb="15">
      <t>カクニン</t>
    </rPh>
    <rPh sb="16" eb="18">
      <t>カントウ</t>
    </rPh>
    <rPh sb="18" eb="20">
      <t>カカク</t>
    </rPh>
    <phoneticPr fontId="5"/>
  </si>
  <si>
    <t>北海道
仕入単価</t>
    <rPh sb="0" eb="3">
      <t>ホッカイドウ</t>
    </rPh>
    <rPh sb="4" eb="6">
      <t>シイ</t>
    </rPh>
    <rPh sb="6" eb="8">
      <t>タンカ</t>
    </rPh>
    <phoneticPr fontId="6"/>
  </si>
  <si>
    <t>北東北
仕入単価</t>
    <rPh sb="0" eb="1">
      <t>キタ</t>
    </rPh>
    <rPh sb="1" eb="3">
      <t>トウホク</t>
    </rPh>
    <rPh sb="4" eb="6">
      <t>シイ</t>
    </rPh>
    <rPh sb="6" eb="8">
      <t>タンカ</t>
    </rPh>
    <phoneticPr fontId="6"/>
  </si>
  <si>
    <t>南東北
仕入単価</t>
    <rPh sb="0" eb="1">
      <t>ミナミ</t>
    </rPh>
    <rPh sb="1" eb="3">
      <t>トウホク</t>
    </rPh>
    <rPh sb="4" eb="6">
      <t>シイ</t>
    </rPh>
    <rPh sb="6" eb="8">
      <t>タンカ</t>
    </rPh>
    <phoneticPr fontId="6"/>
  </si>
  <si>
    <t>信越
仕入単価</t>
    <rPh sb="0" eb="2">
      <t>シンエツ</t>
    </rPh>
    <rPh sb="3" eb="5">
      <t>シイ</t>
    </rPh>
    <rPh sb="5" eb="7">
      <t>タンカ</t>
    </rPh>
    <phoneticPr fontId="6"/>
  </si>
  <si>
    <t>北陸
仕入単価</t>
    <rPh sb="0" eb="2">
      <t>ホクリク</t>
    </rPh>
    <rPh sb="3" eb="5">
      <t>シイ</t>
    </rPh>
    <rPh sb="5" eb="7">
      <t>タンカ</t>
    </rPh>
    <phoneticPr fontId="6"/>
  </si>
  <si>
    <t>中部
仕入単価</t>
    <rPh sb="0" eb="2">
      <t>チュウブ</t>
    </rPh>
    <rPh sb="3" eb="5">
      <t>シイ</t>
    </rPh>
    <rPh sb="5" eb="7">
      <t>タンカ</t>
    </rPh>
    <phoneticPr fontId="6"/>
  </si>
  <si>
    <t>関西
仕入単価</t>
    <rPh sb="0" eb="2">
      <t>カンサイ</t>
    </rPh>
    <rPh sb="3" eb="5">
      <t>シイ</t>
    </rPh>
    <rPh sb="5" eb="7">
      <t>タンカ</t>
    </rPh>
    <phoneticPr fontId="6"/>
  </si>
  <si>
    <t>中国
仕入単価</t>
    <rPh sb="0" eb="2">
      <t>チュウゴク</t>
    </rPh>
    <rPh sb="3" eb="5">
      <t>シイ</t>
    </rPh>
    <rPh sb="5" eb="7">
      <t>タンカ</t>
    </rPh>
    <phoneticPr fontId="6"/>
  </si>
  <si>
    <t>四国
仕入単価</t>
    <rPh sb="0" eb="2">
      <t>シコク</t>
    </rPh>
    <rPh sb="3" eb="5">
      <t>シイ</t>
    </rPh>
    <rPh sb="5" eb="7">
      <t>タンカ</t>
    </rPh>
    <phoneticPr fontId="6"/>
  </si>
  <si>
    <t>九州
仕入単価</t>
    <rPh sb="0" eb="2">
      <t>キュウシュウ</t>
    </rPh>
    <rPh sb="3" eb="5">
      <t>シイ</t>
    </rPh>
    <rPh sb="5" eb="7">
      <t>タンカ</t>
    </rPh>
    <phoneticPr fontId="6"/>
  </si>
  <si>
    <t>沖縄
仕入単価</t>
    <rPh sb="0" eb="2">
      <t>オキナワ</t>
    </rPh>
    <rPh sb="3" eb="5">
      <t>シイ</t>
    </rPh>
    <rPh sb="5" eb="7">
      <t>タンカ</t>
    </rPh>
    <phoneticPr fontId="6"/>
  </si>
  <si>
    <t>卸値計算</t>
    <rPh sb="0" eb="2">
      <t>オロシネ</t>
    </rPh>
    <rPh sb="2" eb="4">
      <t>ケイサン</t>
    </rPh>
    <phoneticPr fontId="5"/>
  </si>
  <si>
    <t>関東仕入値</t>
    <rPh sb="0" eb="2">
      <t>カントウ</t>
    </rPh>
    <rPh sb="2" eb="4">
      <t>シイ</t>
    </rPh>
    <rPh sb="4" eb="5">
      <t>ネ</t>
    </rPh>
    <phoneticPr fontId="5"/>
  </si>
  <si>
    <t>①</t>
    <phoneticPr fontId="5"/>
  </si>
  <si>
    <t>②</t>
    <phoneticPr fontId="5"/>
  </si>
  <si>
    <t>③</t>
    <phoneticPr fontId="5"/>
  </si>
  <si>
    <t>適用送料</t>
    <rPh sb="0" eb="2">
      <t>テキヨウ</t>
    </rPh>
    <rPh sb="2" eb="4">
      <t>ソウリョウ</t>
    </rPh>
    <phoneticPr fontId="5"/>
  </si>
  <si>
    <t>関東送料</t>
    <rPh sb="0" eb="2">
      <t>カントウ</t>
    </rPh>
    <rPh sb="2" eb="4">
      <t>ソウリョウ</t>
    </rPh>
    <phoneticPr fontId="5"/>
  </si>
  <si>
    <t>北海道
送料</t>
    <rPh sb="0" eb="3">
      <t>ホッカイドウ</t>
    </rPh>
    <rPh sb="4" eb="6">
      <t>ソウリョウ</t>
    </rPh>
    <phoneticPr fontId="5"/>
  </si>
  <si>
    <t>北東北
送料</t>
    <rPh sb="0" eb="3">
      <t>キタトウホク</t>
    </rPh>
    <rPh sb="4" eb="6">
      <t>ソウリョウ</t>
    </rPh>
    <phoneticPr fontId="5"/>
  </si>
  <si>
    <t>南東北
送料</t>
    <rPh sb="0" eb="1">
      <t>ミナミ</t>
    </rPh>
    <rPh sb="1" eb="3">
      <t>トウホク</t>
    </rPh>
    <rPh sb="4" eb="6">
      <t>ソウリョウ</t>
    </rPh>
    <phoneticPr fontId="5"/>
  </si>
  <si>
    <t>信越送料</t>
    <rPh sb="0" eb="2">
      <t>シンエツ</t>
    </rPh>
    <rPh sb="2" eb="4">
      <t>ソウリョウ</t>
    </rPh>
    <phoneticPr fontId="5"/>
  </si>
  <si>
    <t>北陸送料</t>
    <rPh sb="0" eb="2">
      <t>ホクリク</t>
    </rPh>
    <rPh sb="2" eb="4">
      <t>ソウリョウ</t>
    </rPh>
    <phoneticPr fontId="5"/>
  </si>
  <si>
    <t>中部送料</t>
    <rPh sb="0" eb="2">
      <t>チュウブ</t>
    </rPh>
    <rPh sb="2" eb="4">
      <t>ソウリョウ</t>
    </rPh>
    <phoneticPr fontId="5"/>
  </si>
  <si>
    <t>関西送料</t>
    <rPh sb="0" eb="2">
      <t>カンサイ</t>
    </rPh>
    <rPh sb="2" eb="4">
      <t>ソウリョウ</t>
    </rPh>
    <phoneticPr fontId="5"/>
  </si>
  <si>
    <t>中国送料</t>
    <rPh sb="0" eb="2">
      <t>チュウゴク</t>
    </rPh>
    <rPh sb="2" eb="4">
      <t>ソウリョウ</t>
    </rPh>
    <phoneticPr fontId="5"/>
  </si>
  <si>
    <t>四国送料</t>
    <rPh sb="0" eb="2">
      <t>シコク</t>
    </rPh>
    <rPh sb="2" eb="4">
      <t>ソウリョウ</t>
    </rPh>
    <phoneticPr fontId="5"/>
  </si>
  <si>
    <t>九州送料</t>
    <rPh sb="0" eb="2">
      <t>キュウシュウ</t>
    </rPh>
    <rPh sb="2" eb="4">
      <t>ソウリョウ</t>
    </rPh>
    <phoneticPr fontId="5"/>
  </si>
  <si>
    <t>沖縄送料</t>
    <rPh sb="0" eb="2">
      <t>オキナワ</t>
    </rPh>
    <rPh sb="2" eb="4">
      <t>ソウリョウ</t>
    </rPh>
    <phoneticPr fontId="5"/>
  </si>
  <si>
    <t>適用送料</t>
    <rPh sb="0" eb="4">
      <t>テキヨウソウリョウ</t>
    </rPh>
    <phoneticPr fontId="5"/>
  </si>
  <si>
    <t>④</t>
    <phoneticPr fontId="5"/>
  </si>
  <si>
    <t>⑤</t>
    <phoneticPr fontId="5"/>
  </si>
  <si>
    <t>値上げ状況一覧</t>
    <rPh sb="0" eb="2">
      <t>ネア</t>
    </rPh>
    <rPh sb="3" eb="7">
      <t>ジョウキョウイチラン</t>
    </rPh>
    <phoneticPr fontId="5"/>
  </si>
  <si>
    <t>現状
仕入単価</t>
    <rPh sb="0" eb="2">
      <t>ゲンジョウ</t>
    </rPh>
    <phoneticPr fontId="6"/>
  </si>
  <si>
    <t>作成日</t>
    <rPh sb="0" eb="3">
      <t>サクセイビ</t>
    </rPh>
    <phoneticPr fontId="6"/>
  </si>
  <si>
    <t>値上率（平均）</t>
    <phoneticPr fontId="5"/>
  </si>
  <si>
    <t>サンプル</t>
    <phoneticPr fontId="6"/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</si>
  <si>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</si>
  <si>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</si>
  <si>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</si>
  <si>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</si>
  <si>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</si>
  <si>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</si>
  <si>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</si>
  <si>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</si>
  <si>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</si>
  <si>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</si>
  <si>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</si>
  <si>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</si>
  <si>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</si>
  <si>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</si>
  <si>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</si>
  <si>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原価率計算方法</t>
    <rPh sb="3" eb="7">
      <t>ケイサンホウホウ</t>
    </rPh>
    <phoneticPr fontId="6"/>
  </si>
  <si>
    <t>原価率</t>
  </si>
  <si>
    <t>原価率</t>
    <rPh sb="0" eb="3">
      <t>ゲンカリツ</t>
    </rPh>
    <phoneticPr fontId="5"/>
  </si>
  <si>
    <t>卸単価
計算</t>
    <rPh sb="0" eb="3">
      <t>オロシタンカ</t>
    </rPh>
    <rPh sb="4" eb="6">
      <t>ケイサン</t>
    </rPh>
    <phoneticPr fontId="5"/>
  </si>
  <si>
    <t>業務便有無</t>
    <rPh sb="0" eb="3">
      <t>ギョウムビン</t>
    </rPh>
    <rPh sb="3" eb="5">
      <t>ウム</t>
    </rPh>
    <phoneticPr fontId="6"/>
  </si>
  <si>
    <t>サンプル商品代</t>
    <rPh sb="4" eb="7">
      <t>ショウヒンダイ</t>
    </rPh>
    <phoneticPr fontId="6"/>
  </si>
  <si>
    <t>新仕入単価</t>
    <rPh sb="0" eb="1">
      <t>シン</t>
    </rPh>
    <rPh sb="1" eb="3">
      <t>シイレ</t>
    </rPh>
    <rPh sb="3" eb="5">
      <t>タンカ</t>
    </rPh>
    <phoneticPr fontId="6"/>
  </si>
  <si>
    <t>送料込
新仕入単価</t>
    <rPh sb="0" eb="3">
      <t>ソウリョウコミ</t>
    </rPh>
    <rPh sb="4" eb="5">
      <t>シン</t>
    </rPh>
    <rPh sb="5" eb="7">
      <t>シイレ</t>
    </rPh>
    <rPh sb="7" eb="9">
      <t>タンカ</t>
    </rPh>
    <phoneticPr fontId="6"/>
  </si>
  <si>
    <t>送料込
新卸単価</t>
    <rPh sb="0" eb="2">
      <t>ソウリョウ</t>
    </rPh>
    <rPh sb="2" eb="3">
      <t>コミ</t>
    </rPh>
    <rPh sb="4" eb="5">
      <t>シン</t>
    </rPh>
    <rPh sb="5" eb="6">
      <t>オロシ</t>
    </rPh>
    <rPh sb="6" eb="8">
      <t>タンカ</t>
    </rPh>
    <phoneticPr fontId="6"/>
  </si>
  <si>
    <t>現状送料込
仕入単価</t>
    <rPh sb="0" eb="2">
      <t>ゲンジョウ</t>
    </rPh>
    <rPh sb="2" eb="5">
      <t>ソウリョウコミ</t>
    </rPh>
    <rPh sb="6" eb="10">
      <t>シイレタンカ</t>
    </rPh>
    <phoneticPr fontId="5"/>
  </si>
  <si>
    <t>現状送料込
卸単価</t>
    <rPh sb="0" eb="2">
      <t>ゲンジョウ</t>
    </rPh>
    <rPh sb="2" eb="4">
      <t>ソウリョウ</t>
    </rPh>
    <rPh sb="4" eb="5">
      <t>コミ</t>
    </rPh>
    <rPh sb="6" eb="9">
      <t>オロシタンカ</t>
    </rPh>
    <phoneticPr fontId="5"/>
  </si>
  <si>
    <t>宅配便</t>
  </si>
  <si>
    <t>サンプル</t>
    <phoneticPr fontId="5"/>
  </si>
  <si>
    <t>【宅配便】関東単価の場合</t>
    <rPh sb="1" eb="4">
      <t>タクハイビン</t>
    </rPh>
    <rPh sb="5" eb="7">
      <t>カントウ</t>
    </rPh>
    <rPh sb="7" eb="9">
      <t>タンカ</t>
    </rPh>
    <rPh sb="10" eb="12">
      <t>バアイ</t>
    </rPh>
    <phoneticPr fontId="5"/>
  </si>
  <si>
    <t>配送便</t>
    <rPh sb="0" eb="3">
      <t>ハイソウビン</t>
    </rPh>
    <phoneticPr fontId="6"/>
  </si>
  <si>
    <t>基本原価率</t>
    <rPh sb="0" eb="5">
      <t>キホンゲンカリツ</t>
    </rPh>
    <phoneticPr fontId="5"/>
  </si>
  <si>
    <t>地域別『最新』仕入れ値一覧　</t>
    <rPh sb="0" eb="3">
      <t>チイキベツ</t>
    </rPh>
    <rPh sb="4" eb="6">
      <t>サイシン</t>
    </rPh>
    <rPh sb="7" eb="9">
      <t>シイ</t>
    </rPh>
    <rPh sb="10" eb="11">
      <t>ネ</t>
    </rPh>
    <rPh sb="11" eb="13">
      <t>イチラン</t>
    </rPh>
    <phoneticPr fontId="5"/>
  </si>
  <si>
    <t>仕入単価</t>
    <rPh sb="0" eb="2">
      <t>シイレ</t>
    </rPh>
    <rPh sb="2" eb="4">
      <t>タンカ</t>
    </rPh>
    <phoneticPr fontId="6"/>
  </si>
  <si>
    <t>ケース
卸単価</t>
    <rPh sb="4" eb="7">
      <t>オロシタンカ</t>
    </rPh>
    <phoneticPr fontId="6"/>
  </si>
  <si>
    <t>切り上げ
卸単価</t>
    <rPh sb="0" eb="1">
      <t>キ</t>
    </rPh>
    <rPh sb="2" eb="3">
      <t>ア</t>
    </rPh>
    <rPh sb="5" eb="6">
      <t>オロシ</t>
    </rPh>
    <rPh sb="6" eb="8">
      <t>タンカ</t>
    </rPh>
    <phoneticPr fontId="6"/>
  </si>
  <si>
    <t>実際の請求送料</t>
    <rPh sb="0" eb="2">
      <t>ジッサイ</t>
    </rPh>
    <rPh sb="3" eb="7">
      <t>セイキュウソウリョウ</t>
    </rPh>
    <phoneticPr fontId="5"/>
  </si>
  <si>
    <t>卸単価計算</t>
    <rPh sb="0" eb="5">
      <t>オロシタンカケイサン</t>
    </rPh>
    <phoneticPr fontId="5"/>
  </si>
  <si>
    <t>卸送料計算</t>
    <rPh sb="0" eb="1">
      <t>オロシ</t>
    </rPh>
    <rPh sb="1" eb="3">
      <t>ソウリョウ</t>
    </rPh>
    <rPh sb="3" eb="5">
      <t>ケイサン</t>
    </rPh>
    <phoneticPr fontId="5"/>
  </si>
  <si>
    <t>切り上げ送料</t>
    <rPh sb="0" eb="1">
      <t>キ</t>
    </rPh>
    <rPh sb="2" eb="3">
      <t>ア</t>
    </rPh>
    <rPh sb="4" eb="6">
      <t>ソウリョウ</t>
    </rPh>
    <phoneticPr fontId="5"/>
  </si>
  <si>
    <t>使用しない欄は非表示にしてください</t>
    <rPh sb="0" eb="2">
      <t>シヨウ</t>
    </rPh>
    <rPh sb="5" eb="6">
      <t>ラン</t>
    </rPh>
    <rPh sb="7" eb="10">
      <t>ヒヒョウジ</t>
    </rPh>
    <phoneticPr fontId="5"/>
  </si>
  <si>
    <t>送料別の場合の送料計算</t>
    <rPh sb="0" eb="3">
      <t>ソウリョウベツ</t>
    </rPh>
    <rPh sb="4" eb="6">
      <t>バアイ</t>
    </rPh>
    <rPh sb="7" eb="9">
      <t>ソウリョウ</t>
    </rPh>
    <rPh sb="9" eb="11">
      <t>ケイサン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</si>
</sst>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_);[Red]\(&quot;¥&quot;#,##0\)"/>
  </numFmts>
  <fonts count="2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theme="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4"/>
      <color rgb="FFFF0000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b/>
      <sz val="12"/>
      <color rgb="FFFF0000"/>
      <name val="Yu Gothic"/>
      <family val="3"/>
      <charset val="128"/>
      <scheme val="minor"/>
    </font>
    <font>
      <sz val="10"/>
      <color theme="4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color rgb="FFFF0000"/>
      <name val="Yu Gothic"/>
      <family val="3"/>
      <charset val="128"/>
      <scheme val="minor"/>
    </font>
    <font>
      <b/>
      <sz val="10"/>
      <color rgb="FFFF0000"/>
      <name val="Yu Gothic"/>
      <family val="3"/>
      <charset val="128"/>
      <scheme val="minor"/>
    </font>
    <font>
      <b/>
      <sz val="10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0" fontId="7" fillId="0" borderId="0"/>
    <xf numFmtId="6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32">
    <xf numFmtId="0" fontId="0" fillId="0" borderId="0" xfId="0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6" fontId="10" fillId="3" borderId="1" xfId="5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0" fontId="15" fillId="0" borderId="1" xfId="1" applyNumberFormat="1" applyFont="1" applyBorder="1" applyAlignment="1">
      <alignment horizontal="center" vertical="center" wrapText="1"/>
    </xf>
    <xf numFmtId="10" fontId="9" fillId="0" borderId="7" xfId="3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 wrapText="1"/>
    </xf>
    <xf numFmtId="0" fontId="9" fillId="0" borderId="1" xfId="5" applyNumberFormat="1" applyFont="1" applyBorder="1" applyAlignment="1">
      <alignment horizontal="center" vertical="center"/>
    </xf>
    <xf numFmtId="10" fontId="18" fillId="0" borderId="1" xfId="3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3" borderId="0" xfId="2" applyFont="1" applyFill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1" xfId="5" applyNumberFormat="1" applyFont="1" applyBorder="1" applyAlignment="1">
      <alignment vertical="center"/>
    </xf>
    <xf numFmtId="0" fontId="9" fillId="0" borderId="1" xfId="5" applyNumberFormat="1" applyFont="1" applyFill="1" applyBorder="1" applyAlignment="1">
      <alignment vertical="center"/>
    </xf>
    <xf numFmtId="0" fontId="18" fillId="3" borderId="0" xfId="2" applyFont="1" applyFill="1" applyAlignment="1">
      <alignment horizontal="center" vertical="center"/>
    </xf>
    <xf numFmtId="176" fontId="12" fillId="3" borderId="1" xfId="5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18" fillId="0" borderId="1" xfId="6" applyFont="1" applyBorder="1" applyAlignment="1">
      <alignment horizontal="center" vertical="center" wrapText="1"/>
    </xf>
    <xf numFmtId="0" fontId="9" fillId="4" borderId="1" xfId="4" applyFont="1" applyFill="1" applyBorder="1" applyAlignment="1">
      <alignment horizontal="right" vertical="center"/>
    </xf>
    <xf numFmtId="0" fontId="9" fillId="4" borderId="1" xfId="4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5" applyNumberFormat="1" applyFont="1" applyFill="1" applyBorder="1" applyAlignment="1">
      <alignment vertical="center"/>
    </xf>
    <xf numFmtId="0" fontId="9" fillId="0" borderId="18" xfId="5" applyNumberFormat="1" applyFont="1" applyFill="1" applyBorder="1" applyAlignment="1">
      <alignment vertical="center"/>
    </xf>
    <xf numFmtId="0" fontId="9" fillId="3" borderId="19" xfId="5" applyNumberFormat="1" applyFont="1" applyFill="1" applyBorder="1" applyAlignment="1">
      <alignment vertical="center"/>
    </xf>
    <xf numFmtId="0" fontId="9" fillId="0" borderId="10" xfId="5" applyNumberFormat="1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4" borderId="1" xfId="4" applyFont="1" applyFill="1" applyBorder="1" applyAlignment="1">
      <alignment vertical="center"/>
    </xf>
    <xf numFmtId="0" fontId="20" fillId="5" borderId="1" xfId="0" applyFont="1" applyFill="1" applyBorder="1" applyAlignment="1">
      <alignment vertical="center" shrinkToFit="1"/>
    </xf>
    <xf numFmtId="0" fontId="16" fillId="0" borderId="0" xfId="2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20" fillId="5" borderId="18" xfId="0" applyFont="1" applyFill="1" applyBorder="1" applyAlignment="1">
      <alignment vertical="center" shrinkToFit="1"/>
    </xf>
    <xf numFmtId="0" fontId="21" fillId="0" borderId="16" xfId="0" applyFont="1" applyBorder="1" applyAlignment="1">
      <alignment horizontal="center" vertical="center" wrapText="1"/>
    </xf>
    <xf numFmtId="0" fontId="21" fillId="0" borderId="17" xfId="4" applyFont="1" applyBorder="1" applyAlignment="1">
      <alignment vertical="center"/>
    </xf>
    <xf numFmtId="0" fontId="20" fillId="0" borderId="7" xfId="0" applyFont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/>
    </xf>
    <xf numFmtId="0" fontId="9" fillId="0" borderId="0" xfId="0" applyFo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1" xfId="4" applyFont="1" applyBorder="1" applyAlignment="1">
      <alignment vertical="center"/>
    </xf>
    <xf numFmtId="0" fontId="19" fillId="0" borderId="18" xfId="4" applyFont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left" vertical="center"/>
    </xf>
    <xf numFmtId="0" fontId="9" fillId="6" borderId="1" xfId="4" applyFont="1" applyFill="1" applyBorder="1" applyAlignment="1">
      <alignment horizontal="right" vertical="center"/>
    </xf>
    <xf numFmtId="0" fontId="18" fillId="6" borderId="1" xfId="4" applyFont="1" applyFill="1" applyBorder="1" applyAlignment="1">
      <alignment horizontal="right" vertical="center"/>
    </xf>
    <xf numFmtId="0" fontId="9" fillId="6" borderId="1" xfId="4" applyFont="1" applyFill="1" applyBorder="1" applyAlignment="1">
      <alignment vertical="center"/>
    </xf>
    <xf numFmtId="176" fontId="9" fillId="0" borderId="1" xfId="4" applyNumberFormat="1" applyFont="1" applyBorder="1" applyAlignment="1">
      <alignment vertical="center"/>
    </xf>
    <xf numFmtId="0" fontId="9" fillId="4" borderId="8" xfId="4" applyFont="1" applyFill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/>
    </xf>
    <xf numFmtId="0" fontId="19" fillId="0" borderId="20" xfId="4" applyFont="1" applyBorder="1" applyAlignment="1">
      <alignment vertical="center"/>
    </xf>
    <xf numFmtId="0" fontId="20" fillId="5" borderId="20" xfId="0" applyFont="1" applyFill="1" applyBorder="1" applyAlignment="1">
      <alignment vertical="center" shrinkToFit="1"/>
    </xf>
    <xf numFmtId="0" fontId="9" fillId="0" borderId="20" xfId="5" applyNumberFormat="1" applyFont="1" applyFill="1" applyBorder="1" applyAlignment="1">
      <alignment vertical="center"/>
    </xf>
    <xf numFmtId="0" fontId="9" fillId="3" borderId="21" xfId="5" applyNumberFormat="1" applyFont="1" applyFill="1" applyBorder="1" applyAlignment="1">
      <alignment vertical="center"/>
    </xf>
    <xf numFmtId="0" fontId="9" fillId="0" borderId="14" xfId="5" applyNumberFormat="1" applyFont="1" applyFill="1" applyBorder="1" applyAlignment="1">
      <alignment vertical="center"/>
    </xf>
    <xf numFmtId="0" fontId="9" fillId="6" borderId="23" xfId="0" applyFont="1" applyFill="1" applyBorder="1" applyAlignment="1">
      <alignment vertical="center"/>
    </xf>
    <xf numFmtId="0" fontId="18" fillId="6" borderId="23" xfId="4" applyFont="1" applyFill="1" applyBorder="1" applyAlignment="1">
      <alignment horizontal="right" vertical="center"/>
    </xf>
    <xf numFmtId="0" fontId="9" fillId="4" borderId="23" xfId="0" applyFont="1" applyFill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20" fillId="7" borderId="1" xfId="4" applyFont="1" applyFill="1" applyBorder="1" applyAlignment="1">
      <alignment vertical="center"/>
    </xf>
    <xf numFmtId="10" fontId="20" fillId="0" borderId="7" xfId="3" applyNumberFormat="1" applyFont="1" applyFill="1" applyBorder="1" applyAlignment="1">
      <alignment horizontal="center" vertical="center" wrapText="1"/>
    </xf>
    <xf numFmtId="0" fontId="13" fillId="0" borderId="0" xfId="0" applyFont="1"/>
    <xf numFmtId="0" fontId="9" fillId="3" borderId="5" xfId="0" applyFont="1" applyFill="1" applyBorder="1" applyAlignment="1">
      <alignment horizontal="center" vertical="center" wrapText="1"/>
    </xf>
    <xf numFmtId="0" fontId="9" fillId="3" borderId="1" xfId="5" applyNumberFormat="1" applyFont="1" applyFill="1" applyBorder="1" applyAlignment="1">
      <alignment vertical="center"/>
    </xf>
    <xf numFmtId="0" fontId="9" fillId="3" borderId="20" xfId="5" applyNumberFormat="1" applyFont="1" applyFill="1" applyBorder="1" applyAlignment="1">
      <alignment vertical="center"/>
    </xf>
    <xf numFmtId="0" fontId="9" fillId="3" borderId="18" xfId="5" applyNumberFormat="1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5" applyNumberFormat="1" applyFont="1" applyFill="1" applyBorder="1" applyAlignment="1">
      <alignment vertical="center"/>
    </xf>
    <xf numFmtId="0" fontId="9" fillId="0" borderId="21" xfId="5" applyNumberFormat="1" applyFont="1" applyFill="1" applyBorder="1" applyAlignment="1">
      <alignment vertical="center"/>
    </xf>
    <xf numFmtId="0" fontId="9" fillId="0" borderId="19" xfId="5" applyNumberFormat="1" applyFont="1" applyFill="1" applyBorder="1" applyAlignment="1">
      <alignment vertical="center"/>
    </xf>
    <xf numFmtId="0" fontId="9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 wrapText="1"/>
    </xf>
    <xf numFmtId="0" fontId="9" fillId="0" borderId="0" xfId="4" applyFont="1" applyAlignment="1">
      <alignment horizontal="right" vertical="center"/>
    </xf>
    <xf numFmtId="0" fontId="9" fillId="0" borderId="0" xfId="4" applyFont="1" applyAlignment="1">
      <alignment horizontal="center" vertical="center"/>
    </xf>
    <xf numFmtId="0" fontId="9" fillId="0" borderId="0" xfId="5" applyNumberFormat="1" applyFont="1" applyFill="1" applyBorder="1" applyAlignment="1">
      <alignment horizontal="center" vertical="center"/>
    </xf>
    <xf numFmtId="176" fontId="12" fillId="0" borderId="0" xfId="5" applyNumberFormat="1" applyFont="1" applyFill="1" applyBorder="1" applyAlignment="1">
      <alignment horizontal="center" vertical="center"/>
    </xf>
    <xf numFmtId="6" fontId="10" fillId="0" borderId="0" xfId="5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6" applyFont="1" applyAlignment="1">
      <alignment horizontal="right" vertical="center"/>
    </xf>
    <xf numFmtId="10" fontId="18" fillId="0" borderId="0" xfId="3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76" fontId="9" fillId="0" borderId="1" xfId="6" applyNumberFormat="1" applyFont="1" applyBorder="1" applyAlignment="1">
      <alignment horizontal="center" vertical="center"/>
    </xf>
    <xf numFmtId="0" fontId="18" fillId="0" borderId="1" xfId="3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6" fillId="4" borderId="1" xfId="0" applyFont="1" applyFill="1" applyBorder="1" applyAlignment="1">
      <alignment vertical="center"/>
    </xf>
    <xf numFmtId="0" fontId="9" fillId="0" borderId="1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9" fontId="13" fillId="0" borderId="15" xfId="0" applyNumberFormat="1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</cellXfs>
  <cellStyles count="9">
    <cellStyle name="パーセント" xfId="1" builtinId="5"/>
    <cellStyle name="パーセント 2" xfId="3" xr:uid="{86212D6A-AAE2-4F21-96E9-5C3474E3FFFA}"/>
    <cellStyle name="パーセント 3" xfId="8" xr:uid="{02DC91A3-ED99-4161-98DE-95C8C39D0D64}"/>
    <cellStyle name="通貨 5 3" xfId="5" xr:uid="{40189C4C-2BF0-4C27-B592-01AEFF135222}"/>
    <cellStyle name="標準" xfId="0" builtinId="0"/>
    <cellStyle name="標準 2" xfId="7" xr:uid="{FDC15185-094C-43CE-A1D0-F4EB2AABF65D}"/>
    <cellStyle name="標準 2 3" xfId="2" xr:uid="{991781EC-B9B9-4DBF-BB71-A3E266172C56}"/>
    <cellStyle name="標準 2 5 2" xfId="6" xr:uid="{B3D9F929-E536-4D40-BE90-E9FBB802ED4C}"/>
    <cellStyle name="標準 3 3" xfId="4" xr:uid="{38AA2834-FED8-4F92-8ADB-D657C245E161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Yu Gothic"/>
        <family val="3"/>
        <charset val="128"/>
        <scheme val="minor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Yu Gothic"/>
        <family val="3"/>
        <charset val="128"/>
        <scheme val="minor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none"/>
      </font>
      <fill>
        <patternFill patternType="solid">
          <fgColor rgb="FF000000"/>
          <bgColor rgb="FFDDEBF7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Yu Gothic"/>
        <family val="3"/>
        <charset val="128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94C4520-1A6A-48EC-A221-7C65FB68E935}" name="地域別価格234" displayName="地域別価格234" ref="C203:R262" totalsRowShown="0" headerRowDxfId="18" dataDxfId="17" tableBorderDxfId="16">
  <autoFilter ref="C203:R262" xr:uid="{E2B3CDAB-17D0-41E9-A8C1-75ED009D464F}"/>
  <tableColumns count="16">
    <tableColumn id="1" xr3:uid="{99EEAE40-3225-4688-BA42-5506BCEFFFBB}" name="地域別『最新』仕入れ値一覧　" dataDxfId="15"/>
    <tableColumn id="2" xr3:uid="{0B921A18-B07A-4425-87F1-2D8F70ADF4DF}" name="列1" dataDxfId="14"/>
    <tableColumn id="3" xr3:uid="{BC3A5BA3-010F-42BE-8629-3C31BD7A80D5}" name="列2" dataDxfId="13" dataCellStyle="標準 3 3"/>
    <tableColumn id="4" xr3:uid="{F3B30E0E-48A9-42E1-A70D-C2FF34F4D488}" name="列3" dataDxfId="12" dataCellStyle="標準 3 3"/>
    <tableColumn id="5" xr3:uid="{B30EA89F-2A15-40DD-BAB4-BA508F703F2D}" name="列4" dataDxfId="11"/>
    <tableColumn id="6" xr3:uid="{1880A4D7-73DD-4CE4-9A8F-4D2A49C641F5}" name="列5" dataDxfId="10">
      <calculatedColumnFormula>地域別価格234[[#This Row],[列4]]</calculatedColumnFormula>
    </tableColumn>
    <tableColumn id="7" xr3:uid="{8118AD18-D768-4C67-BAE4-BCA115EDFC3A}" name="列6" dataDxfId="9">
      <calculatedColumnFormula>地域別価格234[[#This Row],[列4]]</calculatedColumnFormula>
    </tableColumn>
    <tableColumn id="8" xr3:uid="{2B049E86-517F-4FDE-82AB-241F97C7CF3A}" name="列7" dataDxfId="8">
      <calculatedColumnFormula>地域別価格234[[#This Row],[列4]]</calculatedColumnFormula>
    </tableColumn>
    <tableColumn id="9" xr3:uid="{FFF71E54-A725-45B2-BCE6-9B07A7F02C7F}" name="列8" dataDxfId="7">
      <calculatedColumnFormula>地域別価格234[[#This Row],[列4]]</calculatedColumnFormula>
    </tableColumn>
    <tableColumn id="10" xr3:uid="{F23E60C8-4EFE-497D-98BB-EC6BB91E5DBC}" name="列9" dataDxfId="6">
      <calculatedColumnFormula>地域別価格234[[#This Row],[列4]]</calculatedColumnFormula>
    </tableColumn>
    <tableColumn id="11" xr3:uid="{5DAE376E-5892-4193-853D-CEB0F7F37301}" name="列10" dataDxfId="5">
      <calculatedColumnFormula>地域別価格234[[#This Row],[列4]]</calculatedColumnFormula>
    </tableColumn>
    <tableColumn id="12" xr3:uid="{D9E43715-F45C-4C35-B9B6-59A0B987457E}" name="列11" dataDxfId="4">
      <calculatedColumnFormula>地域別価格234[[#This Row],[列4]]</calculatedColumnFormula>
    </tableColumn>
    <tableColumn id="13" xr3:uid="{081B8BF1-4DC1-4050-8CD5-45840D0B0967}" name="列12" dataDxfId="3">
      <calculatedColumnFormula>地域別価格234[[#This Row],[列4]]</calculatedColumnFormula>
    </tableColumn>
    <tableColumn id="14" xr3:uid="{C3628B6F-E08F-4C66-ACF2-8E54AEC0D0E2}" name="列13" dataDxfId="2">
      <calculatedColumnFormula>地域別価格234[[#This Row],[列4]]</calculatedColumnFormula>
    </tableColumn>
    <tableColumn id="15" xr3:uid="{E8438DD1-4D31-41D1-906A-A5DB515916AB}" name="列14" dataDxfId="1">
      <calculatedColumnFormula>地域別価格234[[#This Row],[列4]]</calculatedColumnFormula>
    </tableColumn>
    <tableColumn id="16" xr3:uid="{4BAC166E-A1CB-41D1-AA09-D92FEF33AF4E}" name="列15" dataDxfId="0">
      <calculatedColumnFormula>地域別価格234[[#This Row],[列4]]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FA9A9-B167-4257-9EF1-FD9B51590735}">
  <sheetPr>
    <tabColor rgb="FF7030A0"/>
  </sheetPr>
  <dimension ref="A1:DR329"/>
  <sheetViews>
    <sheetView tabSelected="1" workbookViewId="0">
      <selection activeCell="E5" sqref="E5:I5"/>
    </sheetView>
  </sheetViews>
  <sheetFormatPr defaultColWidth="8.09765625" defaultRowHeight="18" customHeight="1"/>
  <cols>
    <col min="1" max="1" width="14.296875" style="20" customWidth="1"/>
    <col min="2" max="2" width="17" style="20" customWidth="1"/>
    <col min="3" max="3" width="51.3984375" style="20" customWidth="1"/>
    <col min="4" max="6" width="8.3984375" style="20" customWidth="1"/>
    <col min="7" max="7" width="9.19921875" style="20" customWidth="1"/>
    <col min="8" max="8" width="9.09765625" style="20" customWidth="1"/>
    <col min="9" max="10" width="8.3984375" style="20" customWidth="1"/>
    <col min="11" max="14" width="9.59765625" style="20" customWidth="1"/>
    <col min="15" max="15" width="9.09765625" style="20" customWidth="1"/>
    <col min="16" max="63" width="9.59765625" style="20" customWidth="1"/>
    <col min="64" max="65" width="8.8984375" style="20" bestFit="1" customWidth="1"/>
    <col min="66" max="66" width="8.8984375" style="20" customWidth="1"/>
    <col min="67" max="67" width="8.8984375" style="20" bestFit="1" customWidth="1"/>
    <col min="68" max="79" width="8.3984375" style="20" bestFit="1" customWidth="1"/>
    <col min="80" max="80" width="8.59765625" style="20" bestFit="1" customWidth="1"/>
    <col min="81" max="91" width="8.3984375" style="20" bestFit="1" customWidth="1"/>
    <col min="92" max="92" width="8.09765625" style="20"/>
    <col min="93" max="104" width="8.3984375" style="20" bestFit="1" customWidth="1"/>
    <col min="105" max="16384" width="8.09765625" style="20"/>
  </cols>
  <sheetData>
    <row r="1" spans="1:18" s="5" customFormat="1" ht="18" customHeight="1">
      <c r="A1" s="6" t="s">
        <v>0</v>
      </c>
      <c r="B1" s="129" t="s">
        <v>1</v>
      </c>
      <c r="C1" s="130"/>
      <c r="D1" s="131"/>
      <c r="E1" s="129" t="s">
        <v>2</v>
      </c>
      <c r="F1" s="130"/>
      <c r="G1" s="130"/>
      <c r="H1" s="130"/>
      <c r="I1" s="131"/>
      <c r="J1" s="7"/>
      <c r="K1" s="7"/>
      <c r="L1" s="7"/>
      <c r="M1" s="7"/>
      <c r="N1" s="7"/>
      <c r="O1" s="7"/>
      <c r="P1" s="7"/>
      <c r="Q1" s="7"/>
      <c r="R1" s="7"/>
    </row>
    <row r="2" spans="1:18" s="5" customFormat="1" ht="18" customHeight="1">
      <c r="A2" s="4" t="s">
        <v>95</v>
      </c>
      <c r="B2" s="117"/>
      <c r="C2" s="118"/>
      <c r="D2" s="119"/>
      <c r="E2" s="117"/>
      <c r="F2" s="118"/>
      <c r="G2" s="118"/>
      <c r="H2" s="118"/>
      <c r="I2" s="119"/>
      <c r="J2" s="7"/>
      <c r="K2" s="8" t="s">
        <v>137</v>
      </c>
      <c r="L2" s="7"/>
      <c r="M2" s="7"/>
      <c r="N2" s="7"/>
      <c r="O2" s="7"/>
      <c r="P2" s="7"/>
      <c r="Q2" s="7"/>
      <c r="R2" s="7"/>
    </row>
    <row r="3" spans="1:18" s="5" customFormat="1" ht="18" customHeight="1">
      <c r="A3" s="4" t="s">
        <v>3</v>
      </c>
      <c r="B3" s="117"/>
      <c r="C3" s="118"/>
      <c r="D3" s="119"/>
      <c r="E3" s="117"/>
      <c r="F3" s="118"/>
      <c r="G3" s="118"/>
      <c r="H3" s="118"/>
      <c r="I3" s="119"/>
      <c r="J3" s="7"/>
      <c r="K3" s="13"/>
      <c r="L3" s="8" t="s">
        <v>42</v>
      </c>
      <c r="M3" s="7"/>
      <c r="N3" s="7"/>
      <c r="O3" s="7"/>
      <c r="P3" s="7"/>
      <c r="Q3" s="7"/>
      <c r="R3" s="7"/>
    </row>
    <row r="4" spans="1:18" s="5" customFormat="1" ht="18" customHeight="1">
      <c r="A4" s="4" t="s">
        <v>4</v>
      </c>
      <c r="B4" s="117"/>
      <c r="C4" s="118"/>
      <c r="D4" s="119"/>
      <c r="E4" s="117"/>
      <c r="F4" s="118"/>
      <c r="G4" s="118"/>
      <c r="H4" s="118"/>
      <c r="I4" s="119"/>
      <c r="J4" s="7"/>
      <c r="K4" s="9"/>
      <c r="L4" s="7" t="s">
        <v>49</v>
      </c>
      <c r="M4" s="7"/>
      <c r="N4" s="7"/>
      <c r="O4" s="7"/>
      <c r="P4" s="7"/>
      <c r="Q4" s="7"/>
      <c r="R4" s="7"/>
    </row>
    <row r="5" spans="1:18" s="5" customFormat="1" ht="18" customHeight="1">
      <c r="A5" s="4" t="s">
        <v>5</v>
      </c>
      <c r="B5" s="117"/>
      <c r="C5" s="118"/>
      <c r="D5" s="119"/>
      <c r="E5" s="117"/>
      <c r="F5" s="118"/>
      <c r="G5" s="118"/>
      <c r="H5" s="118"/>
      <c r="I5" s="119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ht="18" customHeight="1">
      <c r="A6" s="4" t="s">
        <v>113</v>
      </c>
      <c r="B6" s="117"/>
      <c r="C6" s="118"/>
      <c r="D6" s="119"/>
      <c r="E6" s="117"/>
      <c r="F6" s="118"/>
      <c r="G6" s="118"/>
      <c r="H6" s="118"/>
      <c r="I6" s="119"/>
      <c r="J6" s="7"/>
      <c r="K6" s="7"/>
      <c r="L6" s="7"/>
      <c r="M6" s="7"/>
      <c r="N6" s="7"/>
      <c r="O6" s="7"/>
      <c r="P6" s="7"/>
      <c r="Q6" s="7"/>
      <c r="R6" s="7"/>
    </row>
    <row r="7" spans="1:18" s="5" customFormat="1" ht="18" customHeight="1">
      <c r="A7" s="4" t="s">
        <v>128</v>
      </c>
      <c r="B7" s="126">
        <v>0.85</v>
      </c>
      <c r="C7" s="127"/>
      <c r="D7" s="128"/>
      <c r="E7" s="117"/>
      <c r="F7" s="118"/>
      <c r="G7" s="118"/>
      <c r="H7" s="118"/>
      <c r="I7" s="119"/>
      <c r="J7" s="7"/>
      <c r="K7" s="7"/>
      <c r="L7" s="7"/>
      <c r="M7" s="7"/>
      <c r="N7" s="7"/>
      <c r="O7" s="7"/>
      <c r="P7" s="7"/>
      <c r="Q7" s="7"/>
      <c r="R7" s="7"/>
    </row>
    <row r="8" spans="1:18" s="5" customFormat="1" ht="18" customHeight="1">
      <c r="A8" s="4" t="s">
        <v>6</v>
      </c>
      <c r="B8" s="117"/>
      <c r="C8" s="118"/>
      <c r="D8" s="119"/>
      <c r="E8" s="117"/>
      <c r="F8" s="118"/>
      <c r="G8" s="118"/>
      <c r="H8" s="118"/>
      <c r="I8" s="119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ht="18" customHeight="1">
      <c r="A9" s="4" t="s">
        <v>117</v>
      </c>
      <c r="B9" s="117"/>
      <c r="C9" s="118"/>
      <c r="D9" s="119"/>
      <c r="E9" s="117"/>
      <c r="F9" s="118"/>
      <c r="G9" s="118"/>
      <c r="H9" s="118"/>
      <c r="I9" s="119"/>
      <c r="J9" s="7"/>
      <c r="K9" s="7"/>
      <c r="L9" s="7"/>
      <c r="M9" s="7"/>
      <c r="N9" s="7"/>
      <c r="O9" s="7"/>
      <c r="P9" s="7"/>
      <c r="Q9" s="7"/>
      <c r="R9" s="7"/>
    </row>
    <row r="10" spans="1:18" s="5" customFormat="1" ht="18" customHeight="1">
      <c r="A10" s="4" t="s">
        <v>118</v>
      </c>
      <c r="B10" s="117"/>
      <c r="C10" s="118"/>
      <c r="D10" s="119"/>
      <c r="E10" s="117"/>
      <c r="F10" s="118"/>
      <c r="G10" s="118"/>
      <c r="H10" s="118"/>
      <c r="I10" s="119"/>
      <c r="J10" s="7"/>
      <c r="K10" s="7"/>
      <c r="L10" s="7"/>
      <c r="M10" s="7"/>
      <c r="N10" s="7"/>
      <c r="O10" s="7"/>
      <c r="P10" s="7"/>
      <c r="Q10" s="7"/>
      <c r="R10" s="7"/>
    </row>
    <row r="11" spans="1:18" s="5" customFormat="1" ht="37.200000000000003" customHeight="1">
      <c r="A11" s="4" t="s">
        <v>7</v>
      </c>
      <c r="B11" s="117"/>
      <c r="C11" s="118"/>
      <c r="D11" s="118"/>
      <c r="E11" s="118"/>
      <c r="F11" s="118"/>
      <c r="G11" s="118"/>
      <c r="H11" s="118"/>
      <c r="I11" s="119"/>
      <c r="J11" s="7"/>
      <c r="K11" s="7"/>
      <c r="L11" s="7"/>
      <c r="M11" s="7"/>
      <c r="N11" s="7"/>
    </row>
    <row r="12" spans="1:18" s="5" customFormat="1" ht="18" customHeight="1">
      <c r="A12" s="111"/>
      <c r="B12" s="112"/>
      <c r="C12" s="112"/>
      <c r="D12" s="112"/>
      <c r="E12" s="112"/>
      <c r="F12" s="112"/>
      <c r="G12" s="112"/>
      <c r="H12" s="112"/>
      <c r="I12" s="112"/>
      <c r="J12" s="7"/>
      <c r="K12" s="7"/>
      <c r="L12" s="7"/>
      <c r="M12" s="7"/>
      <c r="N12" s="7"/>
    </row>
    <row r="13" spans="1:18" s="5" customFormat="1" ht="22.2">
      <c r="A13" s="111"/>
      <c r="B13" s="112"/>
      <c r="C13" s="1" t="s">
        <v>60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8" s="5" customFormat="1" ht="32.4">
      <c r="A14" s="111"/>
      <c r="B14" s="112"/>
      <c r="C14" s="22" t="s">
        <v>10</v>
      </c>
      <c r="D14" s="23" t="s">
        <v>43</v>
      </c>
      <c r="E14" s="23" t="s">
        <v>130</v>
      </c>
      <c r="F14" s="39" t="s">
        <v>116</v>
      </c>
      <c r="G14" s="24" t="s">
        <v>132</v>
      </c>
      <c r="H14" s="39" t="s">
        <v>131</v>
      </c>
      <c r="I14" s="25"/>
      <c r="J14" s="25"/>
      <c r="K14" s="20"/>
      <c r="L14" s="23" t="s">
        <v>44</v>
      </c>
      <c r="M14" s="23" t="s">
        <v>45</v>
      </c>
      <c r="N14" s="23" t="s">
        <v>46</v>
      </c>
    </row>
    <row r="15" spans="1:18" s="5" customFormat="1" ht="18" customHeight="1">
      <c r="A15" s="111"/>
      <c r="B15" s="112"/>
      <c r="C15" s="38"/>
      <c r="D15" s="40"/>
      <c r="E15" s="41"/>
      <c r="F15" s="26">
        <f>E15/$B$7</f>
        <v>0</v>
      </c>
      <c r="G15" s="37">
        <f>_xlfn.CEILING.MATH(F15)</f>
        <v>0</v>
      </c>
      <c r="H15" s="3">
        <f>D15*G15</f>
        <v>0</v>
      </c>
      <c r="I15" s="25"/>
      <c r="J15" s="25"/>
      <c r="K15" s="17"/>
      <c r="L15" s="41"/>
      <c r="M15" s="113">
        <f>L15-G15</f>
        <v>0</v>
      </c>
      <c r="N15" s="27" t="e">
        <f>M15/L15</f>
        <v>#DIV/0!</v>
      </c>
    </row>
    <row r="16" spans="1:18" s="5" customFormat="1" ht="18" customHeight="1">
      <c r="A16" s="111"/>
      <c r="B16" s="112"/>
      <c r="C16" s="38"/>
      <c r="D16" s="40"/>
      <c r="E16" s="41"/>
      <c r="F16" s="26">
        <f>E16/$B$7</f>
        <v>0</v>
      </c>
      <c r="G16" s="37">
        <f>_xlfn.CEILING.MATH(F16)</f>
        <v>0</v>
      </c>
      <c r="H16" s="3">
        <f>D16*G16</f>
        <v>0</v>
      </c>
      <c r="I16" s="25"/>
      <c r="J16" s="25"/>
      <c r="K16" s="20"/>
      <c r="L16" s="41"/>
      <c r="M16" s="113">
        <f t="shared" ref="M16:M72" si="0">L16-G16</f>
        <v>0</v>
      </c>
      <c r="N16" s="27" t="e">
        <f t="shared" ref="N16:N18" si="1">M16/L16</f>
        <v>#DIV/0!</v>
      </c>
    </row>
    <row r="17" spans="1:14" s="5" customFormat="1" ht="18" customHeight="1">
      <c r="A17" s="111"/>
      <c r="B17" s="112"/>
      <c r="C17" s="38"/>
      <c r="D17" s="40"/>
      <c r="E17" s="41"/>
      <c r="F17" s="26">
        <f t="shared" ref="F17:F18" si="2">E17/$B$7</f>
        <v>0</v>
      </c>
      <c r="G17" s="37">
        <f t="shared" ref="G17:G18" si="3">_xlfn.CEILING.MATH(F17)</f>
        <v>0</v>
      </c>
      <c r="H17" s="3">
        <f t="shared" ref="H17:H18" si="4">D17*G17</f>
        <v>0</v>
      </c>
      <c r="I17" s="25"/>
      <c r="J17" s="25"/>
      <c r="K17" s="20"/>
      <c r="L17" s="41"/>
      <c r="M17" s="113">
        <f t="shared" si="0"/>
        <v>0</v>
      </c>
      <c r="N17" s="114" t="e">
        <f>M17/L17</f>
        <v>#DIV/0!</v>
      </c>
    </row>
    <row r="18" spans="1:14" s="5" customFormat="1" ht="18" customHeight="1">
      <c r="A18" s="111"/>
      <c r="B18" s="112"/>
      <c r="C18" s="38"/>
      <c r="D18" s="40"/>
      <c r="E18" s="41"/>
      <c r="F18" s="26">
        <f t="shared" si="2"/>
        <v>0</v>
      </c>
      <c r="G18" s="37">
        <f t="shared" si="3"/>
        <v>0</v>
      </c>
      <c r="H18" s="3">
        <f t="shared" si="4"/>
        <v>0</v>
      </c>
      <c r="I18" s="25"/>
      <c r="J18" s="25"/>
      <c r="K18" s="20"/>
      <c r="L18" s="41"/>
      <c r="M18" s="113">
        <f t="shared" si="0"/>
        <v>0</v>
      </c>
      <c r="N18" s="27" t="e">
        <f t="shared" si="1"/>
        <v>#DIV/0!</v>
      </c>
    </row>
    <row r="19" spans="1:14" s="5" customFormat="1" ht="18" customHeight="1">
      <c r="A19" s="111"/>
      <c r="B19" s="112"/>
      <c r="C19" s="38"/>
      <c r="D19" s="40"/>
      <c r="E19" s="41"/>
      <c r="F19" s="26">
        <f>E19/$B$7</f>
        <v>0</v>
      </c>
      <c r="G19" s="37">
        <f>_xlfn.CEILING.MATH(F19)</f>
        <v>0</v>
      </c>
      <c r="H19" s="3">
        <f>D19*G19</f>
        <v>0</v>
      </c>
      <c r="I19" s="25"/>
      <c r="J19" s="25"/>
      <c r="K19" s="17"/>
      <c r="L19" s="41"/>
      <c r="M19" s="113">
        <f t="shared" si="0"/>
        <v>0</v>
      </c>
      <c r="N19" s="27" t="e">
        <f>M19/L19</f>
        <v>#DIV/0!</v>
      </c>
    </row>
    <row r="20" spans="1:14" s="5" customFormat="1" ht="18" customHeight="1">
      <c r="A20" s="111"/>
      <c r="B20" s="112"/>
      <c r="C20" s="38"/>
      <c r="D20" s="40"/>
      <c r="E20" s="41"/>
      <c r="F20" s="26">
        <f>E20/$B$7</f>
        <v>0</v>
      </c>
      <c r="G20" s="37">
        <f>_xlfn.CEILING.MATH(F20)</f>
        <v>0</v>
      </c>
      <c r="H20" s="3">
        <f>D20*G20</f>
        <v>0</v>
      </c>
      <c r="I20" s="25"/>
      <c r="J20" s="25"/>
      <c r="K20" s="20"/>
      <c r="L20" s="41"/>
      <c r="M20" s="113">
        <f t="shared" si="0"/>
        <v>0</v>
      </c>
      <c r="N20" s="27" t="e">
        <f t="shared" ref="N20:N21" si="5">M20/L20</f>
        <v>#DIV/0!</v>
      </c>
    </row>
    <row r="21" spans="1:14" s="5" customFormat="1" ht="18" customHeight="1">
      <c r="A21" s="111"/>
      <c r="B21" s="112"/>
      <c r="C21" s="38"/>
      <c r="D21" s="40"/>
      <c r="E21" s="41"/>
      <c r="F21" s="26">
        <f t="shared" ref="F21:F35" si="6">E21/$B$7</f>
        <v>0</v>
      </c>
      <c r="G21" s="37">
        <f t="shared" ref="G21:G22" si="7">_xlfn.CEILING.MATH(F21)</f>
        <v>0</v>
      </c>
      <c r="H21" s="3">
        <f t="shared" ref="H21:H22" si="8">D21*G21</f>
        <v>0</v>
      </c>
      <c r="I21" s="25"/>
      <c r="J21" s="25"/>
      <c r="K21" s="20"/>
      <c r="L21" s="41"/>
      <c r="M21" s="113">
        <f t="shared" si="0"/>
        <v>0</v>
      </c>
      <c r="N21" s="27" t="e">
        <f t="shared" si="5"/>
        <v>#DIV/0!</v>
      </c>
    </row>
    <row r="22" spans="1:14" s="5" customFormat="1" ht="18" customHeight="1">
      <c r="A22" s="111"/>
      <c r="B22" s="112"/>
      <c r="C22" s="38"/>
      <c r="D22" s="40"/>
      <c r="E22" s="41"/>
      <c r="F22" s="26">
        <f t="shared" si="6"/>
        <v>0</v>
      </c>
      <c r="G22" s="37">
        <f t="shared" si="7"/>
        <v>0</v>
      </c>
      <c r="H22" s="3">
        <f t="shared" si="8"/>
        <v>0</v>
      </c>
      <c r="I22" s="25"/>
      <c r="J22" s="25"/>
      <c r="K22" s="20"/>
      <c r="L22" s="41"/>
      <c r="M22" s="113">
        <f t="shared" si="0"/>
        <v>0</v>
      </c>
      <c r="N22" s="114" t="e">
        <f>M22/L22</f>
        <v>#DIV/0!</v>
      </c>
    </row>
    <row r="23" spans="1:14" s="5" customFormat="1" ht="18" customHeight="1">
      <c r="A23" s="111"/>
      <c r="B23" s="112"/>
      <c r="C23" s="38"/>
      <c r="D23" s="40"/>
      <c r="E23" s="41"/>
      <c r="F23" s="26">
        <f t="shared" si="6"/>
        <v>0</v>
      </c>
      <c r="G23" s="37">
        <f t="shared" ref="G23:G34" si="9">_xlfn.CEILING.MATH(F23)</f>
        <v>0</v>
      </c>
      <c r="H23" s="3">
        <f t="shared" ref="H23:H34" si="10">D23*G23</f>
        <v>0</v>
      </c>
      <c r="I23" s="25"/>
      <c r="J23" s="25"/>
      <c r="K23" s="20"/>
      <c r="L23" s="41"/>
      <c r="M23" s="113">
        <f t="shared" si="0"/>
        <v>0</v>
      </c>
      <c r="N23" s="114" t="e">
        <f>M23/L23</f>
        <v>#DIV/0!</v>
      </c>
    </row>
    <row r="24" spans="1:14" s="5" customFormat="1" ht="18" customHeight="1">
      <c r="A24" s="111"/>
      <c r="B24" s="112"/>
      <c r="C24" s="38"/>
      <c r="D24" s="40"/>
      <c r="E24" s="41"/>
      <c r="F24" s="26">
        <f t="shared" si="6"/>
        <v>0</v>
      </c>
      <c r="G24" s="37">
        <f t="shared" si="9"/>
        <v>0</v>
      </c>
      <c r="H24" s="3">
        <f t="shared" si="10"/>
        <v>0</v>
      </c>
      <c r="I24" s="25"/>
      <c r="J24" s="25"/>
      <c r="K24" s="20"/>
      <c r="L24" s="41"/>
      <c r="M24" s="113">
        <f t="shared" si="0"/>
        <v>0</v>
      </c>
      <c r="N24" s="27" t="e">
        <f t="shared" ref="N24:N34" si="11">M24/L24</f>
        <v>#DIV/0!</v>
      </c>
    </row>
    <row r="25" spans="1:14" s="5" customFormat="1" ht="18" customHeight="1">
      <c r="A25" s="111"/>
      <c r="B25" s="112"/>
      <c r="C25" s="38"/>
      <c r="D25" s="40"/>
      <c r="E25" s="41"/>
      <c r="F25" s="26">
        <f t="shared" si="6"/>
        <v>0</v>
      </c>
      <c r="G25" s="37">
        <f t="shared" si="9"/>
        <v>0</v>
      </c>
      <c r="H25" s="3">
        <f t="shared" si="10"/>
        <v>0</v>
      </c>
      <c r="I25" s="25"/>
      <c r="J25" s="25"/>
      <c r="K25" s="20"/>
      <c r="L25" s="41"/>
      <c r="M25" s="113">
        <f t="shared" si="0"/>
        <v>0</v>
      </c>
      <c r="N25" s="27" t="e">
        <f t="shared" si="11"/>
        <v>#DIV/0!</v>
      </c>
    </row>
    <row r="26" spans="1:14" s="5" customFormat="1" ht="18" customHeight="1">
      <c r="A26" s="111"/>
      <c r="B26" s="112"/>
      <c r="C26" s="38"/>
      <c r="D26" s="40"/>
      <c r="E26" s="41"/>
      <c r="F26" s="26">
        <f t="shared" si="6"/>
        <v>0</v>
      </c>
      <c r="G26" s="37">
        <f t="shared" si="9"/>
        <v>0</v>
      </c>
      <c r="H26" s="3">
        <f t="shared" si="10"/>
        <v>0</v>
      </c>
      <c r="I26" s="25"/>
      <c r="J26" s="25"/>
      <c r="K26" s="20"/>
      <c r="L26" s="41"/>
      <c r="M26" s="113">
        <f t="shared" si="0"/>
        <v>0</v>
      </c>
      <c r="N26" s="27" t="e">
        <f t="shared" si="11"/>
        <v>#DIV/0!</v>
      </c>
    </row>
    <row r="27" spans="1:14" s="5" customFormat="1" ht="18" customHeight="1">
      <c r="A27" s="111"/>
      <c r="B27" s="112"/>
      <c r="C27" s="38"/>
      <c r="D27" s="40"/>
      <c r="E27" s="41"/>
      <c r="F27" s="26">
        <f t="shared" si="6"/>
        <v>0</v>
      </c>
      <c r="G27" s="37">
        <f t="shared" si="9"/>
        <v>0</v>
      </c>
      <c r="H27" s="3">
        <f t="shared" si="10"/>
        <v>0</v>
      </c>
      <c r="I27" s="25"/>
      <c r="J27" s="25"/>
      <c r="K27" s="20"/>
      <c r="L27" s="41"/>
      <c r="M27" s="113">
        <f t="shared" si="0"/>
        <v>0</v>
      </c>
      <c r="N27" s="27" t="e">
        <f t="shared" si="11"/>
        <v>#DIV/0!</v>
      </c>
    </row>
    <row r="28" spans="1:14" s="5" customFormat="1" ht="18" customHeight="1">
      <c r="A28" s="111"/>
      <c r="B28" s="112"/>
      <c r="C28" s="38"/>
      <c r="D28" s="40"/>
      <c r="E28" s="41"/>
      <c r="F28" s="26">
        <f t="shared" si="6"/>
        <v>0</v>
      </c>
      <c r="G28" s="37">
        <f t="shared" si="9"/>
        <v>0</v>
      </c>
      <c r="H28" s="3">
        <f t="shared" si="10"/>
        <v>0</v>
      </c>
      <c r="I28" s="25"/>
      <c r="J28" s="25"/>
      <c r="K28" s="20"/>
      <c r="L28" s="41"/>
      <c r="M28" s="113">
        <f t="shared" si="0"/>
        <v>0</v>
      </c>
      <c r="N28" s="27" t="e">
        <f t="shared" si="11"/>
        <v>#DIV/0!</v>
      </c>
    </row>
    <row r="29" spans="1:14" s="5" customFormat="1" ht="18" customHeight="1">
      <c r="A29" s="111"/>
      <c r="B29" s="112"/>
      <c r="C29" s="38"/>
      <c r="D29" s="40"/>
      <c r="E29" s="41"/>
      <c r="F29" s="26">
        <f t="shared" si="6"/>
        <v>0</v>
      </c>
      <c r="G29" s="37">
        <f t="shared" si="9"/>
        <v>0</v>
      </c>
      <c r="H29" s="3">
        <f t="shared" si="10"/>
        <v>0</v>
      </c>
      <c r="I29" s="25"/>
      <c r="J29" s="25"/>
      <c r="K29" s="20"/>
      <c r="L29" s="41"/>
      <c r="M29" s="113">
        <f t="shared" si="0"/>
        <v>0</v>
      </c>
      <c r="N29" s="27" t="e">
        <f t="shared" si="11"/>
        <v>#DIV/0!</v>
      </c>
    </row>
    <row r="30" spans="1:14" s="5" customFormat="1" ht="18" customHeight="1">
      <c r="A30" s="111"/>
      <c r="B30" s="112"/>
      <c r="C30" s="38"/>
      <c r="D30" s="40"/>
      <c r="E30" s="41"/>
      <c r="F30" s="26">
        <f t="shared" si="6"/>
        <v>0</v>
      </c>
      <c r="G30" s="37">
        <f t="shared" si="9"/>
        <v>0</v>
      </c>
      <c r="H30" s="3">
        <f t="shared" si="10"/>
        <v>0</v>
      </c>
      <c r="I30" s="25"/>
      <c r="J30" s="25"/>
      <c r="K30" s="20"/>
      <c r="L30" s="41"/>
      <c r="M30" s="113">
        <f t="shared" si="0"/>
        <v>0</v>
      </c>
      <c r="N30" s="27" t="e">
        <f t="shared" si="11"/>
        <v>#DIV/0!</v>
      </c>
    </row>
    <row r="31" spans="1:14" s="5" customFormat="1" ht="18" customHeight="1">
      <c r="A31" s="111"/>
      <c r="B31" s="112"/>
      <c r="C31" s="38"/>
      <c r="D31" s="40"/>
      <c r="E31" s="41"/>
      <c r="F31" s="26">
        <f t="shared" si="6"/>
        <v>0</v>
      </c>
      <c r="G31" s="37">
        <f t="shared" si="9"/>
        <v>0</v>
      </c>
      <c r="H31" s="3">
        <f t="shared" si="10"/>
        <v>0</v>
      </c>
      <c r="I31" s="25"/>
      <c r="J31" s="25"/>
      <c r="K31" s="20"/>
      <c r="L31" s="41"/>
      <c r="M31" s="113">
        <f t="shared" si="0"/>
        <v>0</v>
      </c>
      <c r="N31" s="27" t="e">
        <f t="shared" si="11"/>
        <v>#DIV/0!</v>
      </c>
    </row>
    <row r="32" spans="1:14" s="5" customFormat="1" ht="18" customHeight="1">
      <c r="A32" s="111"/>
      <c r="B32" s="112"/>
      <c r="C32" s="38"/>
      <c r="D32" s="40"/>
      <c r="E32" s="41"/>
      <c r="F32" s="26">
        <f t="shared" si="6"/>
        <v>0</v>
      </c>
      <c r="G32" s="37">
        <f t="shared" si="9"/>
        <v>0</v>
      </c>
      <c r="H32" s="3">
        <f t="shared" si="10"/>
        <v>0</v>
      </c>
      <c r="I32" s="25"/>
      <c r="J32" s="25"/>
      <c r="K32" s="20"/>
      <c r="L32" s="41"/>
      <c r="M32" s="113">
        <f t="shared" si="0"/>
        <v>0</v>
      </c>
      <c r="N32" s="27" t="e">
        <f t="shared" si="11"/>
        <v>#DIV/0!</v>
      </c>
    </row>
    <row r="33" spans="1:14" s="5" customFormat="1" ht="18" customHeight="1">
      <c r="A33" s="111"/>
      <c r="B33" s="112"/>
      <c r="C33" s="38"/>
      <c r="D33" s="40"/>
      <c r="E33" s="41"/>
      <c r="F33" s="26">
        <f t="shared" si="6"/>
        <v>0</v>
      </c>
      <c r="G33" s="37">
        <f t="shared" si="9"/>
        <v>0</v>
      </c>
      <c r="H33" s="3">
        <f t="shared" si="10"/>
        <v>0</v>
      </c>
      <c r="I33" s="25"/>
      <c r="J33" s="25"/>
      <c r="K33" s="20"/>
      <c r="L33" s="41"/>
      <c r="M33" s="113">
        <f t="shared" si="0"/>
        <v>0</v>
      </c>
      <c r="N33" s="27" t="e">
        <f t="shared" si="11"/>
        <v>#DIV/0!</v>
      </c>
    </row>
    <row r="34" spans="1:14" s="5" customFormat="1" ht="18" customHeight="1">
      <c r="A34" s="111"/>
      <c r="B34" s="112"/>
      <c r="C34" s="38"/>
      <c r="D34" s="40"/>
      <c r="E34" s="41"/>
      <c r="F34" s="26">
        <f t="shared" si="6"/>
        <v>0</v>
      </c>
      <c r="G34" s="37">
        <f t="shared" si="9"/>
        <v>0</v>
      </c>
      <c r="H34" s="3">
        <f t="shared" si="10"/>
        <v>0</v>
      </c>
      <c r="I34" s="25"/>
      <c r="J34" s="25"/>
      <c r="K34" s="20"/>
      <c r="L34" s="41"/>
      <c r="M34" s="113">
        <f t="shared" si="0"/>
        <v>0</v>
      </c>
      <c r="N34" s="27" t="e">
        <f t="shared" si="11"/>
        <v>#DIV/0!</v>
      </c>
    </row>
    <row r="35" spans="1:14" s="5" customFormat="1" ht="18" customHeight="1">
      <c r="A35" s="111"/>
      <c r="B35" s="112"/>
      <c r="C35" s="38"/>
      <c r="D35" s="40"/>
      <c r="E35" s="41"/>
      <c r="F35" s="26">
        <f t="shared" si="6"/>
        <v>0</v>
      </c>
      <c r="G35" s="37">
        <f t="shared" ref="G35" si="12">_xlfn.CEILING.MATH(F35)</f>
        <v>0</v>
      </c>
      <c r="H35" s="3">
        <f t="shared" ref="H35" si="13">D35*G35</f>
        <v>0</v>
      </c>
      <c r="I35" s="25"/>
      <c r="J35" s="25"/>
      <c r="K35" s="20"/>
      <c r="L35" s="41"/>
      <c r="M35" s="113">
        <f t="shared" si="0"/>
        <v>0</v>
      </c>
      <c r="N35" s="27" t="e">
        <f t="shared" ref="N35" si="14">M35/L35</f>
        <v>#DIV/0!</v>
      </c>
    </row>
    <row r="36" spans="1:14" s="5" customFormat="1" ht="18" customHeight="1">
      <c r="A36" s="111"/>
      <c r="B36" s="112"/>
      <c r="C36" s="38"/>
      <c r="D36" s="40"/>
      <c r="E36" s="41"/>
      <c r="F36" s="26">
        <f>E36/$B$7</f>
        <v>0</v>
      </c>
      <c r="G36" s="37">
        <f>_xlfn.CEILING.MATH(F36)</f>
        <v>0</v>
      </c>
      <c r="H36" s="3">
        <f>D36*G36</f>
        <v>0</v>
      </c>
      <c r="I36" s="25"/>
      <c r="J36" s="25"/>
      <c r="K36" s="17"/>
      <c r="L36" s="41"/>
      <c r="M36" s="113">
        <f t="shared" si="0"/>
        <v>0</v>
      </c>
      <c r="N36" s="27" t="e">
        <f>M36/L36</f>
        <v>#DIV/0!</v>
      </c>
    </row>
    <row r="37" spans="1:14" s="5" customFormat="1" ht="18" customHeight="1">
      <c r="A37" s="111"/>
      <c r="B37" s="112"/>
      <c r="C37" s="38"/>
      <c r="D37" s="40"/>
      <c r="E37" s="41"/>
      <c r="F37" s="26">
        <f>E37/$B$7</f>
        <v>0</v>
      </c>
      <c r="G37" s="37">
        <f>_xlfn.CEILING.MATH(F37)</f>
        <v>0</v>
      </c>
      <c r="H37" s="3">
        <f>D37*G37</f>
        <v>0</v>
      </c>
      <c r="I37" s="25"/>
      <c r="J37" s="25"/>
      <c r="K37" s="20"/>
      <c r="L37" s="41"/>
      <c r="M37" s="113">
        <f t="shared" si="0"/>
        <v>0</v>
      </c>
      <c r="N37" s="27" t="e">
        <f t="shared" ref="N37:N39" si="15">M37/L37</f>
        <v>#DIV/0!</v>
      </c>
    </row>
    <row r="38" spans="1:14" s="5" customFormat="1" ht="18" customHeight="1">
      <c r="A38" s="111"/>
      <c r="B38" s="112"/>
      <c r="C38" s="38"/>
      <c r="D38" s="40"/>
      <c r="E38" s="41"/>
      <c r="F38" s="26">
        <f t="shared" ref="F38:F39" si="16">E38/$B$7</f>
        <v>0</v>
      </c>
      <c r="G38" s="37">
        <f t="shared" ref="G38:G39" si="17">_xlfn.CEILING.MATH(F38)</f>
        <v>0</v>
      </c>
      <c r="H38" s="3">
        <f t="shared" ref="H38:H39" si="18">D38*G38</f>
        <v>0</v>
      </c>
      <c r="I38" s="25"/>
      <c r="J38" s="25"/>
      <c r="K38" s="20"/>
      <c r="L38" s="41"/>
      <c r="M38" s="113">
        <f t="shared" si="0"/>
        <v>0</v>
      </c>
      <c r="N38" s="27" t="e">
        <f t="shared" si="15"/>
        <v>#DIV/0!</v>
      </c>
    </row>
    <row r="39" spans="1:14" s="5" customFormat="1" ht="18" customHeight="1">
      <c r="A39" s="111"/>
      <c r="B39" s="112"/>
      <c r="C39" s="38"/>
      <c r="D39" s="40"/>
      <c r="E39" s="41"/>
      <c r="F39" s="26">
        <f t="shared" si="16"/>
        <v>0</v>
      </c>
      <c r="G39" s="37">
        <f t="shared" si="17"/>
        <v>0</v>
      </c>
      <c r="H39" s="3">
        <f t="shared" si="18"/>
        <v>0</v>
      </c>
      <c r="I39" s="25"/>
      <c r="J39" s="25"/>
      <c r="K39" s="20"/>
      <c r="L39" s="41"/>
      <c r="M39" s="113">
        <f t="shared" si="0"/>
        <v>0</v>
      </c>
      <c r="N39" s="27" t="e">
        <f t="shared" si="15"/>
        <v>#DIV/0!</v>
      </c>
    </row>
    <row r="40" spans="1:14" s="5" customFormat="1" ht="18" customHeight="1">
      <c r="A40" s="111"/>
      <c r="B40" s="112"/>
      <c r="C40" s="38"/>
      <c r="D40" s="40"/>
      <c r="E40" s="41"/>
      <c r="F40" s="26">
        <f>E40/$B$7</f>
        <v>0</v>
      </c>
      <c r="G40" s="37">
        <f>_xlfn.CEILING.MATH(F40)</f>
        <v>0</v>
      </c>
      <c r="H40" s="3">
        <f>D40*G40</f>
        <v>0</v>
      </c>
      <c r="I40" s="25"/>
      <c r="J40" s="25"/>
      <c r="K40" s="17"/>
      <c r="L40" s="41"/>
      <c r="M40" s="113">
        <f t="shared" si="0"/>
        <v>0</v>
      </c>
      <c r="N40" s="27" t="e">
        <f>M40/L40</f>
        <v>#DIV/0!</v>
      </c>
    </row>
    <row r="41" spans="1:14" s="5" customFormat="1" ht="18" customHeight="1">
      <c r="A41" s="111"/>
      <c r="B41" s="112"/>
      <c r="C41" s="38"/>
      <c r="D41" s="40"/>
      <c r="E41" s="41"/>
      <c r="F41" s="26">
        <f>E41/$B$7</f>
        <v>0</v>
      </c>
      <c r="G41" s="37">
        <f>_xlfn.CEILING.MATH(F41)</f>
        <v>0</v>
      </c>
      <c r="H41" s="3">
        <f>D41*G41</f>
        <v>0</v>
      </c>
      <c r="I41" s="25"/>
      <c r="J41" s="25"/>
      <c r="K41" s="20"/>
      <c r="L41" s="41"/>
      <c r="M41" s="113">
        <f t="shared" si="0"/>
        <v>0</v>
      </c>
      <c r="N41" s="27" t="e">
        <f t="shared" ref="N41:N56" si="19">M41/L41</f>
        <v>#DIV/0!</v>
      </c>
    </row>
    <row r="42" spans="1:14" s="5" customFormat="1" ht="18" customHeight="1">
      <c r="A42" s="111"/>
      <c r="B42" s="112"/>
      <c r="C42" s="38"/>
      <c r="D42" s="40"/>
      <c r="E42" s="41"/>
      <c r="F42" s="26">
        <f t="shared" ref="F42:F56" si="20">E42/$B$7</f>
        <v>0</v>
      </c>
      <c r="G42" s="37">
        <f t="shared" ref="G42:G56" si="21">_xlfn.CEILING.MATH(F42)</f>
        <v>0</v>
      </c>
      <c r="H42" s="3">
        <f t="shared" ref="H42:H56" si="22">D42*G42</f>
        <v>0</v>
      </c>
      <c r="I42" s="25"/>
      <c r="J42" s="25"/>
      <c r="K42" s="20"/>
      <c r="L42" s="41"/>
      <c r="M42" s="113">
        <f t="shared" si="0"/>
        <v>0</v>
      </c>
      <c r="N42" s="27" t="e">
        <f t="shared" si="19"/>
        <v>#DIV/0!</v>
      </c>
    </row>
    <row r="43" spans="1:14" s="5" customFormat="1" ht="18" customHeight="1">
      <c r="A43" s="111"/>
      <c r="B43" s="112"/>
      <c r="C43" s="38"/>
      <c r="D43" s="40"/>
      <c r="E43" s="41"/>
      <c r="F43" s="26">
        <f t="shared" si="20"/>
        <v>0</v>
      </c>
      <c r="G43" s="37">
        <f t="shared" si="21"/>
        <v>0</v>
      </c>
      <c r="H43" s="3">
        <f t="shared" si="22"/>
        <v>0</v>
      </c>
      <c r="I43" s="25"/>
      <c r="J43" s="25"/>
      <c r="K43" s="20"/>
      <c r="L43" s="41"/>
      <c r="M43" s="113">
        <f t="shared" si="0"/>
        <v>0</v>
      </c>
      <c r="N43" s="27" t="e">
        <f t="shared" si="19"/>
        <v>#DIV/0!</v>
      </c>
    </row>
    <row r="44" spans="1:14" s="5" customFormat="1" ht="18" customHeight="1">
      <c r="A44" s="111"/>
      <c r="B44" s="112"/>
      <c r="C44" s="38"/>
      <c r="D44" s="40"/>
      <c r="E44" s="41"/>
      <c r="F44" s="26">
        <f t="shared" si="20"/>
        <v>0</v>
      </c>
      <c r="G44" s="37">
        <f t="shared" si="21"/>
        <v>0</v>
      </c>
      <c r="H44" s="3">
        <f t="shared" si="22"/>
        <v>0</v>
      </c>
      <c r="I44" s="25"/>
      <c r="J44" s="25"/>
      <c r="K44" s="20"/>
      <c r="L44" s="41"/>
      <c r="M44" s="113">
        <f t="shared" si="0"/>
        <v>0</v>
      </c>
      <c r="N44" s="27" t="e">
        <f t="shared" si="19"/>
        <v>#DIV/0!</v>
      </c>
    </row>
    <row r="45" spans="1:14" s="5" customFormat="1" ht="18" customHeight="1">
      <c r="A45" s="111"/>
      <c r="B45" s="112"/>
      <c r="C45" s="38"/>
      <c r="D45" s="40"/>
      <c r="E45" s="41"/>
      <c r="F45" s="26">
        <f t="shared" si="20"/>
        <v>0</v>
      </c>
      <c r="G45" s="37">
        <f t="shared" si="21"/>
        <v>0</v>
      </c>
      <c r="H45" s="3">
        <f t="shared" si="22"/>
        <v>0</v>
      </c>
      <c r="I45" s="25"/>
      <c r="J45" s="25"/>
      <c r="K45" s="20"/>
      <c r="L45" s="41"/>
      <c r="M45" s="113">
        <f t="shared" si="0"/>
        <v>0</v>
      </c>
      <c r="N45" s="27" t="e">
        <f t="shared" si="19"/>
        <v>#DIV/0!</v>
      </c>
    </row>
    <row r="46" spans="1:14" s="5" customFormat="1" ht="18" customHeight="1">
      <c r="A46" s="111"/>
      <c r="B46" s="112"/>
      <c r="C46" s="38"/>
      <c r="D46" s="40"/>
      <c r="E46" s="41"/>
      <c r="F46" s="26">
        <f t="shared" si="20"/>
        <v>0</v>
      </c>
      <c r="G46" s="37">
        <f t="shared" si="21"/>
        <v>0</v>
      </c>
      <c r="H46" s="3">
        <f t="shared" si="22"/>
        <v>0</v>
      </c>
      <c r="I46" s="25"/>
      <c r="J46" s="25"/>
      <c r="K46" s="20"/>
      <c r="L46" s="41"/>
      <c r="M46" s="113">
        <f t="shared" si="0"/>
        <v>0</v>
      </c>
      <c r="N46" s="27" t="e">
        <f t="shared" si="19"/>
        <v>#DIV/0!</v>
      </c>
    </row>
    <row r="47" spans="1:14" s="5" customFormat="1" ht="18" customHeight="1">
      <c r="A47" s="111"/>
      <c r="B47" s="112"/>
      <c r="C47" s="38"/>
      <c r="D47" s="40"/>
      <c r="E47" s="41"/>
      <c r="F47" s="26">
        <f t="shared" si="20"/>
        <v>0</v>
      </c>
      <c r="G47" s="37">
        <f t="shared" si="21"/>
        <v>0</v>
      </c>
      <c r="H47" s="3">
        <f t="shared" si="22"/>
        <v>0</v>
      </c>
      <c r="I47" s="25"/>
      <c r="J47" s="25"/>
      <c r="K47" s="20"/>
      <c r="L47" s="41"/>
      <c r="M47" s="113">
        <f t="shared" si="0"/>
        <v>0</v>
      </c>
      <c r="N47" s="27" t="e">
        <f t="shared" si="19"/>
        <v>#DIV/0!</v>
      </c>
    </row>
    <row r="48" spans="1:14" s="5" customFormat="1" ht="18" customHeight="1">
      <c r="A48" s="111"/>
      <c r="B48" s="112"/>
      <c r="C48" s="38"/>
      <c r="D48" s="40"/>
      <c r="E48" s="41"/>
      <c r="F48" s="26">
        <f t="shared" si="20"/>
        <v>0</v>
      </c>
      <c r="G48" s="37">
        <f t="shared" si="21"/>
        <v>0</v>
      </c>
      <c r="H48" s="3">
        <f t="shared" si="22"/>
        <v>0</v>
      </c>
      <c r="I48" s="25"/>
      <c r="J48" s="25"/>
      <c r="K48" s="20"/>
      <c r="L48" s="41"/>
      <c r="M48" s="113">
        <f t="shared" si="0"/>
        <v>0</v>
      </c>
      <c r="N48" s="27" t="e">
        <f t="shared" si="19"/>
        <v>#DIV/0!</v>
      </c>
    </row>
    <row r="49" spans="1:14" s="5" customFormat="1" ht="18" customHeight="1">
      <c r="A49" s="111"/>
      <c r="B49" s="112"/>
      <c r="C49" s="38"/>
      <c r="D49" s="40"/>
      <c r="E49" s="41"/>
      <c r="F49" s="26">
        <f t="shared" si="20"/>
        <v>0</v>
      </c>
      <c r="G49" s="37">
        <f t="shared" si="21"/>
        <v>0</v>
      </c>
      <c r="H49" s="3">
        <f t="shared" si="22"/>
        <v>0</v>
      </c>
      <c r="I49" s="25"/>
      <c r="J49" s="25"/>
      <c r="K49" s="20"/>
      <c r="L49" s="41"/>
      <c r="M49" s="113">
        <f t="shared" si="0"/>
        <v>0</v>
      </c>
      <c r="N49" s="27" t="e">
        <f t="shared" si="19"/>
        <v>#DIV/0!</v>
      </c>
    </row>
    <row r="50" spans="1:14" s="5" customFormat="1" ht="18" customHeight="1">
      <c r="A50" s="111"/>
      <c r="B50" s="112"/>
      <c r="C50" s="38"/>
      <c r="D50" s="40"/>
      <c r="E50" s="41"/>
      <c r="F50" s="26">
        <f t="shared" si="20"/>
        <v>0</v>
      </c>
      <c r="G50" s="37">
        <f t="shared" si="21"/>
        <v>0</v>
      </c>
      <c r="H50" s="3">
        <f t="shared" si="22"/>
        <v>0</v>
      </c>
      <c r="I50" s="25"/>
      <c r="J50" s="25"/>
      <c r="K50" s="20"/>
      <c r="L50" s="41"/>
      <c r="M50" s="113">
        <f t="shared" si="0"/>
        <v>0</v>
      </c>
      <c r="N50" s="27" t="e">
        <f t="shared" si="19"/>
        <v>#DIV/0!</v>
      </c>
    </row>
    <row r="51" spans="1:14" s="5" customFormat="1" ht="18" customHeight="1">
      <c r="A51" s="111"/>
      <c r="B51" s="112"/>
      <c r="C51" s="38"/>
      <c r="D51" s="40"/>
      <c r="E51" s="41"/>
      <c r="F51" s="26">
        <f t="shared" si="20"/>
        <v>0</v>
      </c>
      <c r="G51" s="37">
        <f t="shared" si="21"/>
        <v>0</v>
      </c>
      <c r="H51" s="3">
        <f t="shared" si="22"/>
        <v>0</v>
      </c>
      <c r="I51" s="25"/>
      <c r="J51" s="25"/>
      <c r="K51" s="20"/>
      <c r="L51" s="41"/>
      <c r="M51" s="113">
        <f t="shared" si="0"/>
        <v>0</v>
      </c>
      <c r="N51" s="27" t="e">
        <f t="shared" si="19"/>
        <v>#DIV/0!</v>
      </c>
    </row>
    <row r="52" spans="1:14" s="5" customFormat="1" ht="18" customHeight="1">
      <c r="A52" s="111"/>
      <c r="B52" s="112"/>
      <c r="C52" s="38"/>
      <c r="D52" s="40"/>
      <c r="E52" s="41"/>
      <c r="F52" s="26">
        <f t="shared" si="20"/>
        <v>0</v>
      </c>
      <c r="G52" s="37">
        <f t="shared" si="21"/>
        <v>0</v>
      </c>
      <c r="H52" s="3">
        <f t="shared" si="22"/>
        <v>0</v>
      </c>
      <c r="I52" s="25"/>
      <c r="J52" s="25"/>
      <c r="K52" s="20"/>
      <c r="L52" s="41"/>
      <c r="M52" s="113">
        <f t="shared" si="0"/>
        <v>0</v>
      </c>
      <c r="N52" s="27" t="e">
        <f t="shared" si="19"/>
        <v>#DIV/0!</v>
      </c>
    </row>
    <row r="53" spans="1:14" s="5" customFormat="1" ht="18" customHeight="1">
      <c r="A53" s="111"/>
      <c r="B53" s="112"/>
      <c r="C53" s="38"/>
      <c r="D53" s="40"/>
      <c r="E53" s="41"/>
      <c r="F53" s="26">
        <f t="shared" si="20"/>
        <v>0</v>
      </c>
      <c r="G53" s="37">
        <f t="shared" si="21"/>
        <v>0</v>
      </c>
      <c r="H53" s="3">
        <f t="shared" si="22"/>
        <v>0</v>
      </c>
      <c r="I53" s="25"/>
      <c r="J53" s="25"/>
      <c r="K53" s="20"/>
      <c r="L53" s="41"/>
      <c r="M53" s="113">
        <f t="shared" si="0"/>
        <v>0</v>
      </c>
      <c r="N53" s="27" t="e">
        <f t="shared" si="19"/>
        <v>#DIV/0!</v>
      </c>
    </row>
    <row r="54" spans="1:14" s="5" customFormat="1" ht="18" customHeight="1">
      <c r="A54" s="111"/>
      <c r="B54" s="112"/>
      <c r="C54" s="38"/>
      <c r="D54" s="40"/>
      <c r="E54" s="41"/>
      <c r="F54" s="26">
        <f t="shared" si="20"/>
        <v>0</v>
      </c>
      <c r="G54" s="37">
        <f t="shared" si="21"/>
        <v>0</v>
      </c>
      <c r="H54" s="3">
        <f t="shared" si="22"/>
        <v>0</v>
      </c>
      <c r="I54" s="25"/>
      <c r="J54" s="25"/>
      <c r="K54" s="20"/>
      <c r="L54" s="41"/>
      <c r="M54" s="113">
        <f t="shared" si="0"/>
        <v>0</v>
      </c>
      <c r="N54" s="27" t="e">
        <f t="shared" si="19"/>
        <v>#DIV/0!</v>
      </c>
    </row>
    <row r="55" spans="1:14" s="5" customFormat="1" ht="18" customHeight="1">
      <c r="A55" s="111"/>
      <c r="B55" s="112"/>
      <c r="C55" s="38"/>
      <c r="D55" s="40"/>
      <c r="E55" s="41"/>
      <c r="F55" s="26">
        <f t="shared" si="20"/>
        <v>0</v>
      </c>
      <c r="G55" s="37">
        <f t="shared" si="21"/>
        <v>0</v>
      </c>
      <c r="H55" s="3">
        <f t="shared" si="22"/>
        <v>0</v>
      </c>
      <c r="I55" s="25"/>
      <c r="J55" s="25"/>
      <c r="K55" s="20"/>
      <c r="L55" s="41"/>
      <c r="M55" s="113">
        <f t="shared" si="0"/>
        <v>0</v>
      </c>
      <c r="N55" s="27" t="e">
        <f t="shared" si="19"/>
        <v>#DIV/0!</v>
      </c>
    </row>
    <row r="56" spans="1:14" s="5" customFormat="1" ht="18" customHeight="1">
      <c r="A56" s="111"/>
      <c r="B56" s="112"/>
      <c r="C56" s="38"/>
      <c r="D56" s="40"/>
      <c r="E56" s="41"/>
      <c r="F56" s="26">
        <f t="shared" si="20"/>
        <v>0</v>
      </c>
      <c r="G56" s="37">
        <f t="shared" si="21"/>
        <v>0</v>
      </c>
      <c r="H56" s="3">
        <f t="shared" si="22"/>
        <v>0</v>
      </c>
      <c r="I56" s="25"/>
      <c r="J56" s="25"/>
      <c r="K56" s="20"/>
      <c r="L56" s="41"/>
      <c r="M56" s="113">
        <f t="shared" si="0"/>
        <v>0</v>
      </c>
      <c r="N56" s="27" t="e">
        <f t="shared" si="19"/>
        <v>#DIV/0!</v>
      </c>
    </row>
    <row r="57" spans="1:14" s="5" customFormat="1" ht="18" customHeight="1">
      <c r="A57" s="111"/>
      <c r="B57" s="112"/>
      <c r="C57" s="38"/>
      <c r="D57" s="40"/>
      <c r="E57" s="41"/>
      <c r="F57" s="26">
        <f>E57/$B$7</f>
        <v>0</v>
      </c>
      <c r="G57" s="37">
        <f>_xlfn.CEILING.MATH(F57)</f>
        <v>0</v>
      </c>
      <c r="H57" s="3">
        <f>D57*G57</f>
        <v>0</v>
      </c>
      <c r="I57" s="25"/>
      <c r="J57" s="25"/>
      <c r="K57" s="17"/>
      <c r="L57" s="41"/>
      <c r="M57" s="113">
        <f t="shared" si="0"/>
        <v>0</v>
      </c>
      <c r="N57" s="27" t="e">
        <f>M57/L57</f>
        <v>#DIV/0!</v>
      </c>
    </row>
    <row r="58" spans="1:14" s="5" customFormat="1" ht="18" customHeight="1">
      <c r="A58" s="111"/>
      <c r="B58" s="112"/>
      <c r="C58" s="38"/>
      <c r="D58" s="40"/>
      <c r="E58" s="41"/>
      <c r="F58" s="26">
        <f>E58/$B$7</f>
        <v>0</v>
      </c>
      <c r="G58" s="37">
        <f>_xlfn.CEILING.MATH(F58)</f>
        <v>0</v>
      </c>
      <c r="H58" s="3">
        <f>D58*G58</f>
        <v>0</v>
      </c>
      <c r="I58" s="25"/>
      <c r="J58" s="25"/>
      <c r="K58" s="20"/>
      <c r="L58" s="41"/>
      <c r="M58" s="113">
        <f t="shared" si="0"/>
        <v>0</v>
      </c>
      <c r="N58" s="27" t="e">
        <f t="shared" ref="N58:N60" si="23">M58/L58</f>
        <v>#DIV/0!</v>
      </c>
    </row>
    <row r="59" spans="1:14" s="5" customFormat="1" ht="18" customHeight="1">
      <c r="A59" s="111"/>
      <c r="B59" s="112"/>
      <c r="C59" s="38"/>
      <c r="D59" s="40"/>
      <c r="E59" s="41"/>
      <c r="F59" s="26">
        <f t="shared" ref="F59:F60" si="24">E59/$B$7</f>
        <v>0</v>
      </c>
      <c r="G59" s="37">
        <f t="shared" ref="G59:G60" si="25">_xlfn.CEILING.MATH(F59)</f>
        <v>0</v>
      </c>
      <c r="H59" s="3">
        <f t="shared" ref="H59:H60" si="26">D59*G59</f>
        <v>0</v>
      </c>
      <c r="I59" s="25"/>
      <c r="J59" s="25"/>
      <c r="K59" s="20"/>
      <c r="L59" s="41"/>
      <c r="M59" s="113">
        <f t="shared" si="0"/>
        <v>0</v>
      </c>
      <c r="N59" s="27" t="e">
        <f t="shared" si="23"/>
        <v>#DIV/0!</v>
      </c>
    </row>
    <row r="60" spans="1:14" s="5" customFormat="1" ht="18" customHeight="1">
      <c r="A60" s="111"/>
      <c r="B60" s="112"/>
      <c r="C60" s="38"/>
      <c r="D60" s="40"/>
      <c r="E60" s="41"/>
      <c r="F60" s="26">
        <f t="shared" si="24"/>
        <v>0</v>
      </c>
      <c r="G60" s="37">
        <f t="shared" si="25"/>
        <v>0</v>
      </c>
      <c r="H60" s="3">
        <f t="shared" si="26"/>
        <v>0</v>
      </c>
      <c r="I60" s="25"/>
      <c r="J60" s="25"/>
      <c r="K60" s="20"/>
      <c r="L60" s="41"/>
      <c r="M60" s="113">
        <f t="shared" si="0"/>
        <v>0</v>
      </c>
      <c r="N60" s="27" t="e">
        <f t="shared" si="23"/>
        <v>#DIV/0!</v>
      </c>
    </row>
    <row r="61" spans="1:14" s="5" customFormat="1" ht="18" customHeight="1">
      <c r="A61" s="111"/>
      <c r="B61" s="112"/>
      <c r="C61" s="38"/>
      <c r="D61" s="40"/>
      <c r="E61" s="41"/>
      <c r="F61" s="26">
        <f>E61/$B$7</f>
        <v>0</v>
      </c>
      <c r="G61" s="37">
        <f>_xlfn.CEILING.MATH(F61)</f>
        <v>0</v>
      </c>
      <c r="H61" s="3">
        <f>D61*G61</f>
        <v>0</v>
      </c>
      <c r="I61" s="25"/>
      <c r="J61" s="25"/>
      <c r="K61" s="17"/>
      <c r="L61" s="41"/>
      <c r="M61" s="113">
        <f t="shared" si="0"/>
        <v>0</v>
      </c>
      <c r="N61" s="27" t="e">
        <f>M61/L61</f>
        <v>#DIV/0!</v>
      </c>
    </row>
    <row r="62" spans="1:14" s="5" customFormat="1" ht="18" customHeight="1">
      <c r="A62" s="111"/>
      <c r="B62" s="112"/>
      <c r="C62" s="38"/>
      <c r="D62" s="40"/>
      <c r="E62" s="41"/>
      <c r="F62" s="26">
        <f>E62/$B$7</f>
        <v>0</v>
      </c>
      <c r="G62" s="37">
        <f>_xlfn.CEILING.MATH(F62)</f>
        <v>0</v>
      </c>
      <c r="H62" s="3">
        <f>D62*G62</f>
        <v>0</v>
      </c>
      <c r="I62" s="25"/>
      <c r="J62" s="25"/>
      <c r="K62" s="20"/>
      <c r="L62" s="41"/>
      <c r="M62" s="113">
        <f t="shared" si="0"/>
        <v>0</v>
      </c>
      <c r="N62" s="27" t="e">
        <f t="shared" ref="N62:N72" si="27">M62/L62</f>
        <v>#DIV/0!</v>
      </c>
    </row>
    <row r="63" spans="1:14" s="5" customFormat="1" ht="18" customHeight="1">
      <c r="A63" s="111"/>
      <c r="B63" s="112"/>
      <c r="C63" s="38"/>
      <c r="D63" s="40"/>
      <c r="E63" s="41"/>
      <c r="F63" s="26">
        <f t="shared" ref="F63:F72" si="28">E63/$B$7</f>
        <v>0</v>
      </c>
      <c r="G63" s="37">
        <f t="shared" ref="G63:G72" si="29">_xlfn.CEILING.MATH(F63)</f>
        <v>0</v>
      </c>
      <c r="H63" s="3">
        <f t="shared" ref="H63:H72" si="30">D63*G63</f>
        <v>0</v>
      </c>
      <c r="I63" s="25"/>
      <c r="J63" s="25"/>
      <c r="K63" s="20"/>
      <c r="L63" s="41"/>
      <c r="M63" s="113">
        <f t="shared" si="0"/>
        <v>0</v>
      </c>
      <c r="N63" s="27" t="e">
        <f t="shared" si="27"/>
        <v>#DIV/0!</v>
      </c>
    </row>
    <row r="64" spans="1:14" s="5" customFormat="1" ht="18" customHeight="1">
      <c r="A64" s="111"/>
      <c r="B64" s="112"/>
      <c r="C64" s="38"/>
      <c r="D64" s="40"/>
      <c r="E64" s="41"/>
      <c r="F64" s="26">
        <f t="shared" si="28"/>
        <v>0</v>
      </c>
      <c r="G64" s="37">
        <f t="shared" si="29"/>
        <v>0</v>
      </c>
      <c r="H64" s="3">
        <f t="shared" si="30"/>
        <v>0</v>
      </c>
      <c r="I64" s="25"/>
      <c r="J64" s="25"/>
      <c r="K64" s="20"/>
      <c r="L64" s="41"/>
      <c r="M64" s="113">
        <f t="shared" si="0"/>
        <v>0</v>
      </c>
      <c r="N64" s="27" t="e">
        <f t="shared" si="27"/>
        <v>#DIV/0!</v>
      </c>
    </row>
    <row r="65" spans="1:27" s="5" customFormat="1" ht="18" customHeight="1">
      <c r="A65" s="111"/>
      <c r="B65" s="112"/>
      <c r="C65" s="38"/>
      <c r="D65" s="40"/>
      <c r="E65" s="41"/>
      <c r="F65" s="26">
        <f t="shared" si="28"/>
        <v>0</v>
      </c>
      <c r="G65" s="37">
        <f t="shared" si="29"/>
        <v>0</v>
      </c>
      <c r="H65" s="3">
        <f t="shared" si="30"/>
        <v>0</v>
      </c>
      <c r="I65" s="25"/>
      <c r="J65" s="25"/>
      <c r="K65" s="20"/>
      <c r="L65" s="41"/>
      <c r="M65" s="113">
        <f t="shared" si="0"/>
        <v>0</v>
      </c>
      <c r="N65" s="27" t="e">
        <f t="shared" si="27"/>
        <v>#DIV/0!</v>
      </c>
    </row>
    <row r="66" spans="1:27" s="5" customFormat="1" ht="18" customHeight="1">
      <c r="A66" s="111"/>
      <c r="B66" s="112"/>
      <c r="C66" s="38"/>
      <c r="D66" s="40"/>
      <c r="E66" s="41"/>
      <c r="F66" s="26">
        <f t="shared" si="28"/>
        <v>0</v>
      </c>
      <c r="G66" s="37">
        <f t="shared" si="29"/>
        <v>0</v>
      </c>
      <c r="H66" s="3">
        <f t="shared" si="30"/>
        <v>0</v>
      </c>
      <c r="I66" s="25"/>
      <c r="J66" s="25"/>
      <c r="K66" s="20"/>
      <c r="L66" s="41"/>
      <c r="M66" s="113">
        <f t="shared" si="0"/>
        <v>0</v>
      </c>
      <c r="N66" s="27" t="e">
        <f t="shared" si="27"/>
        <v>#DIV/0!</v>
      </c>
    </row>
    <row r="67" spans="1:27" s="5" customFormat="1" ht="18" customHeight="1">
      <c r="A67" s="111"/>
      <c r="B67" s="112"/>
      <c r="C67" s="38"/>
      <c r="D67" s="40"/>
      <c r="E67" s="41"/>
      <c r="F67" s="26">
        <f t="shared" si="28"/>
        <v>0</v>
      </c>
      <c r="G67" s="37">
        <f t="shared" si="29"/>
        <v>0</v>
      </c>
      <c r="H67" s="3">
        <f t="shared" si="30"/>
        <v>0</v>
      </c>
      <c r="I67" s="25"/>
      <c r="J67" s="25"/>
      <c r="K67" s="20"/>
      <c r="L67" s="41"/>
      <c r="M67" s="113">
        <f t="shared" si="0"/>
        <v>0</v>
      </c>
      <c r="N67" s="27" t="e">
        <f t="shared" si="27"/>
        <v>#DIV/0!</v>
      </c>
    </row>
    <row r="68" spans="1:27" s="5" customFormat="1" ht="18" customHeight="1">
      <c r="A68" s="111"/>
      <c r="B68" s="112"/>
      <c r="C68" s="38"/>
      <c r="D68" s="40"/>
      <c r="E68" s="41"/>
      <c r="F68" s="26">
        <f t="shared" si="28"/>
        <v>0</v>
      </c>
      <c r="G68" s="37">
        <f t="shared" si="29"/>
        <v>0</v>
      </c>
      <c r="H68" s="3">
        <f t="shared" si="30"/>
        <v>0</v>
      </c>
      <c r="I68" s="25"/>
      <c r="J68" s="25"/>
      <c r="K68" s="20"/>
      <c r="L68" s="41"/>
      <c r="M68" s="113">
        <f t="shared" si="0"/>
        <v>0</v>
      </c>
      <c r="N68" s="27" t="e">
        <f t="shared" si="27"/>
        <v>#DIV/0!</v>
      </c>
    </row>
    <row r="69" spans="1:27" s="5" customFormat="1" ht="18" customHeight="1">
      <c r="A69" s="111"/>
      <c r="B69" s="112"/>
      <c r="C69" s="38"/>
      <c r="D69" s="40"/>
      <c r="E69" s="41"/>
      <c r="F69" s="26">
        <f t="shared" si="28"/>
        <v>0</v>
      </c>
      <c r="G69" s="37">
        <f t="shared" si="29"/>
        <v>0</v>
      </c>
      <c r="H69" s="3">
        <f t="shared" si="30"/>
        <v>0</v>
      </c>
      <c r="I69" s="25"/>
      <c r="J69" s="25"/>
      <c r="K69" s="20"/>
      <c r="L69" s="41"/>
      <c r="M69" s="113">
        <f t="shared" si="0"/>
        <v>0</v>
      </c>
      <c r="N69" s="27" t="e">
        <f t="shared" si="27"/>
        <v>#DIV/0!</v>
      </c>
    </row>
    <row r="70" spans="1:27" s="5" customFormat="1" ht="18" customHeight="1">
      <c r="A70" s="111"/>
      <c r="B70" s="112"/>
      <c r="C70" s="38"/>
      <c r="D70" s="40"/>
      <c r="E70" s="41"/>
      <c r="F70" s="26">
        <f t="shared" si="28"/>
        <v>0</v>
      </c>
      <c r="G70" s="37">
        <f t="shared" si="29"/>
        <v>0</v>
      </c>
      <c r="H70" s="3">
        <f t="shared" si="30"/>
        <v>0</v>
      </c>
      <c r="I70" s="25"/>
      <c r="J70" s="25"/>
      <c r="K70" s="20"/>
      <c r="L70" s="41"/>
      <c r="M70" s="113">
        <f t="shared" si="0"/>
        <v>0</v>
      </c>
      <c r="N70" s="27" t="e">
        <f t="shared" si="27"/>
        <v>#DIV/0!</v>
      </c>
    </row>
    <row r="71" spans="1:27" s="5" customFormat="1" ht="18" customHeight="1">
      <c r="A71" s="111"/>
      <c r="B71" s="112"/>
      <c r="C71" s="38"/>
      <c r="D71" s="40"/>
      <c r="E71" s="41"/>
      <c r="F71" s="26">
        <f t="shared" si="28"/>
        <v>0</v>
      </c>
      <c r="G71" s="37">
        <f t="shared" si="29"/>
        <v>0</v>
      </c>
      <c r="H71" s="3">
        <f t="shared" si="30"/>
        <v>0</v>
      </c>
      <c r="I71" s="25"/>
      <c r="J71" s="25"/>
      <c r="K71" s="20"/>
      <c r="L71" s="41"/>
      <c r="M71" s="113">
        <f>L71-G71</f>
        <v>0</v>
      </c>
      <c r="N71" s="114" t="e">
        <f>M71/L71</f>
        <v>#DIV/0!</v>
      </c>
    </row>
    <row r="72" spans="1:27" s="5" customFormat="1" ht="18" customHeight="1">
      <c r="A72" s="111"/>
      <c r="B72" s="112"/>
      <c r="C72" s="38"/>
      <c r="D72" s="40"/>
      <c r="E72" s="41"/>
      <c r="F72" s="26">
        <f t="shared" si="28"/>
        <v>0</v>
      </c>
      <c r="G72" s="37">
        <f t="shared" si="29"/>
        <v>0</v>
      </c>
      <c r="H72" s="3">
        <f t="shared" si="30"/>
        <v>0</v>
      </c>
      <c r="I72" s="25"/>
      <c r="J72" s="25"/>
      <c r="K72" s="20"/>
      <c r="L72" s="41"/>
      <c r="M72" s="113">
        <f t="shared" si="0"/>
        <v>0</v>
      </c>
      <c r="N72" s="27" t="e">
        <f t="shared" si="27"/>
        <v>#DIV/0!</v>
      </c>
    </row>
    <row r="73" spans="1:27" s="5" customFormat="1" ht="18" customHeight="1">
      <c r="A73" s="111"/>
      <c r="B73" s="112"/>
      <c r="C73" s="112"/>
      <c r="D73" s="112"/>
      <c r="E73" s="112"/>
      <c r="F73" s="112"/>
      <c r="G73" s="112"/>
      <c r="H73" s="112"/>
      <c r="I73" s="112"/>
      <c r="J73" s="7"/>
      <c r="K73" s="7"/>
      <c r="L73" s="7"/>
      <c r="M73" s="7"/>
      <c r="N73" s="7"/>
    </row>
    <row r="74" spans="1:27" s="5" customFormat="1" ht="19.8">
      <c r="A74" s="111"/>
      <c r="B74" s="112"/>
      <c r="C74" s="112"/>
      <c r="D74" s="112"/>
      <c r="E74" s="112"/>
      <c r="F74" s="112"/>
      <c r="G74" s="112"/>
      <c r="H74" s="112"/>
      <c r="I74" s="112"/>
      <c r="J74" s="7"/>
      <c r="K74" s="7"/>
      <c r="L74" s="7"/>
      <c r="M74" s="7"/>
      <c r="N74" s="7"/>
      <c r="O74" s="60" t="s">
        <v>90</v>
      </c>
      <c r="P74" s="120" t="s">
        <v>58</v>
      </c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</row>
    <row r="75" spans="1:27" ht="18" customHeight="1">
      <c r="O75" s="59"/>
      <c r="P75" s="21" t="s">
        <v>16</v>
      </c>
      <c r="Q75" s="21" t="s">
        <v>17</v>
      </c>
      <c r="R75" s="21" t="s">
        <v>18</v>
      </c>
      <c r="S75" s="21" t="s">
        <v>19</v>
      </c>
      <c r="T75" s="21" t="s">
        <v>20</v>
      </c>
      <c r="U75" s="21" t="s">
        <v>21</v>
      </c>
      <c r="V75" s="21" t="s">
        <v>22</v>
      </c>
      <c r="W75" s="21" t="s">
        <v>23</v>
      </c>
      <c r="X75" s="21" t="s">
        <v>24</v>
      </c>
      <c r="Y75" s="21" t="s">
        <v>25</v>
      </c>
      <c r="Z75" s="21" t="s">
        <v>26</v>
      </c>
      <c r="AA75" s="21" t="s">
        <v>27</v>
      </c>
    </row>
    <row r="76" spans="1:27" ht="21.6" customHeight="1">
      <c r="N76" s="108"/>
      <c r="O76" s="61" t="s">
        <v>74</v>
      </c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</row>
    <row r="77" spans="1:27" ht="21.6" customHeight="1">
      <c r="C77" s="1"/>
      <c r="N77" s="108"/>
      <c r="O77" s="61" t="s">
        <v>75</v>
      </c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</row>
    <row r="78" spans="1:27" ht="21.6" customHeight="1">
      <c r="C78" s="17"/>
      <c r="D78" s="101"/>
      <c r="E78" s="101"/>
      <c r="F78" s="102"/>
      <c r="G78" s="25"/>
      <c r="H78" s="102"/>
      <c r="I78" s="25"/>
      <c r="J78" s="25"/>
      <c r="L78" s="101"/>
      <c r="M78" s="101"/>
      <c r="N78" s="109"/>
      <c r="O78" s="61" t="s">
        <v>76</v>
      </c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</row>
    <row r="79" spans="1:27" s="17" customFormat="1" ht="21.6" customHeight="1">
      <c r="C79" s="20"/>
      <c r="D79" s="103"/>
      <c r="E79" s="104"/>
      <c r="F79" s="105"/>
      <c r="G79" s="106"/>
      <c r="H79" s="107"/>
      <c r="I79" s="25"/>
      <c r="J79" s="25"/>
      <c r="L79" s="104"/>
      <c r="M79" s="101"/>
      <c r="N79" s="110"/>
      <c r="O79" s="61" t="s">
        <v>91</v>
      </c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</row>
    <row r="80" spans="1:27" ht="21.6" customHeight="1">
      <c r="D80" s="103"/>
      <c r="E80" s="104"/>
      <c r="F80" s="105"/>
      <c r="G80" s="106"/>
      <c r="H80" s="107"/>
      <c r="I80" s="25"/>
      <c r="J80" s="25"/>
      <c r="L80" s="104"/>
      <c r="M80" s="101"/>
      <c r="N80" s="110"/>
      <c r="O80" s="61" t="s">
        <v>92</v>
      </c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</row>
    <row r="81" spans="1:122" ht="25.8" customHeight="1" thickBot="1">
      <c r="B81" s="92" t="s">
        <v>124</v>
      </c>
      <c r="C81" s="1" t="s">
        <v>72</v>
      </c>
      <c r="N81" s="28"/>
      <c r="R81" s="28"/>
      <c r="BL81" s="29"/>
      <c r="BM81" s="29"/>
      <c r="BN81" s="29"/>
      <c r="BO81" s="51"/>
      <c r="BP81" s="29"/>
      <c r="BQ81" s="29"/>
      <c r="BR81" s="29"/>
      <c r="BS81" s="29"/>
      <c r="BT81" s="29"/>
      <c r="BU81" s="29"/>
      <c r="BV81" s="29"/>
      <c r="BW81" s="29"/>
      <c r="BX81" s="29"/>
      <c r="BY81" s="30"/>
      <c r="BZ81" s="29"/>
      <c r="CA81" s="29"/>
      <c r="CC81" s="51" t="s">
        <v>73</v>
      </c>
      <c r="CD81" s="29"/>
      <c r="CE81" s="29"/>
      <c r="CF81" s="29"/>
      <c r="CG81" s="29"/>
      <c r="CH81" s="29"/>
      <c r="CI81" s="29"/>
      <c r="CJ81" s="29"/>
      <c r="CK81" s="29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</row>
    <row r="82" spans="1:122" ht="36.6" customHeight="1">
      <c r="A82" s="2" t="s">
        <v>127</v>
      </c>
      <c r="B82" s="2" t="s">
        <v>9</v>
      </c>
      <c r="C82" s="22" t="s">
        <v>10</v>
      </c>
      <c r="D82" s="2" t="s">
        <v>43</v>
      </c>
      <c r="E82" s="22" t="s">
        <v>47</v>
      </c>
      <c r="F82" s="42" t="s">
        <v>48</v>
      </c>
      <c r="G82" s="88" t="s">
        <v>115</v>
      </c>
      <c r="H82" s="57" t="s">
        <v>77</v>
      </c>
      <c r="I82" s="55" t="s">
        <v>59</v>
      </c>
      <c r="J82" s="62" t="s">
        <v>78</v>
      </c>
      <c r="K82" s="18" t="s">
        <v>29</v>
      </c>
      <c r="L82" s="14" t="s">
        <v>134</v>
      </c>
      <c r="M82" s="18" t="s">
        <v>14</v>
      </c>
      <c r="N82" s="43" t="s">
        <v>30</v>
      </c>
      <c r="O82" s="55" t="s">
        <v>61</v>
      </c>
      <c r="P82" s="62" t="s">
        <v>79</v>
      </c>
      <c r="Q82" s="19" t="s">
        <v>29</v>
      </c>
      <c r="R82" s="14" t="s">
        <v>134</v>
      </c>
      <c r="S82" s="18" t="s">
        <v>14</v>
      </c>
      <c r="T82" s="43" t="s">
        <v>31</v>
      </c>
      <c r="U82" s="55" t="s">
        <v>62</v>
      </c>
      <c r="V82" s="62" t="s">
        <v>80</v>
      </c>
      <c r="W82" s="19" t="s">
        <v>29</v>
      </c>
      <c r="X82" s="14" t="s">
        <v>134</v>
      </c>
      <c r="Y82" s="18" t="s">
        <v>14</v>
      </c>
      <c r="Z82" s="43" t="s">
        <v>32</v>
      </c>
      <c r="AA82" s="55" t="s">
        <v>63</v>
      </c>
      <c r="AB82" s="62" t="s">
        <v>81</v>
      </c>
      <c r="AC82" s="19" t="s">
        <v>29</v>
      </c>
      <c r="AD82" s="14" t="s">
        <v>134</v>
      </c>
      <c r="AE82" s="18" t="s">
        <v>14</v>
      </c>
      <c r="AF82" s="43" t="s">
        <v>33</v>
      </c>
      <c r="AG82" s="55" t="s">
        <v>64</v>
      </c>
      <c r="AH82" s="62" t="s">
        <v>82</v>
      </c>
      <c r="AI82" s="19" t="s">
        <v>29</v>
      </c>
      <c r="AJ82" s="14" t="s">
        <v>134</v>
      </c>
      <c r="AK82" s="18" t="s">
        <v>14</v>
      </c>
      <c r="AL82" s="43" t="s">
        <v>34</v>
      </c>
      <c r="AM82" s="55" t="s">
        <v>65</v>
      </c>
      <c r="AN82" s="62" t="s">
        <v>83</v>
      </c>
      <c r="AO82" s="19" t="s">
        <v>29</v>
      </c>
      <c r="AP82" s="14" t="s">
        <v>134</v>
      </c>
      <c r="AQ82" s="18" t="s">
        <v>14</v>
      </c>
      <c r="AR82" s="43" t="s">
        <v>35</v>
      </c>
      <c r="AS82" s="55" t="s">
        <v>66</v>
      </c>
      <c r="AT82" s="62" t="s">
        <v>84</v>
      </c>
      <c r="AU82" s="19" t="s">
        <v>29</v>
      </c>
      <c r="AV82" s="14" t="s">
        <v>134</v>
      </c>
      <c r="AW82" s="18" t="s">
        <v>14</v>
      </c>
      <c r="AX82" s="43" t="s">
        <v>36</v>
      </c>
      <c r="AY82" s="55" t="s">
        <v>67</v>
      </c>
      <c r="AZ82" s="62" t="s">
        <v>85</v>
      </c>
      <c r="BA82" s="19" t="s">
        <v>29</v>
      </c>
      <c r="BB82" s="14" t="s">
        <v>134</v>
      </c>
      <c r="BC82" s="18" t="s">
        <v>14</v>
      </c>
      <c r="BD82" s="43" t="s">
        <v>37</v>
      </c>
      <c r="BE82" s="55" t="s">
        <v>68</v>
      </c>
      <c r="BF82" s="62" t="s">
        <v>86</v>
      </c>
      <c r="BG82" s="19" t="s">
        <v>29</v>
      </c>
      <c r="BH82" s="14" t="s">
        <v>134</v>
      </c>
      <c r="BI82" s="18" t="s">
        <v>14</v>
      </c>
      <c r="BJ82" s="43" t="s">
        <v>38</v>
      </c>
      <c r="BK82" s="55" t="s">
        <v>69</v>
      </c>
      <c r="BL82" s="62" t="s">
        <v>87</v>
      </c>
      <c r="BM82" s="19" t="s">
        <v>29</v>
      </c>
      <c r="BN82" s="14" t="s">
        <v>134</v>
      </c>
      <c r="BO82" s="18" t="s">
        <v>14</v>
      </c>
      <c r="BP82" s="43" t="s">
        <v>39</v>
      </c>
      <c r="BQ82" s="55" t="s">
        <v>70</v>
      </c>
      <c r="BR82" s="62" t="s">
        <v>88</v>
      </c>
      <c r="BS82" s="19" t="s">
        <v>29</v>
      </c>
      <c r="BT82" s="14" t="s">
        <v>134</v>
      </c>
      <c r="BU82" s="18" t="s">
        <v>14</v>
      </c>
      <c r="BV82" s="43" t="s">
        <v>40</v>
      </c>
      <c r="BW82" s="55" t="s">
        <v>71</v>
      </c>
      <c r="BX82" s="62" t="s">
        <v>89</v>
      </c>
      <c r="BY82" s="19" t="s">
        <v>29</v>
      </c>
      <c r="BZ82" s="14" t="s">
        <v>134</v>
      </c>
      <c r="CA82" s="18" t="s">
        <v>14</v>
      </c>
      <c r="CB82" s="48" t="s">
        <v>41</v>
      </c>
      <c r="CC82" s="11" t="s">
        <v>15</v>
      </c>
      <c r="CD82" s="32" t="s">
        <v>16</v>
      </c>
      <c r="CE82" s="32" t="s">
        <v>16</v>
      </c>
      <c r="CF82" s="32" t="s">
        <v>17</v>
      </c>
      <c r="CG82" s="32" t="s">
        <v>18</v>
      </c>
      <c r="CH82" s="32" t="s">
        <v>19</v>
      </c>
      <c r="CI82" s="32" t="s">
        <v>20</v>
      </c>
      <c r="CJ82" s="32" t="s">
        <v>51</v>
      </c>
      <c r="CK82" s="32" t="s">
        <v>52</v>
      </c>
      <c r="CL82" s="32" t="s">
        <v>53</v>
      </c>
      <c r="CM82" s="32" t="s">
        <v>54</v>
      </c>
      <c r="CN82" s="32" t="s">
        <v>55</v>
      </c>
      <c r="CO82" s="32" t="s">
        <v>56</v>
      </c>
      <c r="CP82" s="32" t="s">
        <v>57</v>
      </c>
      <c r="CQ82" s="33" t="s">
        <v>16</v>
      </c>
      <c r="CR82" s="33" t="s">
        <v>17</v>
      </c>
      <c r="CS82" s="33" t="s">
        <v>18</v>
      </c>
      <c r="CT82" s="33" t="s">
        <v>19</v>
      </c>
      <c r="CU82" s="33" t="s">
        <v>20</v>
      </c>
      <c r="CV82" s="33" t="s">
        <v>51</v>
      </c>
      <c r="CW82" s="33" t="s">
        <v>52</v>
      </c>
      <c r="CX82" s="33" t="s">
        <v>53</v>
      </c>
      <c r="CY82" s="33" t="s">
        <v>54</v>
      </c>
      <c r="CZ82" s="33" t="s">
        <v>55</v>
      </c>
      <c r="DA82" s="33" t="s">
        <v>56</v>
      </c>
      <c r="DB82" s="33" t="s">
        <v>57</v>
      </c>
      <c r="DC82" s="33"/>
      <c r="DD82" s="33" t="s">
        <v>16</v>
      </c>
      <c r="DE82" s="33" t="s">
        <v>17</v>
      </c>
      <c r="DF82" s="33" t="s">
        <v>18</v>
      </c>
      <c r="DG82" s="33" t="s">
        <v>19</v>
      </c>
      <c r="DH82" s="33" t="s">
        <v>20</v>
      </c>
      <c r="DI82" s="33" t="s">
        <v>51</v>
      </c>
      <c r="DJ82" s="33" t="s">
        <v>52</v>
      </c>
      <c r="DK82" s="33" t="s">
        <v>53</v>
      </c>
      <c r="DL82" s="33" t="s">
        <v>54</v>
      </c>
      <c r="DM82" s="33" t="s">
        <v>55</v>
      </c>
      <c r="DN82" s="33" t="s">
        <v>56</v>
      </c>
      <c r="DO82" s="33" t="s">
        <v>57</v>
      </c>
      <c r="DQ82" s="31"/>
      <c r="DR82" s="31"/>
    </row>
    <row r="83" spans="1:122" ht="18" customHeight="1">
      <c r="A83" s="52" t="str">
        <f t="shared" ref="A83:F83" si="31">A205&amp;""</f>
        <v/>
      </c>
      <c r="B83" s="52" t="str">
        <f t="shared" si="31"/>
        <v/>
      </c>
      <c r="C83" s="52" t="str">
        <f t="shared" si="31"/>
        <v/>
      </c>
      <c r="D83" s="52" t="str">
        <f t="shared" si="31"/>
        <v/>
      </c>
      <c r="E83" s="52" t="str">
        <f t="shared" si="31"/>
        <v/>
      </c>
      <c r="F83" s="53" t="str">
        <f t="shared" si="31"/>
        <v/>
      </c>
      <c r="G83" s="87">
        <f>$B$7</f>
        <v>0.85</v>
      </c>
      <c r="H83" s="58"/>
      <c r="I83" s="56" t="e">
        <f>VLOOKUP($C83,地域別価格234[],5,0)</f>
        <v>#N/A</v>
      </c>
      <c r="J83" s="63" t="str">
        <f t="shared" ref="J83:J140" si="32">IF($H83="","",VLOOKUP($H83,$O$76:$AA$80,2,FALSE))</f>
        <v/>
      </c>
      <c r="K83" s="50" t="e">
        <f t="shared" ref="K83:K140" si="33">(I83*$D83+J83/F83)/$D83</f>
        <v>#N/A</v>
      </c>
      <c r="L83" s="34" t="e">
        <f>K83/$G83</f>
        <v>#N/A</v>
      </c>
      <c r="M83" s="35" t="e">
        <f t="shared" ref="M83:M140" si="34">_xlfn.CEILING.MATH(L83)</f>
        <v>#N/A</v>
      </c>
      <c r="N83" s="44" t="e">
        <f>M83*$D83</f>
        <v>#N/A</v>
      </c>
      <c r="O83" s="56" t="e">
        <f>VLOOKUP($C83,地域別価格234[],6,0)</f>
        <v>#N/A</v>
      </c>
      <c r="P83" s="63" t="str">
        <f t="shared" ref="P83:P140" si="35">IF($H83="","",VLOOKUP($H83,$O$76:$AA$80,3,FALSE))</f>
        <v/>
      </c>
      <c r="Q83" s="50" t="e">
        <f t="shared" ref="Q83:Q140" si="36">(O83*$D83+P83/$F83)/$D83</f>
        <v>#N/A</v>
      </c>
      <c r="R83" s="34" t="e">
        <f>Q83/$G83</f>
        <v>#N/A</v>
      </c>
      <c r="S83" s="35" t="e">
        <f>_xlfn.CEILING.MATH(R83)</f>
        <v>#N/A</v>
      </c>
      <c r="T83" s="44" t="e">
        <f t="shared" ref="T83:T140" si="37">S83*$D83</f>
        <v>#N/A</v>
      </c>
      <c r="U83" s="56" t="e">
        <f>VLOOKUP($C83,地域別価格234[],7,0)</f>
        <v>#N/A</v>
      </c>
      <c r="V83" s="63" t="str">
        <f t="shared" ref="V83:V140" si="38">IF($H83="","",VLOOKUP($H83,$O$76:$AA$80,4,FALSE))</f>
        <v/>
      </c>
      <c r="W83" s="50" t="e">
        <f t="shared" ref="W83:W140" si="39">(U83*$D83+V83/$F83)/$D83</f>
        <v>#N/A</v>
      </c>
      <c r="X83" s="34" t="e">
        <f>W83/$G83</f>
        <v>#N/A</v>
      </c>
      <c r="Y83" s="35" t="e">
        <f>_xlfn.CEILING.MATH(X83)</f>
        <v>#N/A</v>
      </c>
      <c r="Z83" s="44" t="e">
        <f t="shared" ref="Z83:Z140" si="40">Y83*$D83</f>
        <v>#N/A</v>
      </c>
      <c r="AA83" s="56" t="e">
        <f>VLOOKUP($C83,地域別価格234[],8,0)</f>
        <v>#N/A</v>
      </c>
      <c r="AB83" s="63" t="str">
        <f t="shared" ref="AB83:AB140" si="41">IF($H83="","",VLOOKUP($H83,$O$76:$AA$80,5,FALSE))</f>
        <v/>
      </c>
      <c r="AC83" s="50" t="e">
        <f t="shared" ref="AC83:AC140" si="42">(AA83*$D83+AB83/$F83)/$D83</f>
        <v>#N/A</v>
      </c>
      <c r="AD83" s="34" t="e">
        <f>AC83/$G83</f>
        <v>#N/A</v>
      </c>
      <c r="AE83" s="35" t="e">
        <f>_xlfn.CEILING.MATH(AD83)</f>
        <v>#N/A</v>
      </c>
      <c r="AF83" s="44" t="e">
        <f>AE83*$D83</f>
        <v>#N/A</v>
      </c>
      <c r="AG83" s="56" t="e">
        <f>VLOOKUP($C83,地域別価格234[],9,0)</f>
        <v>#N/A</v>
      </c>
      <c r="AH83" s="63" t="str">
        <f t="shared" ref="AH83:AH140" si="43">IF($H83="","",VLOOKUP($H83,$O$76:$AA$80,6,FALSE))</f>
        <v/>
      </c>
      <c r="AI83" s="50" t="e">
        <f>(AG83*$D83+AH83/$F83)/$D83</f>
        <v>#N/A</v>
      </c>
      <c r="AJ83" s="34" t="e">
        <f>AI83/$G83</f>
        <v>#N/A</v>
      </c>
      <c r="AK83" s="35" t="e">
        <f>_xlfn.CEILING.MATH(AJ83)</f>
        <v>#N/A</v>
      </c>
      <c r="AL83" s="44" t="e">
        <f>AK83*$D83</f>
        <v>#N/A</v>
      </c>
      <c r="AM83" s="56" t="e">
        <f>VLOOKUP($C83,地域別価格234[],10,0)</f>
        <v>#N/A</v>
      </c>
      <c r="AN83" s="63" t="str">
        <f t="shared" ref="AN83:AN140" si="44">IF($H83="","",VLOOKUP($H83,$O$76:$AA$80,7,FALSE))</f>
        <v/>
      </c>
      <c r="AO83" s="50" t="e">
        <f>(AM83*$D83+AN83/$F83)/$D83</f>
        <v>#N/A</v>
      </c>
      <c r="AP83" s="34" t="e">
        <f>AO83/$G83</f>
        <v>#N/A</v>
      </c>
      <c r="AQ83" s="35" t="e">
        <f t="shared" ref="AQ83:AQ140" si="45">_xlfn.CEILING.MATH(AP83)</f>
        <v>#N/A</v>
      </c>
      <c r="AR83" s="44" t="e">
        <f t="shared" ref="AR83:AR140" si="46">AQ83*$D83</f>
        <v>#N/A</v>
      </c>
      <c r="AS83" s="56" t="e">
        <f>VLOOKUP($C83,地域別価格234[],11,0)</f>
        <v>#N/A</v>
      </c>
      <c r="AT83" s="63" t="str">
        <f t="shared" ref="AT83:AT140" si="47">IF($H83="","",VLOOKUP($H83,$O$76:$AA$80,8,FALSE))</f>
        <v/>
      </c>
      <c r="AU83" s="50" t="e">
        <f>(AS83*$D83+AT83/$F83)/$D83</f>
        <v>#N/A</v>
      </c>
      <c r="AV83" s="34" t="e">
        <f>AU83/$G83</f>
        <v>#N/A</v>
      </c>
      <c r="AW83" s="35" t="e">
        <f t="shared" ref="AW83:AW140" si="48">_xlfn.CEILING.MATH(AV83)</f>
        <v>#N/A</v>
      </c>
      <c r="AX83" s="44" t="e">
        <f>AW83*$D83</f>
        <v>#N/A</v>
      </c>
      <c r="AY83" s="56" t="e">
        <f>VLOOKUP($C83,地域別価格234[],12,0)</f>
        <v>#N/A</v>
      </c>
      <c r="AZ83" s="63" t="str">
        <f t="shared" ref="AZ83:AZ140" si="49">IF($H83="","",VLOOKUP($H83,$O$76:$AA$80,9,FALSE))</f>
        <v/>
      </c>
      <c r="BA83" s="50" t="e">
        <f>(AY83*$D83+AZ83/$F83)/$D83</f>
        <v>#N/A</v>
      </c>
      <c r="BB83" s="34" t="e">
        <f>BA83/$G83</f>
        <v>#N/A</v>
      </c>
      <c r="BC83" s="35" t="e">
        <f t="shared" ref="BC83:BC140" si="50">_xlfn.CEILING.MATH(BB83)</f>
        <v>#N/A</v>
      </c>
      <c r="BD83" s="44" t="e">
        <f>BC83*$D83</f>
        <v>#N/A</v>
      </c>
      <c r="BE83" s="56" t="e">
        <f>VLOOKUP($C83,地域別価格234[],13,0)</f>
        <v>#N/A</v>
      </c>
      <c r="BF83" s="63" t="str">
        <f t="shared" ref="BF83:BF140" si="51">IF($H83="","",VLOOKUP($H83,$O$76:$AA$80,10,FALSE))</f>
        <v/>
      </c>
      <c r="BG83" s="50" t="e">
        <f>(BE83*$D83+BF83/$F83)/$D83</f>
        <v>#N/A</v>
      </c>
      <c r="BH83" s="34" t="e">
        <f>BG83/$G83</f>
        <v>#N/A</v>
      </c>
      <c r="BI83" s="35" t="e">
        <f>_xlfn.CEILING.MATH(BH83)</f>
        <v>#N/A</v>
      </c>
      <c r="BJ83" s="44" t="e">
        <f>BI83*$D83</f>
        <v>#N/A</v>
      </c>
      <c r="BK83" s="56" t="e">
        <f>VLOOKUP($C83,地域別価格234[],14,0)</f>
        <v>#N/A</v>
      </c>
      <c r="BL83" s="63" t="str">
        <f t="shared" ref="BL83:BL140" si="52">IF($H83="","",VLOOKUP($H83,$O$76:$AA$80,11,FALSE))</f>
        <v/>
      </c>
      <c r="BM83" s="50" t="e">
        <f>(BK83*$D83+BL83/$F83)/$D83</f>
        <v>#N/A</v>
      </c>
      <c r="BN83" s="34" t="e">
        <f>BM83/$G83</f>
        <v>#N/A</v>
      </c>
      <c r="BO83" s="35" t="e">
        <f t="shared" ref="BO83:BO140" si="53">_xlfn.CEILING.MATH(BN83)</f>
        <v>#N/A</v>
      </c>
      <c r="BP83" s="44" t="e">
        <f>BO83*$D83</f>
        <v>#N/A</v>
      </c>
      <c r="BQ83" s="56" t="e">
        <f>VLOOKUP($C83,地域別価格234[],15,0)</f>
        <v>#N/A</v>
      </c>
      <c r="BR83" s="63" t="str">
        <f t="shared" ref="BR83:BR140" si="54">IF($H83="","",VLOOKUP($H83,$O$76:$AA$80,12,FALSE))</f>
        <v/>
      </c>
      <c r="BS83" s="50" t="e">
        <f>(BQ83*$D83+BR83/$F83)/$D83</f>
        <v>#N/A</v>
      </c>
      <c r="BT83" s="34" t="e">
        <f>BS83/$G83</f>
        <v>#N/A</v>
      </c>
      <c r="BU83" s="35" t="e">
        <f t="shared" ref="BU83:BU140" si="55">_xlfn.CEILING.MATH(BT83)</f>
        <v>#N/A</v>
      </c>
      <c r="BV83" s="44" t="e">
        <f>BU83*$D83</f>
        <v>#N/A</v>
      </c>
      <c r="BW83" s="56" t="e">
        <f>VLOOKUP($C83,地域別価格234[],16,0)</f>
        <v>#N/A</v>
      </c>
      <c r="BX83" s="63" t="str">
        <f t="shared" ref="BX83:BX140" si="56">IF($H83="","",VLOOKUP($H83,$O$76:$AA$80,13,FALSE))</f>
        <v/>
      </c>
      <c r="BY83" s="50" t="e">
        <f>(BW83*$D83+BX83/$F83)/$D83</f>
        <v>#N/A</v>
      </c>
      <c r="BZ83" s="34" t="e">
        <f>BY83/$G83</f>
        <v>#N/A</v>
      </c>
      <c r="CA83" s="35" t="e">
        <f>_xlfn.CEILING.MATH(BZ83)</f>
        <v>#N/A</v>
      </c>
      <c r="CB83" s="44" t="e">
        <f>CA83*$D83</f>
        <v>#N/A</v>
      </c>
      <c r="CC83" s="47" t="e">
        <f t="shared" ref="CC83:CC140" si="57">D83*I83</f>
        <v>#VALUE!</v>
      </c>
      <c r="CD83" s="36" t="e">
        <f t="shared" ref="CD83:CD140" si="58">N83</f>
        <v>#N/A</v>
      </c>
      <c r="CE83" s="36" t="e">
        <f t="shared" ref="CE83:CE140" si="59">N83</f>
        <v>#N/A</v>
      </c>
      <c r="CF83" s="36" t="e">
        <f t="shared" ref="CF83:CF140" si="60">T83</f>
        <v>#N/A</v>
      </c>
      <c r="CG83" s="36" t="e">
        <f t="shared" ref="CG83:CG140" si="61">Z83</f>
        <v>#N/A</v>
      </c>
      <c r="CH83" s="36" t="e">
        <f t="shared" ref="CH83:CH140" si="62">AF83</f>
        <v>#N/A</v>
      </c>
      <c r="CI83" s="36" t="e">
        <f t="shared" ref="CI83:CI140" si="63">AL83</f>
        <v>#N/A</v>
      </c>
      <c r="CJ83" s="36" t="e">
        <f t="shared" ref="CJ83:CJ140" si="64">AR83</f>
        <v>#N/A</v>
      </c>
      <c r="CK83" s="36" t="e">
        <f t="shared" ref="CK83:CK140" si="65">AX83</f>
        <v>#N/A</v>
      </c>
      <c r="CL83" s="36" t="e">
        <f t="shared" ref="CL83:CL140" si="66">BD83</f>
        <v>#N/A</v>
      </c>
      <c r="CM83" s="36" t="e">
        <f t="shared" ref="CM83:CM140" si="67">BJ83</f>
        <v>#N/A</v>
      </c>
      <c r="CN83" s="36" t="e">
        <f t="shared" ref="CN83:CN140" si="68">BP83</f>
        <v>#N/A</v>
      </c>
      <c r="CO83" s="36" t="e">
        <f t="shared" ref="CO83:CO140" si="69">BV83</f>
        <v>#N/A</v>
      </c>
      <c r="CP83" s="36" t="e">
        <f t="shared" ref="CP83:CP112" si="70">CB83</f>
        <v>#N/A</v>
      </c>
      <c r="CQ83" s="29" t="e">
        <f>ROUNDUP(DD83,0)</f>
        <v>#N/A</v>
      </c>
      <c r="CR83" s="29" t="e">
        <f>ROUNDUP(DE83,0)</f>
        <v>#N/A</v>
      </c>
      <c r="CS83" s="29" t="e">
        <f>ROUNDUP(DF83,0)</f>
        <v>#N/A</v>
      </c>
      <c r="CT83" s="29" t="e">
        <f t="shared" ref="CR83:DB98" si="71">ROUNDUP(DG83,0)</f>
        <v>#N/A</v>
      </c>
      <c r="CU83" s="29" t="e">
        <f t="shared" si="71"/>
        <v>#N/A</v>
      </c>
      <c r="CV83" s="29" t="e">
        <f t="shared" si="71"/>
        <v>#N/A</v>
      </c>
      <c r="CW83" s="29" t="e">
        <f t="shared" si="71"/>
        <v>#N/A</v>
      </c>
      <c r="CX83" s="29" t="e">
        <f t="shared" si="71"/>
        <v>#N/A</v>
      </c>
      <c r="CY83" s="29" t="e">
        <f t="shared" si="71"/>
        <v>#N/A</v>
      </c>
      <c r="CZ83" s="29" t="e">
        <f t="shared" si="71"/>
        <v>#N/A</v>
      </c>
      <c r="DA83" s="29" t="e">
        <f t="shared" si="71"/>
        <v>#N/A</v>
      </c>
      <c r="DB83" s="29" t="e">
        <f t="shared" si="71"/>
        <v>#N/A</v>
      </c>
      <c r="DC83" s="29"/>
      <c r="DD83" s="29" t="e">
        <f>CE83*1.2</f>
        <v>#N/A</v>
      </c>
      <c r="DE83" s="29" t="e">
        <f>CF83*1.2</f>
        <v>#N/A</v>
      </c>
      <c r="DF83" s="29" t="e">
        <f t="shared" ref="DE83:DO98" si="72">CG83*1.2</f>
        <v>#N/A</v>
      </c>
      <c r="DG83" s="29" t="e">
        <f t="shared" si="72"/>
        <v>#N/A</v>
      </c>
      <c r="DH83" s="29" t="e">
        <f t="shared" si="72"/>
        <v>#N/A</v>
      </c>
      <c r="DI83" s="29" t="e">
        <f t="shared" si="72"/>
        <v>#N/A</v>
      </c>
      <c r="DJ83" s="29" t="e">
        <f t="shared" si="72"/>
        <v>#N/A</v>
      </c>
      <c r="DK83" s="29" t="e">
        <f t="shared" si="72"/>
        <v>#N/A</v>
      </c>
      <c r="DL83" s="29" t="e">
        <f t="shared" si="72"/>
        <v>#N/A</v>
      </c>
      <c r="DM83" s="29" t="e">
        <f t="shared" si="72"/>
        <v>#N/A</v>
      </c>
      <c r="DN83" s="29" t="e">
        <f t="shared" si="72"/>
        <v>#N/A</v>
      </c>
      <c r="DO83" s="29" t="e">
        <f t="shared" si="72"/>
        <v>#N/A</v>
      </c>
      <c r="DP83" s="17"/>
      <c r="DQ83" s="17"/>
      <c r="DR83" s="17"/>
    </row>
    <row r="84" spans="1:122" ht="18" customHeight="1">
      <c r="A84" s="52" t="str">
        <f t="shared" ref="A84:A140" si="73">A206&amp;""</f>
        <v/>
      </c>
      <c r="B84" s="52" t="str">
        <f t="shared" ref="B84:F93" si="74">B206&amp;""</f>
        <v/>
      </c>
      <c r="C84" s="52" t="str">
        <f t="shared" si="74"/>
        <v/>
      </c>
      <c r="D84" s="52" t="str">
        <f t="shared" si="74"/>
        <v/>
      </c>
      <c r="E84" s="52" t="str">
        <f t="shared" si="74"/>
        <v/>
      </c>
      <c r="F84" s="53" t="str">
        <f t="shared" si="74"/>
        <v/>
      </c>
      <c r="G84" s="87">
        <f t="shared" ref="G84:G140" si="75">$B$7</f>
        <v>0.85</v>
      </c>
      <c r="H84" s="58"/>
      <c r="I84" s="56" t="e">
        <f>VLOOKUP($C84,地域別価格234[],5,0)</f>
        <v>#N/A</v>
      </c>
      <c r="J84" s="63" t="str">
        <f t="shared" si="32"/>
        <v/>
      </c>
      <c r="K84" s="50" t="e">
        <f t="shared" si="33"/>
        <v>#N/A</v>
      </c>
      <c r="L84" s="34" t="e">
        <f t="shared" ref="L84:L140" si="76">K84/$G84</f>
        <v>#N/A</v>
      </c>
      <c r="M84" s="35" t="e">
        <f t="shared" si="34"/>
        <v>#N/A</v>
      </c>
      <c r="N84" s="44" t="e">
        <f>M84*$D84</f>
        <v>#N/A</v>
      </c>
      <c r="O84" s="56" t="e">
        <f>VLOOKUP($C84,地域別価格234[],6,0)</f>
        <v>#N/A</v>
      </c>
      <c r="P84" s="63" t="str">
        <f t="shared" si="35"/>
        <v/>
      </c>
      <c r="Q84" s="50" t="e">
        <f t="shared" si="36"/>
        <v>#N/A</v>
      </c>
      <c r="R84" s="34" t="e">
        <f t="shared" ref="R84:R139" si="77">Q84/$G84</f>
        <v>#N/A</v>
      </c>
      <c r="S84" s="35" t="e">
        <f t="shared" ref="S84:S111" si="78">_xlfn.CEILING.MATH(R84)</f>
        <v>#N/A</v>
      </c>
      <c r="T84" s="44" t="e">
        <f t="shared" si="37"/>
        <v>#N/A</v>
      </c>
      <c r="U84" s="56" t="e">
        <f>VLOOKUP($C84,地域別価格234[],7,0)</f>
        <v>#N/A</v>
      </c>
      <c r="V84" s="63" t="str">
        <f t="shared" si="38"/>
        <v/>
      </c>
      <c r="W84" s="50" t="e">
        <f t="shared" si="39"/>
        <v>#N/A</v>
      </c>
      <c r="X84" s="34" t="e">
        <f t="shared" ref="X84:X140" si="79">W84/$G84</f>
        <v>#N/A</v>
      </c>
      <c r="Y84" s="35" t="e">
        <f t="shared" ref="Y84:Y111" si="80">_xlfn.CEILING.MATH(X84)</f>
        <v>#N/A</v>
      </c>
      <c r="Z84" s="44" t="e">
        <f t="shared" si="40"/>
        <v>#N/A</v>
      </c>
      <c r="AA84" s="56" t="e">
        <f>VLOOKUP($C84,地域別価格234[],8,0)</f>
        <v>#N/A</v>
      </c>
      <c r="AB84" s="63" t="str">
        <f t="shared" si="41"/>
        <v/>
      </c>
      <c r="AC84" s="50" t="e">
        <f t="shared" si="42"/>
        <v>#N/A</v>
      </c>
      <c r="AD84" s="34" t="e">
        <f t="shared" ref="AD84:AD140" si="81">AC84/$G84</f>
        <v>#N/A</v>
      </c>
      <c r="AE84" s="35" t="e">
        <f t="shared" ref="AE84:AE140" si="82">_xlfn.CEILING.MATH(AD84)</f>
        <v>#N/A</v>
      </c>
      <c r="AF84" s="44" t="e">
        <f t="shared" ref="AF84:AF111" si="83">AE84*$D84</f>
        <v>#N/A</v>
      </c>
      <c r="AG84" s="56" t="e">
        <f>VLOOKUP($C84,地域別価格234[],9,0)</f>
        <v>#N/A</v>
      </c>
      <c r="AH84" s="63" t="str">
        <f t="shared" si="43"/>
        <v/>
      </c>
      <c r="AI84" s="50" t="e">
        <f t="shared" ref="AI84:AI111" si="84">(AG84*$D84+AH84/$F84)/$D84</f>
        <v>#N/A</v>
      </c>
      <c r="AJ84" s="34" t="e">
        <f t="shared" ref="AJ84:AJ140" si="85">AI84/$G84</f>
        <v>#N/A</v>
      </c>
      <c r="AK84" s="35" t="e">
        <f t="shared" ref="AK84:AK111" si="86">_xlfn.CEILING.MATH(AJ84)</f>
        <v>#N/A</v>
      </c>
      <c r="AL84" s="44" t="e">
        <f t="shared" ref="AL84:AL111" si="87">AK84*$D84</f>
        <v>#N/A</v>
      </c>
      <c r="AM84" s="56" t="e">
        <f>VLOOKUP($C84,地域別価格234[],10,0)</f>
        <v>#N/A</v>
      </c>
      <c r="AN84" s="63" t="str">
        <f t="shared" si="44"/>
        <v/>
      </c>
      <c r="AO84" s="50" t="e">
        <f t="shared" ref="AO84:AO111" si="88">(AM84*$D84+AN84/$F84)/$D84</f>
        <v>#N/A</v>
      </c>
      <c r="AP84" s="34" t="e">
        <f t="shared" ref="AP84:AP140" si="89">AO84/$G84</f>
        <v>#N/A</v>
      </c>
      <c r="AQ84" s="35" t="e">
        <f t="shared" si="45"/>
        <v>#N/A</v>
      </c>
      <c r="AR84" s="44" t="e">
        <f t="shared" si="46"/>
        <v>#N/A</v>
      </c>
      <c r="AS84" s="56" t="e">
        <f>VLOOKUP($C84,地域別価格234[],11,0)</f>
        <v>#N/A</v>
      </c>
      <c r="AT84" s="63" t="str">
        <f t="shared" si="47"/>
        <v/>
      </c>
      <c r="AU84" s="50" t="e">
        <f t="shared" ref="AU84:AU111" si="90">(AS84*$D84+AT84/$F84)/$D84</f>
        <v>#N/A</v>
      </c>
      <c r="AV84" s="34" t="e">
        <f t="shared" ref="AV84:AV140" si="91">AU84/$G84</f>
        <v>#N/A</v>
      </c>
      <c r="AW84" s="35" t="e">
        <f t="shared" si="48"/>
        <v>#N/A</v>
      </c>
      <c r="AX84" s="44" t="e">
        <f t="shared" ref="AX84:AX111" si="92">AW84*$D84</f>
        <v>#N/A</v>
      </c>
      <c r="AY84" s="56" t="e">
        <f>VLOOKUP($C84,地域別価格234[],12,0)</f>
        <v>#N/A</v>
      </c>
      <c r="AZ84" s="63" t="str">
        <f t="shared" si="49"/>
        <v/>
      </c>
      <c r="BA84" s="50" t="e">
        <f t="shared" ref="BA84:BA111" si="93">(AY84*$D84+AZ84/$F84)/$D84</f>
        <v>#N/A</v>
      </c>
      <c r="BB84" s="34" t="e">
        <f t="shared" ref="BB84:BB140" si="94">BA84/$G84</f>
        <v>#N/A</v>
      </c>
      <c r="BC84" s="35" t="e">
        <f t="shared" si="50"/>
        <v>#N/A</v>
      </c>
      <c r="BD84" s="44" t="e">
        <f t="shared" ref="BD84:BD111" si="95">BC84*$D84</f>
        <v>#N/A</v>
      </c>
      <c r="BE84" s="56" t="e">
        <f>VLOOKUP($C84,地域別価格234[],13,0)</f>
        <v>#N/A</v>
      </c>
      <c r="BF84" s="63" t="str">
        <f t="shared" si="51"/>
        <v/>
      </c>
      <c r="BG84" s="50" t="e">
        <f t="shared" ref="BG84:BG111" si="96">(BE84*$D84+BF84/$F84)/$D84</f>
        <v>#N/A</v>
      </c>
      <c r="BH84" s="34" t="e">
        <f t="shared" ref="BH84:BH140" si="97">BG84/$G84</f>
        <v>#N/A</v>
      </c>
      <c r="BI84" s="35" t="e">
        <f t="shared" ref="BI84:BI111" si="98">_xlfn.CEILING.MATH(BH84)</f>
        <v>#N/A</v>
      </c>
      <c r="BJ84" s="44" t="e">
        <f t="shared" ref="BJ84:BJ111" si="99">BI84*$D84</f>
        <v>#N/A</v>
      </c>
      <c r="BK84" s="56" t="e">
        <f>VLOOKUP($C84,地域別価格234[],14,0)</f>
        <v>#N/A</v>
      </c>
      <c r="BL84" s="63" t="str">
        <f t="shared" si="52"/>
        <v/>
      </c>
      <c r="BM84" s="50" t="e">
        <f t="shared" ref="BM84:BM111" si="100">(BK84*$D84+BL84/$F84)/$D84</f>
        <v>#N/A</v>
      </c>
      <c r="BN84" s="34" t="e">
        <f t="shared" ref="BN84:BN140" si="101">BM84/$G84</f>
        <v>#N/A</v>
      </c>
      <c r="BO84" s="35" t="e">
        <f t="shared" si="53"/>
        <v>#N/A</v>
      </c>
      <c r="BP84" s="44" t="e">
        <f t="shared" ref="BP84:BP111" si="102">BO84*$D84</f>
        <v>#N/A</v>
      </c>
      <c r="BQ84" s="56" t="e">
        <f>VLOOKUP($C84,地域別価格234[],15,0)</f>
        <v>#N/A</v>
      </c>
      <c r="BR84" s="63" t="str">
        <f t="shared" si="54"/>
        <v/>
      </c>
      <c r="BS84" s="50" t="e">
        <f t="shared" ref="BS84:BS111" si="103">(BQ84*$D84+BR84/$F84)/$D84</f>
        <v>#N/A</v>
      </c>
      <c r="BT84" s="34" t="e">
        <f t="shared" ref="BT84:BT140" si="104">BS84/$G84</f>
        <v>#N/A</v>
      </c>
      <c r="BU84" s="35" t="e">
        <f t="shared" si="55"/>
        <v>#N/A</v>
      </c>
      <c r="BV84" s="44" t="e">
        <f t="shared" ref="BV84:BV111" si="105">BU84*$D84</f>
        <v>#N/A</v>
      </c>
      <c r="BW84" s="56" t="e">
        <f>VLOOKUP($C84,地域別価格234[],16,0)</f>
        <v>#N/A</v>
      </c>
      <c r="BX84" s="63" t="str">
        <f t="shared" si="56"/>
        <v/>
      </c>
      <c r="BY84" s="50" t="e">
        <f t="shared" ref="BY84:BY111" si="106">(BW84*$D84+BX84/$F84)/$D84</f>
        <v>#N/A</v>
      </c>
      <c r="BZ84" s="34" t="e">
        <f t="shared" ref="BZ84:BZ140" si="107">BY84/$G84</f>
        <v>#N/A</v>
      </c>
      <c r="CA84" s="35" t="e">
        <f t="shared" ref="CA84:CA111" si="108">_xlfn.CEILING.MATH(BZ84)</f>
        <v>#N/A</v>
      </c>
      <c r="CB84" s="44" t="e">
        <f t="shared" ref="CB84:CB110" si="109">CA84*$D84</f>
        <v>#N/A</v>
      </c>
      <c r="CC84" s="47" t="e">
        <f t="shared" si="57"/>
        <v>#VALUE!</v>
      </c>
      <c r="CD84" s="36" t="e">
        <f t="shared" si="58"/>
        <v>#N/A</v>
      </c>
      <c r="CE84" s="36" t="e">
        <f t="shared" si="59"/>
        <v>#N/A</v>
      </c>
      <c r="CF84" s="36" t="e">
        <f t="shared" si="60"/>
        <v>#N/A</v>
      </c>
      <c r="CG84" s="36" t="e">
        <f t="shared" si="61"/>
        <v>#N/A</v>
      </c>
      <c r="CH84" s="36" t="e">
        <f t="shared" si="62"/>
        <v>#N/A</v>
      </c>
      <c r="CI84" s="36" t="e">
        <f t="shared" si="63"/>
        <v>#N/A</v>
      </c>
      <c r="CJ84" s="36" t="e">
        <f t="shared" si="64"/>
        <v>#N/A</v>
      </c>
      <c r="CK84" s="36" t="e">
        <f t="shared" si="65"/>
        <v>#N/A</v>
      </c>
      <c r="CL84" s="36" t="e">
        <f t="shared" si="66"/>
        <v>#N/A</v>
      </c>
      <c r="CM84" s="36" t="e">
        <f t="shared" si="67"/>
        <v>#N/A</v>
      </c>
      <c r="CN84" s="36" t="e">
        <f t="shared" si="68"/>
        <v>#N/A</v>
      </c>
      <c r="CO84" s="36" t="e">
        <f t="shared" si="69"/>
        <v>#N/A</v>
      </c>
      <c r="CP84" s="36" t="e">
        <f>CB84</f>
        <v>#N/A</v>
      </c>
      <c r="CQ84" s="29" t="e">
        <f t="shared" ref="CQ84:DB99" si="110">ROUNDUP(DD84,0)</f>
        <v>#N/A</v>
      </c>
      <c r="CR84" s="29" t="e">
        <f t="shared" si="71"/>
        <v>#N/A</v>
      </c>
      <c r="CS84" s="29" t="e">
        <f t="shared" si="71"/>
        <v>#N/A</v>
      </c>
      <c r="CT84" s="29" t="e">
        <f t="shared" si="71"/>
        <v>#N/A</v>
      </c>
      <c r="CU84" s="29" t="e">
        <f t="shared" si="71"/>
        <v>#N/A</v>
      </c>
      <c r="CV84" s="29" t="e">
        <f t="shared" si="71"/>
        <v>#N/A</v>
      </c>
      <c r="CW84" s="29" t="e">
        <f t="shared" si="71"/>
        <v>#N/A</v>
      </c>
      <c r="CX84" s="29" t="e">
        <f t="shared" si="71"/>
        <v>#N/A</v>
      </c>
      <c r="CY84" s="29" t="e">
        <f t="shared" si="71"/>
        <v>#N/A</v>
      </c>
      <c r="CZ84" s="29" t="e">
        <f t="shared" si="71"/>
        <v>#N/A</v>
      </c>
      <c r="DA84" s="29" t="e">
        <f t="shared" si="71"/>
        <v>#N/A</v>
      </c>
      <c r="DB84" s="29" t="e">
        <f t="shared" si="71"/>
        <v>#N/A</v>
      </c>
      <c r="DC84" s="29"/>
      <c r="DD84" s="29" t="e">
        <f t="shared" ref="DD84:DO99" si="111">CE84*1.2</f>
        <v>#N/A</v>
      </c>
      <c r="DE84" s="29" t="e">
        <f t="shared" si="72"/>
        <v>#N/A</v>
      </c>
      <c r="DF84" s="29" t="e">
        <f t="shared" si="72"/>
        <v>#N/A</v>
      </c>
      <c r="DG84" s="29" t="e">
        <f t="shared" si="72"/>
        <v>#N/A</v>
      </c>
      <c r="DH84" s="29" t="e">
        <f t="shared" si="72"/>
        <v>#N/A</v>
      </c>
      <c r="DI84" s="29" t="e">
        <f t="shared" si="72"/>
        <v>#N/A</v>
      </c>
      <c r="DJ84" s="29" t="e">
        <f t="shared" si="72"/>
        <v>#N/A</v>
      </c>
      <c r="DK84" s="29" t="e">
        <f t="shared" si="72"/>
        <v>#N/A</v>
      </c>
      <c r="DL84" s="29" t="e">
        <f t="shared" si="72"/>
        <v>#N/A</v>
      </c>
      <c r="DM84" s="29" t="e">
        <f t="shared" si="72"/>
        <v>#N/A</v>
      </c>
      <c r="DN84" s="29" t="e">
        <f t="shared" si="72"/>
        <v>#N/A</v>
      </c>
      <c r="DO84" s="29" t="e">
        <f t="shared" si="72"/>
        <v>#N/A</v>
      </c>
      <c r="DP84" s="17"/>
      <c r="DQ84" s="17"/>
      <c r="DR84" s="17"/>
    </row>
    <row r="85" spans="1:122" ht="18" customHeight="1">
      <c r="A85" s="52" t="str">
        <f t="shared" si="73"/>
        <v/>
      </c>
      <c r="B85" s="52" t="str">
        <f t="shared" si="74"/>
        <v/>
      </c>
      <c r="C85" s="52" t="str">
        <f t="shared" si="74"/>
        <v/>
      </c>
      <c r="D85" s="52" t="str">
        <f t="shared" si="74"/>
        <v/>
      </c>
      <c r="E85" s="52" t="str">
        <f t="shared" si="74"/>
        <v/>
      </c>
      <c r="F85" s="53" t="str">
        <f t="shared" si="74"/>
        <v/>
      </c>
      <c r="G85" s="87">
        <f t="shared" si="75"/>
        <v>0.85</v>
      </c>
      <c r="H85" s="58"/>
      <c r="I85" s="56" t="e">
        <f>VLOOKUP($C85,地域別価格234[],5,0)</f>
        <v>#N/A</v>
      </c>
      <c r="J85" s="63" t="str">
        <f t="shared" si="32"/>
        <v/>
      </c>
      <c r="K85" s="50" t="e">
        <f t="shared" si="33"/>
        <v>#N/A</v>
      </c>
      <c r="L85" s="34" t="e">
        <f t="shared" si="76"/>
        <v>#N/A</v>
      </c>
      <c r="M85" s="35" t="e">
        <f t="shared" si="34"/>
        <v>#N/A</v>
      </c>
      <c r="N85" s="44" t="e">
        <f t="shared" ref="N85:N109" si="112">M85*$D85</f>
        <v>#N/A</v>
      </c>
      <c r="O85" s="56" t="e">
        <f>VLOOKUP($C85,地域別価格234[],6,0)</f>
        <v>#N/A</v>
      </c>
      <c r="P85" s="63" t="str">
        <f t="shared" si="35"/>
        <v/>
      </c>
      <c r="Q85" s="50" t="e">
        <f t="shared" si="36"/>
        <v>#N/A</v>
      </c>
      <c r="R85" s="34" t="e">
        <f t="shared" si="77"/>
        <v>#N/A</v>
      </c>
      <c r="S85" s="35" t="e">
        <f t="shared" si="78"/>
        <v>#N/A</v>
      </c>
      <c r="T85" s="44" t="e">
        <f t="shared" si="37"/>
        <v>#N/A</v>
      </c>
      <c r="U85" s="56" t="e">
        <f>VLOOKUP($C85,地域別価格234[],7,0)</f>
        <v>#N/A</v>
      </c>
      <c r="V85" s="63" t="str">
        <f t="shared" si="38"/>
        <v/>
      </c>
      <c r="W85" s="50" t="e">
        <f t="shared" si="39"/>
        <v>#N/A</v>
      </c>
      <c r="X85" s="34" t="e">
        <f t="shared" si="79"/>
        <v>#N/A</v>
      </c>
      <c r="Y85" s="35" t="e">
        <f t="shared" si="80"/>
        <v>#N/A</v>
      </c>
      <c r="Z85" s="44" t="e">
        <f t="shared" si="40"/>
        <v>#N/A</v>
      </c>
      <c r="AA85" s="56" t="e">
        <f>VLOOKUP($C85,地域別価格234[],8,0)</f>
        <v>#N/A</v>
      </c>
      <c r="AB85" s="63" t="str">
        <f t="shared" si="41"/>
        <v/>
      </c>
      <c r="AC85" s="50" t="e">
        <f t="shared" si="42"/>
        <v>#N/A</v>
      </c>
      <c r="AD85" s="34" t="e">
        <f t="shared" si="81"/>
        <v>#N/A</v>
      </c>
      <c r="AE85" s="35" t="e">
        <f t="shared" si="82"/>
        <v>#N/A</v>
      </c>
      <c r="AF85" s="44" t="e">
        <f t="shared" si="83"/>
        <v>#N/A</v>
      </c>
      <c r="AG85" s="56" t="e">
        <f>VLOOKUP($C85,地域別価格234[],9,0)</f>
        <v>#N/A</v>
      </c>
      <c r="AH85" s="63" t="str">
        <f t="shared" si="43"/>
        <v/>
      </c>
      <c r="AI85" s="50" t="e">
        <f t="shared" si="84"/>
        <v>#N/A</v>
      </c>
      <c r="AJ85" s="34" t="e">
        <f t="shared" si="85"/>
        <v>#N/A</v>
      </c>
      <c r="AK85" s="35" t="e">
        <f t="shared" si="86"/>
        <v>#N/A</v>
      </c>
      <c r="AL85" s="44" t="e">
        <f t="shared" si="87"/>
        <v>#N/A</v>
      </c>
      <c r="AM85" s="56" t="e">
        <f>VLOOKUP($C85,地域別価格234[],10,0)</f>
        <v>#N/A</v>
      </c>
      <c r="AN85" s="63" t="str">
        <f t="shared" si="44"/>
        <v/>
      </c>
      <c r="AO85" s="50" t="e">
        <f t="shared" si="88"/>
        <v>#N/A</v>
      </c>
      <c r="AP85" s="34" t="e">
        <f t="shared" si="89"/>
        <v>#N/A</v>
      </c>
      <c r="AQ85" s="35" t="e">
        <f t="shared" si="45"/>
        <v>#N/A</v>
      </c>
      <c r="AR85" s="44" t="e">
        <f t="shared" si="46"/>
        <v>#N/A</v>
      </c>
      <c r="AS85" s="56" t="e">
        <f>VLOOKUP($C85,地域別価格234[],11,0)</f>
        <v>#N/A</v>
      </c>
      <c r="AT85" s="63" t="str">
        <f t="shared" si="47"/>
        <v/>
      </c>
      <c r="AU85" s="50" t="e">
        <f t="shared" si="90"/>
        <v>#N/A</v>
      </c>
      <c r="AV85" s="34" t="e">
        <f t="shared" si="91"/>
        <v>#N/A</v>
      </c>
      <c r="AW85" s="35" t="e">
        <f t="shared" si="48"/>
        <v>#N/A</v>
      </c>
      <c r="AX85" s="44" t="e">
        <f t="shared" si="92"/>
        <v>#N/A</v>
      </c>
      <c r="AY85" s="56" t="e">
        <f>VLOOKUP($C85,地域別価格234[],12,0)</f>
        <v>#N/A</v>
      </c>
      <c r="AZ85" s="63" t="str">
        <f t="shared" si="49"/>
        <v/>
      </c>
      <c r="BA85" s="50" t="e">
        <f t="shared" si="93"/>
        <v>#N/A</v>
      </c>
      <c r="BB85" s="34" t="e">
        <f t="shared" si="94"/>
        <v>#N/A</v>
      </c>
      <c r="BC85" s="35" t="e">
        <f t="shared" si="50"/>
        <v>#N/A</v>
      </c>
      <c r="BD85" s="44" t="e">
        <f t="shared" si="95"/>
        <v>#N/A</v>
      </c>
      <c r="BE85" s="56" t="e">
        <f>VLOOKUP($C85,地域別価格234[],13,0)</f>
        <v>#N/A</v>
      </c>
      <c r="BF85" s="63" t="str">
        <f t="shared" si="51"/>
        <v/>
      </c>
      <c r="BG85" s="50" t="e">
        <f t="shared" si="96"/>
        <v>#N/A</v>
      </c>
      <c r="BH85" s="34" t="e">
        <f t="shared" si="97"/>
        <v>#N/A</v>
      </c>
      <c r="BI85" s="35" t="e">
        <f t="shared" si="98"/>
        <v>#N/A</v>
      </c>
      <c r="BJ85" s="44" t="e">
        <f t="shared" si="99"/>
        <v>#N/A</v>
      </c>
      <c r="BK85" s="56" t="e">
        <f>VLOOKUP($C85,地域別価格234[],14,0)</f>
        <v>#N/A</v>
      </c>
      <c r="BL85" s="63" t="str">
        <f t="shared" si="52"/>
        <v/>
      </c>
      <c r="BM85" s="50" t="e">
        <f t="shared" si="100"/>
        <v>#N/A</v>
      </c>
      <c r="BN85" s="34" t="e">
        <f t="shared" si="101"/>
        <v>#N/A</v>
      </c>
      <c r="BO85" s="35" t="e">
        <f t="shared" si="53"/>
        <v>#N/A</v>
      </c>
      <c r="BP85" s="44" t="e">
        <f t="shared" si="102"/>
        <v>#N/A</v>
      </c>
      <c r="BQ85" s="56" t="e">
        <f>VLOOKUP($C85,地域別価格234[],15,0)</f>
        <v>#N/A</v>
      </c>
      <c r="BR85" s="63" t="str">
        <f t="shared" si="54"/>
        <v/>
      </c>
      <c r="BS85" s="50" t="e">
        <f t="shared" si="103"/>
        <v>#N/A</v>
      </c>
      <c r="BT85" s="34" t="e">
        <f t="shared" si="104"/>
        <v>#N/A</v>
      </c>
      <c r="BU85" s="35" t="e">
        <f t="shared" si="55"/>
        <v>#N/A</v>
      </c>
      <c r="BV85" s="44" t="e">
        <f t="shared" si="105"/>
        <v>#N/A</v>
      </c>
      <c r="BW85" s="56" t="e">
        <f>VLOOKUP($C85,地域別価格234[],16,0)</f>
        <v>#N/A</v>
      </c>
      <c r="BX85" s="63" t="str">
        <f t="shared" si="56"/>
        <v/>
      </c>
      <c r="BY85" s="50" t="e">
        <f t="shared" si="106"/>
        <v>#N/A</v>
      </c>
      <c r="BZ85" s="34" t="e">
        <f t="shared" si="107"/>
        <v>#N/A</v>
      </c>
      <c r="CA85" s="35" t="e">
        <f t="shared" si="108"/>
        <v>#N/A</v>
      </c>
      <c r="CB85" s="44" t="e">
        <f t="shared" si="109"/>
        <v>#N/A</v>
      </c>
      <c r="CC85" s="47" t="e">
        <f t="shared" si="57"/>
        <v>#VALUE!</v>
      </c>
      <c r="CD85" s="36" t="e">
        <f t="shared" si="58"/>
        <v>#N/A</v>
      </c>
      <c r="CE85" s="36" t="e">
        <f t="shared" si="59"/>
        <v>#N/A</v>
      </c>
      <c r="CF85" s="36" t="e">
        <f t="shared" si="60"/>
        <v>#N/A</v>
      </c>
      <c r="CG85" s="36" t="e">
        <f t="shared" si="61"/>
        <v>#N/A</v>
      </c>
      <c r="CH85" s="36" t="e">
        <f t="shared" si="62"/>
        <v>#N/A</v>
      </c>
      <c r="CI85" s="36" t="e">
        <f t="shared" si="63"/>
        <v>#N/A</v>
      </c>
      <c r="CJ85" s="36" t="e">
        <f t="shared" si="64"/>
        <v>#N/A</v>
      </c>
      <c r="CK85" s="36" t="e">
        <f t="shared" si="65"/>
        <v>#N/A</v>
      </c>
      <c r="CL85" s="36" t="e">
        <f t="shared" si="66"/>
        <v>#N/A</v>
      </c>
      <c r="CM85" s="36" t="e">
        <f t="shared" si="67"/>
        <v>#N/A</v>
      </c>
      <c r="CN85" s="36" t="e">
        <f t="shared" si="68"/>
        <v>#N/A</v>
      </c>
      <c r="CO85" s="36" t="e">
        <f t="shared" si="69"/>
        <v>#N/A</v>
      </c>
      <c r="CP85" s="36" t="e">
        <f t="shared" si="70"/>
        <v>#N/A</v>
      </c>
      <c r="CQ85" s="29" t="e">
        <f t="shared" si="110"/>
        <v>#N/A</v>
      </c>
      <c r="CR85" s="29" t="e">
        <f t="shared" si="71"/>
        <v>#N/A</v>
      </c>
      <c r="CS85" s="29" t="e">
        <f t="shared" si="71"/>
        <v>#N/A</v>
      </c>
      <c r="CT85" s="29" t="e">
        <f t="shared" si="71"/>
        <v>#N/A</v>
      </c>
      <c r="CU85" s="29" t="e">
        <f t="shared" si="71"/>
        <v>#N/A</v>
      </c>
      <c r="CV85" s="29" t="e">
        <f t="shared" si="71"/>
        <v>#N/A</v>
      </c>
      <c r="CW85" s="29" t="e">
        <f t="shared" si="71"/>
        <v>#N/A</v>
      </c>
      <c r="CX85" s="29" t="e">
        <f t="shared" si="71"/>
        <v>#N/A</v>
      </c>
      <c r="CY85" s="29" t="e">
        <f t="shared" si="71"/>
        <v>#N/A</v>
      </c>
      <c r="CZ85" s="29" t="e">
        <f t="shared" si="71"/>
        <v>#N/A</v>
      </c>
      <c r="DA85" s="29" t="e">
        <f t="shared" si="71"/>
        <v>#N/A</v>
      </c>
      <c r="DB85" s="29" t="e">
        <f t="shared" si="71"/>
        <v>#N/A</v>
      </c>
      <c r="DC85" s="29"/>
      <c r="DD85" s="29" t="e">
        <f t="shared" si="111"/>
        <v>#N/A</v>
      </c>
      <c r="DE85" s="29" t="e">
        <f t="shared" si="72"/>
        <v>#N/A</v>
      </c>
      <c r="DF85" s="29" t="e">
        <f t="shared" si="72"/>
        <v>#N/A</v>
      </c>
      <c r="DG85" s="29" t="e">
        <f t="shared" si="72"/>
        <v>#N/A</v>
      </c>
      <c r="DH85" s="29" t="e">
        <f t="shared" si="72"/>
        <v>#N/A</v>
      </c>
      <c r="DI85" s="29" t="e">
        <f t="shared" si="72"/>
        <v>#N/A</v>
      </c>
      <c r="DJ85" s="29" t="e">
        <f t="shared" si="72"/>
        <v>#N/A</v>
      </c>
      <c r="DK85" s="29" t="e">
        <f t="shared" si="72"/>
        <v>#N/A</v>
      </c>
      <c r="DL85" s="29" t="e">
        <f t="shared" si="72"/>
        <v>#N/A</v>
      </c>
      <c r="DM85" s="29" t="e">
        <f t="shared" si="72"/>
        <v>#N/A</v>
      </c>
      <c r="DN85" s="29" t="e">
        <f t="shared" si="72"/>
        <v>#N/A</v>
      </c>
      <c r="DO85" s="29" t="e">
        <f t="shared" si="72"/>
        <v>#N/A</v>
      </c>
    </row>
    <row r="86" spans="1:122" ht="18" customHeight="1">
      <c r="A86" s="52" t="str">
        <f t="shared" si="73"/>
        <v/>
      </c>
      <c r="B86" s="52" t="str">
        <f t="shared" si="74"/>
        <v/>
      </c>
      <c r="C86" s="52" t="str">
        <f t="shared" si="74"/>
        <v/>
      </c>
      <c r="D86" s="52" t="str">
        <f t="shared" si="74"/>
        <v/>
      </c>
      <c r="E86" s="52" t="str">
        <f t="shared" si="74"/>
        <v/>
      </c>
      <c r="F86" s="53" t="str">
        <f t="shared" si="74"/>
        <v/>
      </c>
      <c r="G86" s="87">
        <f t="shared" si="75"/>
        <v>0.85</v>
      </c>
      <c r="H86" s="58"/>
      <c r="I86" s="56" t="e">
        <f>VLOOKUP($C86,地域別価格234[],5,0)</f>
        <v>#N/A</v>
      </c>
      <c r="J86" s="63" t="str">
        <f t="shared" si="32"/>
        <v/>
      </c>
      <c r="K86" s="50" t="e">
        <f t="shared" si="33"/>
        <v>#N/A</v>
      </c>
      <c r="L86" s="34" t="e">
        <f t="shared" si="76"/>
        <v>#N/A</v>
      </c>
      <c r="M86" s="35" t="e">
        <f t="shared" si="34"/>
        <v>#N/A</v>
      </c>
      <c r="N86" s="44" t="e">
        <f t="shared" si="112"/>
        <v>#N/A</v>
      </c>
      <c r="O86" s="56" t="e">
        <f>VLOOKUP($C86,地域別価格234[],6,0)</f>
        <v>#N/A</v>
      </c>
      <c r="P86" s="63" t="str">
        <f t="shared" si="35"/>
        <v/>
      </c>
      <c r="Q86" s="50" t="e">
        <f t="shared" si="36"/>
        <v>#N/A</v>
      </c>
      <c r="R86" s="34" t="e">
        <f t="shared" si="77"/>
        <v>#N/A</v>
      </c>
      <c r="S86" s="35" t="e">
        <f t="shared" si="78"/>
        <v>#N/A</v>
      </c>
      <c r="T86" s="44" t="e">
        <f t="shared" si="37"/>
        <v>#N/A</v>
      </c>
      <c r="U86" s="56" t="e">
        <f>VLOOKUP($C86,地域別価格234[],7,0)</f>
        <v>#N/A</v>
      </c>
      <c r="V86" s="63" t="str">
        <f t="shared" si="38"/>
        <v/>
      </c>
      <c r="W86" s="50" t="e">
        <f t="shared" si="39"/>
        <v>#N/A</v>
      </c>
      <c r="X86" s="34" t="e">
        <f t="shared" si="79"/>
        <v>#N/A</v>
      </c>
      <c r="Y86" s="35" t="e">
        <f t="shared" si="80"/>
        <v>#N/A</v>
      </c>
      <c r="Z86" s="44" t="e">
        <f t="shared" si="40"/>
        <v>#N/A</v>
      </c>
      <c r="AA86" s="56" t="e">
        <f>VLOOKUP($C86,地域別価格234[],8,0)</f>
        <v>#N/A</v>
      </c>
      <c r="AB86" s="63" t="str">
        <f t="shared" si="41"/>
        <v/>
      </c>
      <c r="AC86" s="50" t="e">
        <f t="shared" si="42"/>
        <v>#N/A</v>
      </c>
      <c r="AD86" s="34" t="e">
        <f t="shared" si="81"/>
        <v>#N/A</v>
      </c>
      <c r="AE86" s="35" t="e">
        <f t="shared" si="82"/>
        <v>#N/A</v>
      </c>
      <c r="AF86" s="44" t="e">
        <f t="shared" si="83"/>
        <v>#N/A</v>
      </c>
      <c r="AG86" s="56" t="e">
        <f>VLOOKUP($C86,地域別価格234[],9,0)</f>
        <v>#N/A</v>
      </c>
      <c r="AH86" s="63" t="str">
        <f t="shared" si="43"/>
        <v/>
      </c>
      <c r="AI86" s="50" t="e">
        <f t="shared" si="84"/>
        <v>#N/A</v>
      </c>
      <c r="AJ86" s="34" t="e">
        <f t="shared" si="85"/>
        <v>#N/A</v>
      </c>
      <c r="AK86" s="35" t="e">
        <f t="shared" si="86"/>
        <v>#N/A</v>
      </c>
      <c r="AL86" s="44" t="e">
        <f t="shared" si="87"/>
        <v>#N/A</v>
      </c>
      <c r="AM86" s="56" t="e">
        <f>VLOOKUP($C86,地域別価格234[],10,0)</f>
        <v>#N/A</v>
      </c>
      <c r="AN86" s="63" t="str">
        <f t="shared" si="44"/>
        <v/>
      </c>
      <c r="AO86" s="50" t="e">
        <f t="shared" si="88"/>
        <v>#N/A</v>
      </c>
      <c r="AP86" s="34" t="e">
        <f t="shared" si="89"/>
        <v>#N/A</v>
      </c>
      <c r="AQ86" s="35" t="e">
        <f t="shared" si="45"/>
        <v>#N/A</v>
      </c>
      <c r="AR86" s="44" t="e">
        <f t="shared" si="46"/>
        <v>#N/A</v>
      </c>
      <c r="AS86" s="56" t="e">
        <f>VLOOKUP($C86,地域別価格234[],11,0)</f>
        <v>#N/A</v>
      </c>
      <c r="AT86" s="63" t="str">
        <f t="shared" si="47"/>
        <v/>
      </c>
      <c r="AU86" s="50" t="e">
        <f t="shared" si="90"/>
        <v>#N/A</v>
      </c>
      <c r="AV86" s="34" t="e">
        <f t="shared" si="91"/>
        <v>#N/A</v>
      </c>
      <c r="AW86" s="35" t="e">
        <f t="shared" si="48"/>
        <v>#N/A</v>
      </c>
      <c r="AX86" s="44" t="e">
        <f t="shared" si="92"/>
        <v>#N/A</v>
      </c>
      <c r="AY86" s="56" t="e">
        <f>VLOOKUP($C86,地域別価格234[],12,0)</f>
        <v>#N/A</v>
      </c>
      <c r="AZ86" s="63" t="str">
        <f t="shared" si="49"/>
        <v/>
      </c>
      <c r="BA86" s="50" t="e">
        <f t="shared" si="93"/>
        <v>#N/A</v>
      </c>
      <c r="BB86" s="34" t="e">
        <f t="shared" si="94"/>
        <v>#N/A</v>
      </c>
      <c r="BC86" s="35" t="e">
        <f t="shared" si="50"/>
        <v>#N/A</v>
      </c>
      <c r="BD86" s="44" t="e">
        <f t="shared" si="95"/>
        <v>#N/A</v>
      </c>
      <c r="BE86" s="56" t="e">
        <f>VLOOKUP($C86,地域別価格234[],13,0)</f>
        <v>#N/A</v>
      </c>
      <c r="BF86" s="63" t="str">
        <f t="shared" si="51"/>
        <v/>
      </c>
      <c r="BG86" s="50" t="e">
        <f t="shared" si="96"/>
        <v>#N/A</v>
      </c>
      <c r="BH86" s="34" t="e">
        <f t="shared" si="97"/>
        <v>#N/A</v>
      </c>
      <c r="BI86" s="35" t="e">
        <f t="shared" si="98"/>
        <v>#N/A</v>
      </c>
      <c r="BJ86" s="44" t="e">
        <f t="shared" si="99"/>
        <v>#N/A</v>
      </c>
      <c r="BK86" s="56" t="e">
        <f>VLOOKUP($C86,地域別価格234[],14,0)</f>
        <v>#N/A</v>
      </c>
      <c r="BL86" s="63" t="str">
        <f t="shared" si="52"/>
        <v/>
      </c>
      <c r="BM86" s="50" t="e">
        <f t="shared" si="100"/>
        <v>#N/A</v>
      </c>
      <c r="BN86" s="34" t="e">
        <f t="shared" si="101"/>
        <v>#N/A</v>
      </c>
      <c r="BO86" s="35" t="e">
        <f t="shared" si="53"/>
        <v>#N/A</v>
      </c>
      <c r="BP86" s="44" t="e">
        <f t="shared" si="102"/>
        <v>#N/A</v>
      </c>
      <c r="BQ86" s="56" t="e">
        <f>VLOOKUP($C86,地域別価格234[],15,0)</f>
        <v>#N/A</v>
      </c>
      <c r="BR86" s="63" t="str">
        <f t="shared" si="54"/>
        <v/>
      </c>
      <c r="BS86" s="50" t="e">
        <f t="shared" si="103"/>
        <v>#N/A</v>
      </c>
      <c r="BT86" s="34" t="e">
        <f t="shared" si="104"/>
        <v>#N/A</v>
      </c>
      <c r="BU86" s="35" t="e">
        <f t="shared" si="55"/>
        <v>#N/A</v>
      </c>
      <c r="BV86" s="44" t="e">
        <f t="shared" si="105"/>
        <v>#N/A</v>
      </c>
      <c r="BW86" s="56" t="e">
        <f>VLOOKUP($C86,地域別価格234[],16,0)</f>
        <v>#N/A</v>
      </c>
      <c r="BX86" s="63" t="str">
        <f t="shared" si="56"/>
        <v/>
      </c>
      <c r="BY86" s="50" t="e">
        <f t="shared" si="106"/>
        <v>#N/A</v>
      </c>
      <c r="BZ86" s="34" t="e">
        <f t="shared" si="107"/>
        <v>#N/A</v>
      </c>
      <c r="CA86" s="35" t="e">
        <f t="shared" si="108"/>
        <v>#N/A</v>
      </c>
      <c r="CB86" s="44" t="e">
        <f t="shared" si="109"/>
        <v>#N/A</v>
      </c>
      <c r="CC86" s="47" t="e">
        <f t="shared" si="57"/>
        <v>#VALUE!</v>
      </c>
      <c r="CD86" s="36" t="e">
        <f t="shared" si="58"/>
        <v>#N/A</v>
      </c>
      <c r="CE86" s="36" t="e">
        <f t="shared" si="59"/>
        <v>#N/A</v>
      </c>
      <c r="CF86" s="36" t="e">
        <f t="shared" si="60"/>
        <v>#N/A</v>
      </c>
      <c r="CG86" s="36" t="e">
        <f t="shared" si="61"/>
        <v>#N/A</v>
      </c>
      <c r="CH86" s="36" t="e">
        <f t="shared" si="62"/>
        <v>#N/A</v>
      </c>
      <c r="CI86" s="36" t="e">
        <f t="shared" si="63"/>
        <v>#N/A</v>
      </c>
      <c r="CJ86" s="36" t="e">
        <f t="shared" si="64"/>
        <v>#N/A</v>
      </c>
      <c r="CK86" s="36" t="e">
        <f t="shared" si="65"/>
        <v>#N/A</v>
      </c>
      <c r="CL86" s="36" t="e">
        <f t="shared" si="66"/>
        <v>#N/A</v>
      </c>
      <c r="CM86" s="36" t="e">
        <f t="shared" si="67"/>
        <v>#N/A</v>
      </c>
      <c r="CN86" s="36" t="e">
        <f t="shared" si="68"/>
        <v>#N/A</v>
      </c>
      <c r="CO86" s="36" t="e">
        <f t="shared" si="69"/>
        <v>#N/A</v>
      </c>
      <c r="CP86" s="36" t="e">
        <f t="shared" si="70"/>
        <v>#N/A</v>
      </c>
      <c r="CQ86" s="29" t="e">
        <f t="shared" si="110"/>
        <v>#N/A</v>
      </c>
      <c r="CR86" s="29" t="e">
        <f t="shared" si="71"/>
        <v>#N/A</v>
      </c>
      <c r="CS86" s="29" t="e">
        <f t="shared" si="71"/>
        <v>#N/A</v>
      </c>
      <c r="CT86" s="29" t="e">
        <f t="shared" si="71"/>
        <v>#N/A</v>
      </c>
      <c r="CU86" s="29" t="e">
        <f t="shared" si="71"/>
        <v>#N/A</v>
      </c>
      <c r="CV86" s="29" t="e">
        <f t="shared" si="71"/>
        <v>#N/A</v>
      </c>
      <c r="CW86" s="29" t="e">
        <f t="shared" si="71"/>
        <v>#N/A</v>
      </c>
      <c r="CX86" s="29" t="e">
        <f t="shared" si="71"/>
        <v>#N/A</v>
      </c>
      <c r="CY86" s="29" t="e">
        <f t="shared" si="71"/>
        <v>#N/A</v>
      </c>
      <c r="CZ86" s="29" t="e">
        <f t="shared" si="71"/>
        <v>#N/A</v>
      </c>
      <c r="DA86" s="29" t="e">
        <f t="shared" si="71"/>
        <v>#N/A</v>
      </c>
      <c r="DB86" s="29" t="e">
        <f t="shared" si="71"/>
        <v>#N/A</v>
      </c>
      <c r="DC86" s="29"/>
      <c r="DD86" s="29" t="e">
        <f t="shared" si="111"/>
        <v>#N/A</v>
      </c>
      <c r="DE86" s="29" t="e">
        <f t="shared" si="72"/>
        <v>#N/A</v>
      </c>
      <c r="DF86" s="29" t="e">
        <f t="shared" si="72"/>
        <v>#N/A</v>
      </c>
      <c r="DG86" s="29" t="e">
        <f t="shared" si="72"/>
        <v>#N/A</v>
      </c>
      <c r="DH86" s="29" t="e">
        <f t="shared" si="72"/>
        <v>#N/A</v>
      </c>
      <c r="DI86" s="29" t="e">
        <f t="shared" si="72"/>
        <v>#N/A</v>
      </c>
      <c r="DJ86" s="29" t="e">
        <f t="shared" si="72"/>
        <v>#N/A</v>
      </c>
      <c r="DK86" s="29" t="e">
        <f t="shared" si="72"/>
        <v>#N/A</v>
      </c>
      <c r="DL86" s="29" t="e">
        <f t="shared" si="72"/>
        <v>#N/A</v>
      </c>
      <c r="DM86" s="29" t="e">
        <f t="shared" si="72"/>
        <v>#N/A</v>
      </c>
      <c r="DN86" s="29" t="e">
        <f t="shared" si="72"/>
        <v>#N/A</v>
      </c>
      <c r="DO86" s="29" t="e">
        <f t="shared" si="72"/>
        <v>#N/A</v>
      </c>
    </row>
    <row r="87" spans="1:122" ht="18" customHeight="1">
      <c r="A87" s="52" t="str">
        <f t="shared" si="73"/>
        <v/>
      </c>
      <c r="B87" s="52" t="str">
        <f t="shared" si="74"/>
        <v/>
      </c>
      <c r="C87" s="52" t="str">
        <f t="shared" si="74"/>
        <v/>
      </c>
      <c r="D87" s="52" t="str">
        <f t="shared" si="74"/>
        <v/>
      </c>
      <c r="E87" s="52" t="str">
        <f t="shared" si="74"/>
        <v/>
      </c>
      <c r="F87" s="53" t="str">
        <f t="shared" si="74"/>
        <v/>
      </c>
      <c r="G87" s="87">
        <f t="shared" si="75"/>
        <v>0.85</v>
      </c>
      <c r="H87" s="58"/>
      <c r="I87" s="56" t="e">
        <f>VLOOKUP($C87,地域別価格234[],5,0)</f>
        <v>#N/A</v>
      </c>
      <c r="J87" s="63" t="str">
        <f t="shared" si="32"/>
        <v/>
      </c>
      <c r="K87" s="50" t="e">
        <f t="shared" si="33"/>
        <v>#N/A</v>
      </c>
      <c r="L87" s="34" t="e">
        <f t="shared" si="76"/>
        <v>#N/A</v>
      </c>
      <c r="M87" s="35" t="e">
        <f t="shared" si="34"/>
        <v>#N/A</v>
      </c>
      <c r="N87" s="44" t="e">
        <f t="shared" si="112"/>
        <v>#N/A</v>
      </c>
      <c r="O87" s="56" t="e">
        <f>VLOOKUP($C87,地域別価格234[],6,0)</f>
        <v>#N/A</v>
      </c>
      <c r="P87" s="63" t="str">
        <f t="shared" si="35"/>
        <v/>
      </c>
      <c r="Q87" s="50" t="e">
        <f t="shared" si="36"/>
        <v>#N/A</v>
      </c>
      <c r="R87" s="34" t="e">
        <f t="shared" si="77"/>
        <v>#N/A</v>
      </c>
      <c r="S87" s="35" t="e">
        <f t="shared" si="78"/>
        <v>#N/A</v>
      </c>
      <c r="T87" s="44" t="e">
        <f t="shared" si="37"/>
        <v>#N/A</v>
      </c>
      <c r="U87" s="56" t="e">
        <f>VLOOKUP($C87,地域別価格234[],7,0)</f>
        <v>#N/A</v>
      </c>
      <c r="V87" s="63" t="str">
        <f t="shared" si="38"/>
        <v/>
      </c>
      <c r="W87" s="50" t="e">
        <f t="shared" si="39"/>
        <v>#N/A</v>
      </c>
      <c r="X87" s="34" t="e">
        <f t="shared" si="79"/>
        <v>#N/A</v>
      </c>
      <c r="Y87" s="35" t="e">
        <f t="shared" si="80"/>
        <v>#N/A</v>
      </c>
      <c r="Z87" s="44" t="e">
        <f t="shared" si="40"/>
        <v>#N/A</v>
      </c>
      <c r="AA87" s="56" t="e">
        <f>VLOOKUP($C87,地域別価格234[],8,0)</f>
        <v>#N/A</v>
      </c>
      <c r="AB87" s="63" t="str">
        <f t="shared" si="41"/>
        <v/>
      </c>
      <c r="AC87" s="50" t="e">
        <f t="shared" si="42"/>
        <v>#N/A</v>
      </c>
      <c r="AD87" s="34" t="e">
        <f t="shared" si="81"/>
        <v>#N/A</v>
      </c>
      <c r="AE87" s="35" t="e">
        <f t="shared" si="82"/>
        <v>#N/A</v>
      </c>
      <c r="AF87" s="44" t="e">
        <f t="shared" si="83"/>
        <v>#N/A</v>
      </c>
      <c r="AG87" s="56" t="e">
        <f>VLOOKUP($C87,地域別価格234[],9,0)</f>
        <v>#N/A</v>
      </c>
      <c r="AH87" s="63" t="str">
        <f t="shared" si="43"/>
        <v/>
      </c>
      <c r="AI87" s="50" t="e">
        <f t="shared" si="84"/>
        <v>#N/A</v>
      </c>
      <c r="AJ87" s="34" t="e">
        <f t="shared" si="85"/>
        <v>#N/A</v>
      </c>
      <c r="AK87" s="35" t="e">
        <f t="shared" si="86"/>
        <v>#N/A</v>
      </c>
      <c r="AL87" s="44" t="e">
        <f t="shared" si="87"/>
        <v>#N/A</v>
      </c>
      <c r="AM87" s="56" t="e">
        <f>VLOOKUP($C87,地域別価格234[],10,0)</f>
        <v>#N/A</v>
      </c>
      <c r="AN87" s="63" t="str">
        <f t="shared" si="44"/>
        <v/>
      </c>
      <c r="AO87" s="50" t="e">
        <f t="shared" si="88"/>
        <v>#N/A</v>
      </c>
      <c r="AP87" s="34" t="e">
        <f t="shared" si="89"/>
        <v>#N/A</v>
      </c>
      <c r="AQ87" s="35" t="e">
        <f t="shared" si="45"/>
        <v>#N/A</v>
      </c>
      <c r="AR87" s="44" t="e">
        <f t="shared" si="46"/>
        <v>#N/A</v>
      </c>
      <c r="AS87" s="56" t="e">
        <f>VLOOKUP($C87,地域別価格234[],11,0)</f>
        <v>#N/A</v>
      </c>
      <c r="AT87" s="63" t="str">
        <f t="shared" si="47"/>
        <v/>
      </c>
      <c r="AU87" s="50" t="e">
        <f t="shared" si="90"/>
        <v>#N/A</v>
      </c>
      <c r="AV87" s="34" t="e">
        <f t="shared" si="91"/>
        <v>#N/A</v>
      </c>
      <c r="AW87" s="35" t="e">
        <f t="shared" si="48"/>
        <v>#N/A</v>
      </c>
      <c r="AX87" s="44" t="e">
        <f t="shared" si="92"/>
        <v>#N/A</v>
      </c>
      <c r="AY87" s="56" t="e">
        <f>VLOOKUP($C87,地域別価格234[],12,0)</f>
        <v>#N/A</v>
      </c>
      <c r="AZ87" s="63" t="str">
        <f t="shared" si="49"/>
        <v/>
      </c>
      <c r="BA87" s="50" t="e">
        <f t="shared" si="93"/>
        <v>#N/A</v>
      </c>
      <c r="BB87" s="34" t="e">
        <f t="shared" si="94"/>
        <v>#N/A</v>
      </c>
      <c r="BC87" s="35" t="e">
        <f t="shared" si="50"/>
        <v>#N/A</v>
      </c>
      <c r="BD87" s="44" t="e">
        <f t="shared" si="95"/>
        <v>#N/A</v>
      </c>
      <c r="BE87" s="56" t="e">
        <f>VLOOKUP($C87,地域別価格234[],13,0)</f>
        <v>#N/A</v>
      </c>
      <c r="BF87" s="63" t="str">
        <f t="shared" si="51"/>
        <v/>
      </c>
      <c r="BG87" s="50" t="e">
        <f t="shared" si="96"/>
        <v>#N/A</v>
      </c>
      <c r="BH87" s="34" t="e">
        <f t="shared" si="97"/>
        <v>#N/A</v>
      </c>
      <c r="BI87" s="35" t="e">
        <f t="shared" si="98"/>
        <v>#N/A</v>
      </c>
      <c r="BJ87" s="44" t="e">
        <f t="shared" si="99"/>
        <v>#N/A</v>
      </c>
      <c r="BK87" s="56" t="e">
        <f>VLOOKUP($C87,地域別価格234[],14,0)</f>
        <v>#N/A</v>
      </c>
      <c r="BL87" s="63" t="str">
        <f t="shared" si="52"/>
        <v/>
      </c>
      <c r="BM87" s="50" t="e">
        <f t="shared" si="100"/>
        <v>#N/A</v>
      </c>
      <c r="BN87" s="34" t="e">
        <f t="shared" si="101"/>
        <v>#N/A</v>
      </c>
      <c r="BO87" s="35" t="e">
        <f t="shared" si="53"/>
        <v>#N/A</v>
      </c>
      <c r="BP87" s="44" t="e">
        <f t="shared" si="102"/>
        <v>#N/A</v>
      </c>
      <c r="BQ87" s="56" t="e">
        <f>VLOOKUP($C87,地域別価格234[],15,0)</f>
        <v>#N/A</v>
      </c>
      <c r="BR87" s="63" t="str">
        <f t="shared" si="54"/>
        <v/>
      </c>
      <c r="BS87" s="50" t="e">
        <f t="shared" si="103"/>
        <v>#N/A</v>
      </c>
      <c r="BT87" s="34" t="e">
        <f t="shared" si="104"/>
        <v>#N/A</v>
      </c>
      <c r="BU87" s="35" t="e">
        <f t="shared" si="55"/>
        <v>#N/A</v>
      </c>
      <c r="BV87" s="44" t="e">
        <f t="shared" si="105"/>
        <v>#N/A</v>
      </c>
      <c r="BW87" s="56" t="e">
        <f>VLOOKUP($C87,地域別価格234[],16,0)</f>
        <v>#N/A</v>
      </c>
      <c r="BX87" s="63" t="str">
        <f t="shared" si="56"/>
        <v/>
      </c>
      <c r="BY87" s="50" t="e">
        <f t="shared" si="106"/>
        <v>#N/A</v>
      </c>
      <c r="BZ87" s="34" t="e">
        <f t="shared" si="107"/>
        <v>#N/A</v>
      </c>
      <c r="CA87" s="35" t="e">
        <f t="shared" si="108"/>
        <v>#N/A</v>
      </c>
      <c r="CB87" s="44" t="e">
        <f t="shared" si="109"/>
        <v>#N/A</v>
      </c>
      <c r="CC87" s="47" t="e">
        <f t="shared" si="57"/>
        <v>#VALUE!</v>
      </c>
      <c r="CD87" s="36" t="e">
        <f t="shared" si="58"/>
        <v>#N/A</v>
      </c>
      <c r="CE87" s="36" t="e">
        <f t="shared" si="59"/>
        <v>#N/A</v>
      </c>
      <c r="CF87" s="36" t="e">
        <f t="shared" si="60"/>
        <v>#N/A</v>
      </c>
      <c r="CG87" s="36" t="e">
        <f t="shared" si="61"/>
        <v>#N/A</v>
      </c>
      <c r="CH87" s="36" t="e">
        <f t="shared" si="62"/>
        <v>#N/A</v>
      </c>
      <c r="CI87" s="36" t="e">
        <f t="shared" si="63"/>
        <v>#N/A</v>
      </c>
      <c r="CJ87" s="36" t="e">
        <f t="shared" si="64"/>
        <v>#N/A</v>
      </c>
      <c r="CK87" s="36" t="e">
        <f t="shared" si="65"/>
        <v>#N/A</v>
      </c>
      <c r="CL87" s="36" t="e">
        <f t="shared" si="66"/>
        <v>#N/A</v>
      </c>
      <c r="CM87" s="36" t="e">
        <f t="shared" si="67"/>
        <v>#N/A</v>
      </c>
      <c r="CN87" s="36" t="e">
        <f t="shared" si="68"/>
        <v>#N/A</v>
      </c>
      <c r="CO87" s="36" t="e">
        <f t="shared" si="69"/>
        <v>#N/A</v>
      </c>
      <c r="CP87" s="36" t="e">
        <f t="shared" si="70"/>
        <v>#N/A</v>
      </c>
      <c r="CQ87" s="29" t="e">
        <f t="shared" si="110"/>
        <v>#N/A</v>
      </c>
      <c r="CR87" s="29" t="e">
        <f t="shared" si="71"/>
        <v>#N/A</v>
      </c>
      <c r="CS87" s="29" t="e">
        <f t="shared" si="71"/>
        <v>#N/A</v>
      </c>
      <c r="CT87" s="29" t="e">
        <f t="shared" si="71"/>
        <v>#N/A</v>
      </c>
      <c r="CU87" s="29" t="e">
        <f t="shared" si="71"/>
        <v>#N/A</v>
      </c>
      <c r="CV87" s="29" t="e">
        <f t="shared" si="71"/>
        <v>#N/A</v>
      </c>
      <c r="CW87" s="29" t="e">
        <f t="shared" si="71"/>
        <v>#N/A</v>
      </c>
      <c r="CX87" s="29" t="e">
        <f t="shared" si="71"/>
        <v>#N/A</v>
      </c>
      <c r="CY87" s="29" t="e">
        <f t="shared" si="71"/>
        <v>#N/A</v>
      </c>
      <c r="CZ87" s="29" t="e">
        <f t="shared" si="71"/>
        <v>#N/A</v>
      </c>
      <c r="DA87" s="29" t="e">
        <f t="shared" si="71"/>
        <v>#N/A</v>
      </c>
      <c r="DB87" s="29" t="e">
        <f t="shared" si="71"/>
        <v>#N/A</v>
      </c>
      <c r="DC87" s="29"/>
      <c r="DD87" s="29" t="e">
        <f t="shared" si="111"/>
        <v>#N/A</v>
      </c>
      <c r="DE87" s="29" t="e">
        <f t="shared" si="72"/>
        <v>#N/A</v>
      </c>
      <c r="DF87" s="29" t="e">
        <f t="shared" si="72"/>
        <v>#N/A</v>
      </c>
      <c r="DG87" s="29" t="e">
        <f t="shared" si="72"/>
        <v>#N/A</v>
      </c>
      <c r="DH87" s="29" t="e">
        <f t="shared" si="72"/>
        <v>#N/A</v>
      </c>
      <c r="DI87" s="29" t="e">
        <f t="shared" si="72"/>
        <v>#N/A</v>
      </c>
      <c r="DJ87" s="29" t="e">
        <f t="shared" si="72"/>
        <v>#N/A</v>
      </c>
      <c r="DK87" s="29" t="e">
        <f t="shared" si="72"/>
        <v>#N/A</v>
      </c>
      <c r="DL87" s="29" t="e">
        <f t="shared" si="72"/>
        <v>#N/A</v>
      </c>
      <c r="DM87" s="29" t="e">
        <f t="shared" si="72"/>
        <v>#N/A</v>
      </c>
      <c r="DN87" s="29" t="e">
        <f t="shared" si="72"/>
        <v>#N/A</v>
      </c>
      <c r="DO87" s="29" t="e">
        <f t="shared" si="72"/>
        <v>#N/A</v>
      </c>
    </row>
    <row r="88" spans="1:122" ht="18" customHeight="1">
      <c r="A88" s="52" t="str">
        <f t="shared" si="73"/>
        <v/>
      </c>
      <c r="B88" s="52" t="str">
        <f t="shared" si="74"/>
        <v/>
      </c>
      <c r="C88" s="52" t="str">
        <f t="shared" si="74"/>
        <v/>
      </c>
      <c r="D88" s="52" t="str">
        <f t="shared" si="74"/>
        <v/>
      </c>
      <c r="E88" s="52" t="str">
        <f t="shared" si="74"/>
        <v/>
      </c>
      <c r="F88" s="53" t="str">
        <f t="shared" si="74"/>
        <v/>
      </c>
      <c r="G88" s="87">
        <f t="shared" si="75"/>
        <v>0.85</v>
      </c>
      <c r="H88" s="58"/>
      <c r="I88" s="56" t="e">
        <f>VLOOKUP($C88,地域別価格234[],5,0)</f>
        <v>#N/A</v>
      </c>
      <c r="J88" s="63" t="str">
        <f t="shared" si="32"/>
        <v/>
      </c>
      <c r="K88" s="50" t="e">
        <f t="shared" si="33"/>
        <v>#N/A</v>
      </c>
      <c r="L88" s="34" t="e">
        <f t="shared" si="76"/>
        <v>#N/A</v>
      </c>
      <c r="M88" s="35" t="e">
        <f t="shared" si="34"/>
        <v>#N/A</v>
      </c>
      <c r="N88" s="44" t="e">
        <f t="shared" si="112"/>
        <v>#N/A</v>
      </c>
      <c r="O88" s="56" t="e">
        <f>VLOOKUP($C88,地域別価格234[],6,0)</f>
        <v>#N/A</v>
      </c>
      <c r="P88" s="63" t="str">
        <f t="shared" si="35"/>
        <v/>
      </c>
      <c r="Q88" s="50" t="e">
        <f t="shared" si="36"/>
        <v>#N/A</v>
      </c>
      <c r="R88" s="34" t="e">
        <f t="shared" si="77"/>
        <v>#N/A</v>
      </c>
      <c r="S88" s="35" t="e">
        <f t="shared" si="78"/>
        <v>#N/A</v>
      </c>
      <c r="T88" s="44" t="e">
        <f t="shared" si="37"/>
        <v>#N/A</v>
      </c>
      <c r="U88" s="56" t="e">
        <f>VLOOKUP($C88,地域別価格234[],7,0)</f>
        <v>#N/A</v>
      </c>
      <c r="V88" s="63" t="str">
        <f t="shared" si="38"/>
        <v/>
      </c>
      <c r="W88" s="50" t="e">
        <f t="shared" si="39"/>
        <v>#N/A</v>
      </c>
      <c r="X88" s="34" t="e">
        <f t="shared" si="79"/>
        <v>#N/A</v>
      </c>
      <c r="Y88" s="35" t="e">
        <f t="shared" si="80"/>
        <v>#N/A</v>
      </c>
      <c r="Z88" s="44" t="e">
        <f t="shared" si="40"/>
        <v>#N/A</v>
      </c>
      <c r="AA88" s="56" t="e">
        <f>VLOOKUP($C88,地域別価格234[],8,0)</f>
        <v>#N/A</v>
      </c>
      <c r="AB88" s="63" t="str">
        <f t="shared" si="41"/>
        <v/>
      </c>
      <c r="AC88" s="50" t="e">
        <f t="shared" si="42"/>
        <v>#N/A</v>
      </c>
      <c r="AD88" s="34" t="e">
        <f t="shared" si="81"/>
        <v>#N/A</v>
      </c>
      <c r="AE88" s="35" t="e">
        <f t="shared" si="82"/>
        <v>#N/A</v>
      </c>
      <c r="AF88" s="44" t="e">
        <f t="shared" si="83"/>
        <v>#N/A</v>
      </c>
      <c r="AG88" s="56" t="e">
        <f>VLOOKUP($C88,地域別価格234[],9,0)</f>
        <v>#N/A</v>
      </c>
      <c r="AH88" s="63" t="str">
        <f t="shared" si="43"/>
        <v/>
      </c>
      <c r="AI88" s="50" t="e">
        <f t="shared" si="84"/>
        <v>#N/A</v>
      </c>
      <c r="AJ88" s="34" t="e">
        <f t="shared" si="85"/>
        <v>#N/A</v>
      </c>
      <c r="AK88" s="35" t="e">
        <f t="shared" si="86"/>
        <v>#N/A</v>
      </c>
      <c r="AL88" s="44" t="e">
        <f t="shared" si="87"/>
        <v>#N/A</v>
      </c>
      <c r="AM88" s="56" t="e">
        <f>VLOOKUP($C88,地域別価格234[],10,0)</f>
        <v>#N/A</v>
      </c>
      <c r="AN88" s="63" t="str">
        <f t="shared" si="44"/>
        <v/>
      </c>
      <c r="AO88" s="50" t="e">
        <f t="shared" si="88"/>
        <v>#N/A</v>
      </c>
      <c r="AP88" s="34" t="e">
        <f t="shared" si="89"/>
        <v>#N/A</v>
      </c>
      <c r="AQ88" s="35" t="e">
        <f t="shared" si="45"/>
        <v>#N/A</v>
      </c>
      <c r="AR88" s="44" t="e">
        <f t="shared" si="46"/>
        <v>#N/A</v>
      </c>
      <c r="AS88" s="56" t="e">
        <f>VLOOKUP($C88,地域別価格234[],11,0)</f>
        <v>#N/A</v>
      </c>
      <c r="AT88" s="63" t="str">
        <f t="shared" si="47"/>
        <v/>
      </c>
      <c r="AU88" s="50" t="e">
        <f t="shared" si="90"/>
        <v>#N/A</v>
      </c>
      <c r="AV88" s="34" t="e">
        <f t="shared" si="91"/>
        <v>#N/A</v>
      </c>
      <c r="AW88" s="35" t="e">
        <f t="shared" si="48"/>
        <v>#N/A</v>
      </c>
      <c r="AX88" s="44" t="e">
        <f t="shared" si="92"/>
        <v>#N/A</v>
      </c>
      <c r="AY88" s="56" t="e">
        <f>VLOOKUP($C88,地域別価格234[],12,0)</f>
        <v>#N/A</v>
      </c>
      <c r="AZ88" s="63" t="str">
        <f t="shared" si="49"/>
        <v/>
      </c>
      <c r="BA88" s="50" t="e">
        <f t="shared" si="93"/>
        <v>#N/A</v>
      </c>
      <c r="BB88" s="34" t="e">
        <f t="shared" si="94"/>
        <v>#N/A</v>
      </c>
      <c r="BC88" s="35" t="e">
        <f t="shared" si="50"/>
        <v>#N/A</v>
      </c>
      <c r="BD88" s="44" t="e">
        <f t="shared" si="95"/>
        <v>#N/A</v>
      </c>
      <c r="BE88" s="56" t="e">
        <f>VLOOKUP($C88,地域別価格234[],13,0)</f>
        <v>#N/A</v>
      </c>
      <c r="BF88" s="63" t="str">
        <f t="shared" si="51"/>
        <v/>
      </c>
      <c r="BG88" s="50" t="e">
        <f t="shared" si="96"/>
        <v>#N/A</v>
      </c>
      <c r="BH88" s="34" t="e">
        <f t="shared" si="97"/>
        <v>#N/A</v>
      </c>
      <c r="BI88" s="35" t="e">
        <f t="shared" si="98"/>
        <v>#N/A</v>
      </c>
      <c r="BJ88" s="44" t="e">
        <f t="shared" si="99"/>
        <v>#N/A</v>
      </c>
      <c r="BK88" s="56" t="e">
        <f>VLOOKUP($C88,地域別価格234[],14,0)</f>
        <v>#N/A</v>
      </c>
      <c r="BL88" s="63" t="str">
        <f t="shared" si="52"/>
        <v/>
      </c>
      <c r="BM88" s="50" t="e">
        <f t="shared" si="100"/>
        <v>#N/A</v>
      </c>
      <c r="BN88" s="34" t="e">
        <f t="shared" si="101"/>
        <v>#N/A</v>
      </c>
      <c r="BO88" s="35" t="e">
        <f t="shared" si="53"/>
        <v>#N/A</v>
      </c>
      <c r="BP88" s="44" t="e">
        <f t="shared" si="102"/>
        <v>#N/A</v>
      </c>
      <c r="BQ88" s="56" t="e">
        <f>VLOOKUP($C88,地域別価格234[],15,0)</f>
        <v>#N/A</v>
      </c>
      <c r="BR88" s="63" t="str">
        <f t="shared" si="54"/>
        <v/>
      </c>
      <c r="BS88" s="50" t="e">
        <f t="shared" si="103"/>
        <v>#N/A</v>
      </c>
      <c r="BT88" s="34" t="e">
        <f t="shared" si="104"/>
        <v>#N/A</v>
      </c>
      <c r="BU88" s="35" t="e">
        <f t="shared" si="55"/>
        <v>#N/A</v>
      </c>
      <c r="BV88" s="44" t="e">
        <f t="shared" si="105"/>
        <v>#N/A</v>
      </c>
      <c r="BW88" s="56" t="e">
        <f>VLOOKUP($C88,地域別価格234[],16,0)</f>
        <v>#N/A</v>
      </c>
      <c r="BX88" s="63" t="str">
        <f t="shared" si="56"/>
        <v/>
      </c>
      <c r="BY88" s="50" t="e">
        <f t="shared" si="106"/>
        <v>#N/A</v>
      </c>
      <c r="BZ88" s="34" t="e">
        <f t="shared" si="107"/>
        <v>#N/A</v>
      </c>
      <c r="CA88" s="35" t="e">
        <f t="shared" si="108"/>
        <v>#N/A</v>
      </c>
      <c r="CB88" s="44" t="e">
        <f t="shared" si="109"/>
        <v>#N/A</v>
      </c>
      <c r="CC88" s="47" t="e">
        <f t="shared" si="57"/>
        <v>#VALUE!</v>
      </c>
      <c r="CD88" s="36" t="e">
        <f t="shared" si="58"/>
        <v>#N/A</v>
      </c>
      <c r="CE88" s="36" t="e">
        <f t="shared" si="59"/>
        <v>#N/A</v>
      </c>
      <c r="CF88" s="36" t="e">
        <f t="shared" si="60"/>
        <v>#N/A</v>
      </c>
      <c r="CG88" s="36" t="e">
        <f t="shared" si="61"/>
        <v>#N/A</v>
      </c>
      <c r="CH88" s="36" t="e">
        <f t="shared" si="62"/>
        <v>#N/A</v>
      </c>
      <c r="CI88" s="36" t="e">
        <f t="shared" si="63"/>
        <v>#N/A</v>
      </c>
      <c r="CJ88" s="36" t="e">
        <f t="shared" si="64"/>
        <v>#N/A</v>
      </c>
      <c r="CK88" s="36" t="e">
        <f t="shared" si="65"/>
        <v>#N/A</v>
      </c>
      <c r="CL88" s="36" t="e">
        <f t="shared" si="66"/>
        <v>#N/A</v>
      </c>
      <c r="CM88" s="36" t="e">
        <f t="shared" si="67"/>
        <v>#N/A</v>
      </c>
      <c r="CN88" s="36" t="e">
        <f t="shared" si="68"/>
        <v>#N/A</v>
      </c>
      <c r="CO88" s="36" t="e">
        <f t="shared" si="69"/>
        <v>#N/A</v>
      </c>
      <c r="CP88" s="36" t="e">
        <f t="shared" si="70"/>
        <v>#N/A</v>
      </c>
      <c r="CQ88" s="29" t="e">
        <f t="shared" si="110"/>
        <v>#N/A</v>
      </c>
      <c r="CR88" s="29" t="e">
        <f t="shared" si="71"/>
        <v>#N/A</v>
      </c>
      <c r="CS88" s="29" t="e">
        <f t="shared" si="71"/>
        <v>#N/A</v>
      </c>
      <c r="CT88" s="29" t="e">
        <f t="shared" si="71"/>
        <v>#N/A</v>
      </c>
      <c r="CU88" s="29" t="e">
        <f t="shared" si="71"/>
        <v>#N/A</v>
      </c>
      <c r="CV88" s="29" t="e">
        <f t="shared" si="71"/>
        <v>#N/A</v>
      </c>
      <c r="CW88" s="29" t="e">
        <f t="shared" si="71"/>
        <v>#N/A</v>
      </c>
      <c r="CX88" s="29" t="e">
        <f t="shared" si="71"/>
        <v>#N/A</v>
      </c>
      <c r="CY88" s="29" t="e">
        <f t="shared" si="71"/>
        <v>#N/A</v>
      </c>
      <c r="CZ88" s="29" t="e">
        <f t="shared" si="71"/>
        <v>#N/A</v>
      </c>
      <c r="DA88" s="29" t="e">
        <f t="shared" si="71"/>
        <v>#N/A</v>
      </c>
      <c r="DB88" s="29" t="e">
        <f t="shared" si="71"/>
        <v>#N/A</v>
      </c>
      <c r="DC88" s="29"/>
      <c r="DD88" s="29" t="e">
        <f t="shared" si="111"/>
        <v>#N/A</v>
      </c>
      <c r="DE88" s="29" t="e">
        <f t="shared" si="72"/>
        <v>#N/A</v>
      </c>
      <c r="DF88" s="29" t="e">
        <f t="shared" si="72"/>
        <v>#N/A</v>
      </c>
      <c r="DG88" s="29" t="e">
        <f t="shared" si="72"/>
        <v>#N/A</v>
      </c>
      <c r="DH88" s="29" t="e">
        <f t="shared" si="72"/>
        <v>#N/A</v>
      </c>
      <c r="DI88" s="29" t="e">
        <f t="shared" si="72"/>
        <v>#N/A</v>
      </c>
      <c r="DJ88" s="29" t="e">
        <f t="shared" si="72"/>
        <v>#N/A</v>
      </c>
      <c r="DK88" s="29" t="e">
        <f t="shared" si="72"/>
        <v>#N/A</v>
      </c>
      <c r="DL88" s="29" t="e">
        <f t="shared" si="72"/>
        <v>#N/A</v>
      </c>
      <c r="DM88" s="29" t="e">
        <f t="shared" si="72"/>
        <v>#N/A</v>
      </c>
      <c r="DN88" s="29" t="e">
        <f t="shared" si="72"/>
        <v>#N/A</v>
      </c>
      <c r="DO88" s="29" t="e">
        <f t="shared" si="72"/>
        <v>#N/A</v>
      </c>
    </row>
    <row r="89" spans="1:122" ht="18" customHeight="1">
      <c r="A89" s="52" t="str">
        <f t="shared" si="73"/>
        <v/>
      </c>
      <c r="B89" s="52" t="str">
        <f t="shared" si="74"/>
        <v/>
      </c>
      <c r="C89" s="52" t="str">
        <f t="shared" si="74"/>
        <v/>
      </c>
      <c r="D89" s="52" t="str">
        <f t="shared" si="74"/>
        <v/>
      </c>
      <c r="E89" s="52" t="str">
        <f t="shared" si="74"/>
        <v/>
      </c>
      <c r="F89" s="53" t="str">
        <f t="shared" si="74"/>
        <v/>
      </c>
      <c r="G89" s="87">
        <f t="shared" si="75"/>
        <v>0.85</v>
      </c>
      <c r="H89" s="58"/>
      <c r="I89" s="56" t="e">
        <f>VLOOKUP($C89,地域別価格234[],5,0)</f>
        <v>#N/A</v>
      </c>
      <c r="J89" s="63" t="str">
        <f t="shared" si="32"/>
        <v/>
      </c>
      <c r="K89" s="50" t="e">
        <f t="shared" si="33"/>
        <v>#N/A</v>
      </c>
      <c r="L89" s="34" t="e">
        <f t="shared" si="76"/>
        <v>#N/A</v>
      </c>
      <c r="M89" s="35" t="e">
        <f t="shared" si="34"/>
        <v>#N/A</v>
      </c>
      <c r="N89" s="44" t="e">
        <f t="shared" si="112"/>
        <v>#N/A</v>
      </c>
      <c r="O89" s="56" t="e">
        <f>VLOOKUP($C89,地域別価格234[],6,0)</f>
        <v>#N/A</v>
      </c>
      <c r="P89" s="63" t="str">
        <f t="shared" si="35"/>
        <v/>
      </c>
      <c r="Q89" s="50" t="e">
        <f t="shared" si="36"/>
        <v>#N/A</v>
      </c>
      <c r="R89" s="34" t="e">
        <f t="shared" si="77"/>
        <v>#N/A</v>
      </c>
      <c r="S89" s="35" t="e">
        <f t="shared" si="78"/>
        <v>#N/A</v>
      </c>
      <c r="T89" s="44" t="e">
        <f t="shared" si="37"/>
        <v>#N/A</v>
      </c>
      <c r="U89" s="56" t="e">
        <f>VLOOKUP($C89,地域別価格234[],7,0)</f>
        <v>#N/A</v>
      </c>
      <c r="V89" s="63" t="str">
        <f t="shared" si="38"/>
        <v/>
      </c>
      <c r="W89" s="50" t="e">
        <f t="shared" si="39"/>
        <v>#N/A</v>
      </c>
      <c r="X89" s="34" t="e">
        <f t="shared" si="79"/>
        <v>#N/A</v>
      </c>
      <c r="Y89" s="35" t="e">
        <f t="shared" si="80"/>
        <v>#N/A</v>
      </c>
      <c r="Z89" s="44" t="e">
        <f t="shared" si="40"/>
        <v>#N/A</v>
      </c>
      <c r="AA89" s="56" t="e">
        <f>VLOOKUP($C89,地域別価格234[],8,0)</f>
        <v>#N/A</v>
      </c>
      <c r="AB89" s="63" t="str">
        <f t="shared" si="41"/>
        <v/>
      </c>
      <c r="AC89" s="50" t="e">
        <f t="shared" si="42"/>
        <v>#N/A</v>
      </c>
      <c r="AD89" s="34" t="e">
        <f t="shared" si="81"/>
        <v>#N/A</v>
      </c>
      <c r="AE89" s="35" t="e">
        <f t="shared" si="82"/>
        <v>#N/A</v>
      </c>
      <c r="AF89" s="44" t="e">
        <f t="shared" si="83"/>
        <v>#N/A</v>
      </c>
      <c r="AG89" s="56" t="e">
        <f>VLOOKUP($C89,地域別価格234[],9,0)</f>
        <v>#N/A</v>
      </c>
      <c r="AH89" s="63" t="str">
        <f t="shared" si="43"/>
        <v/>
      </c>
      <c r="AI89" s="50" t="e">
        <f t="shared" si="84"/>
        <v>#N/A</v>
      </c>
      <c r="AJ89" s="34" t="e">
        <f t="shared" si="85"/>
        <v>#N/A</v>
      </c>
      <c r="AK89" s="35" t="e">
        <f t="shared" si="86"/>
        <v>#N/A</v>
      </c>
      <c r="AL89" s="44" t="e">
        <f t="shared" si="87"/>
        <v>#N/A</v>
      </c>
      <c r="AM89" s="56" t="e">
        <f>VLOOKUP($C89,地域別価格234[],10,0)</f>
        <v>#N/A</v>
      </c>
      <c r="AN89" s="63" t="str">
        <f t="shared" si="44"/>
        <v/>
      </c>
      <c r="AO89" s="50" t="e">
        <f t="shared" si="88"/>
        <v>#N/A</v>
      </c>
      <c r="AP89" s="34" t="e">
        <f t="shared" si="89"/>
        <v>#N/A</v>
      </c>
      <c r="AQ89" s="35" t="e">
        <f t="shared" si="45"/>
        <v>#N/A</v>
      </c>
      <c r="AR89" s="44" t="e">
        <f t="shared" si="46"/>
        <v>#N/A</v>
      </c>
      <c r="AS89" s="56" t="e">
        <f>VLOOKUP($C89,地域別価格234[],11,0)</f>
        <v>#N/A</v>
      </c>
      <c r="AT89" s="63" t="str">
        <f t="shared" si="47"/>
        <v/>
      </c>
      <c r="AU89" s="50" t="e">
        <f t="shared" si="90"/>
        <v>#N/A</v>
      </c>
      <c r="AV89" s="34" t="e">
        <f t="shared" si="91"/>
        <v>#N/A</v>
      </c>
      <c r="AW89" s="35" t="e">
        <f t="shared" si="48"/>
        <v>#N/A</v>
      </c>
      <c r="AX89" s="44" t="e">
        <f t="shared" si="92"/>
        <v>#N/A</v>
      </c>
      <c r="AY89" s="56" t="e">
        <f>VLOOKUP($C89,地域別価格234[],12,0)</f>
        <v>#N/A</v>
      </c>
      <c r="AZ89" s="63" t="str">
        <f t="shared" si="49"/>
        <v/>
      </c>
      <c r="BA89" s="50" t="e">
        <f t="shared" si="93"/>
        <v>#N/A</v>
      </c>
      <c r="BB89" s="34" t="e">
        <f t="shared" si="94"/>
        <v>#N/A</v>
      </c>
      <c r="BC89" s="35" t="e">
        <f t="shared" si="50"/>
        <v>#N/A</v>
      </c>
      <c r="BD89" s="44" t="e">
        <f t="shared" si="95"/>
        <v>#N/A</v>
      </c>
      <c r="BE89" s="56" t="e">
        <f>VLOOKUP($C89,地域別価格234[],13,0)</f>
        <v>#N/A</v>
      </c>
      <c r="BF89" s="63" t="str">
        <f t="shared" si="51"/>
        <v/>
      </c>
      <c r="BG89" s="50" t="e">
        <f t="shared" si="96"/>
        <v>#N/A</v>
      </c>
      <c r="BH89" s="34" t="e">
        <f t="shared" si="97"/>
        <v>#N/A</v>
      </c>
      <c r="BI89" s="35" t="e">
        <f t="shared" si="98"/>
        <v>#N/A</v>
      </c>
      <c r="BJ89" s="44" t="e">
        <f t="shared" si="99"/>
        <v>#N/A</v>
      </c>
      <c r="BK89" s="56" t="e">
        <f>VLOOKUP($C89,地域別価格234[],14,0)</f>
        <v>#N/A</v>
      </c>
      <c r="BL89" s="63" t="str">
        <f t="shared" si="52"/>
        <v/>
      </c>
      <c r="BM89" s="50" t="e">
        <f t="shared" si="100"/>
        <v>#N/A</v>
      </c>
      <c r="BN89" s="34" t="e">
        <f t="shared" si="101"/>
        <v>#N/A</v>
      </c>
      <c r="BO89" s="35" t="e">
        <f t="shared" si="53"/>
        <v>#N/A</v>
      </c>
      <c r="BP89" s="44" t="e">
        <f t="shared" si="102"/>
        <v>#N/A</v>
      </c>
      <c r="BQ89" s="56" t="e">
        <f>VLOOKUP($C89,地域別価格234[],15,0)</f>
        <v>#N/A</v>
      </c>
      <c r="BR89" s="63" t="str">
        <f t="shared" si="54"/>
        <v/>
      </c>
      <c r="BS89" s="50" t="e">
        <f t="shared" si="103"/>
        <v>#N/A</v>
      </c>
      <c r="BT89" s="34" t="e">
        <f t="shared" si="104"/>
        <v>#N/A</v>
      </c>
      <c r="BU89" s="35" t="e">
        <f t="shared" si="55"/>
        <v>#N/A</v>
      </c>
      <c r="BV89" s="44" t="e">
        <f t="shared" si="105"/>
        <v>#N/A</v>
      </c>
      <c r="BW89" s="56" t="e">
        <f>VLOOKUP($C89,地域別価格234[],16,0)</f>
        <v>#N/A</v>
      </c>
      <c r="BX89" s="63" t="str">
        <f t="shared" si="56"/>
        <v/>
      </c>
      <c r="BY89" s="50" t="e">
        <f t="shared" si="106"/>
        <v>#N/A</v>
      </c>
      <c r="BZ89" s="34" t="e">
        <f t="shared" si="107"/>
        <v>#N/A</v>
      </c>
      <c r="CA89" s="35" t="e">
        <f t="shared" si="108"/>
        <v>#N/A</v>
      </c>
      <c r="CB89" s="44" t="e">
        <f t="shared" si="109"/>
        <v>#N/A</v>
      </c>
      <c r="CC89" s="47" t="e">
        <f t="shared" si="57"/>
        <v>#VALUE!</v>
      </c>
      <c r="CD89" s="36" t="e">
        <f t="shared" si="58"/>
        <v>#N/A</v>
      </c>
      <c r="CE89" s="36" t="e">
        <f t="shared" si="59"/>
        <v>#N/A</v>
      </c>
      <c r="CF89" s="36" t="e">
        <f t="shared" si="60"/>
        <v>#N/A</v>
      </c>
      <c r="CG89" s="36" t="e">
        <f t="shared" si="61"/>
        <v>#N/A</v>
      </c>
      <c r="CH89" s="36" t="e">
        <f t="shared" si="62"/>
        <v>#N/A</v>
      </c>
      <c r="CI89" s="36" t="e">
        <f t="shared" si="63"/>
        <v>#N/A</v>
      </c>
      <c r="CJ89" s="36" t="e">
        <f t="shared" si="64"/>
        <v>#N/A</v>
      </c>
      <c r="CK89" s="36" t="e">
        <f t="shared" si="65"/>
        <v>#N/A</v>
      </c>
      <c r="CL89" s="36" t="e">
        <f t="shared" si="66"/>
        <v>#N/A</v>
      </c>
      <c r="CM89" s="36" t="e">
        <f t="shared" si="67"/>
        <v>#N/A</v>
      </c>
      <c r="CN89" s="36" t="e">
        <f t="shared" si="68"/>
        <v>#N/A</v>
      </c>
      <c r="CO89" s="36" t="e">
        <f t="shared" si="69"/>
        <v>#N/A</v>
      </c>
      <c r="CP89" s="36" t="e">
        <f t="shared" si="70"/>
        <v>#N/A</v>
      </c>
      <c r="CQ89" s="29" t="e">
        <f t="shared" si="110"/>
        <v>#N/A</v>
      </c>
      <c r="CR89" s="29" t="e">
        <f t="shared" si="71"/>
        <v>#N/A</v>
      </c>
      <c r="CS89" s="29" t="e">
        <f t="shared" si="71"/>
        <v>#N/A</v>
      </c>
      <c r="CT89" s="29" t="e">
        <f t="shared" si="71"/>
        <v>#N/A</v>
      </c>
      <c r="CU89" s="29" t="e">
        <f t="shared" si="71"/>
        <v>#N/A</v>
      </c>
      <c r="CV89" s="29" t="e">
        <f t="shared" si="71"/>
        <v>#N/A</v>
      </c>
      <c r="CW89" s="29" t="e">
        <f t="shared" si="71"/>
        <v>#N/A</v>
      </c>
      <c r="CX89" s="29" t="e">
        <f t="shared" si="71"/>
        <v>#N/A</v>
      </c>
      <c r="CY89" s="29" t="e">
        <f t="shared" si="71"/>
        <v>#N/A</v>
      </c>
      <c r="CZ89" s="29" t="e">
        <f t="shared" si="71"/>
        <v>#N/A</v>
      </c>
      <c r="DA89" s="29" t="e">
        <f t="shared" si="71"/>
        <v>#N/A</v>
      </c>
      <c r="DB89" s="29" t="e">
        <f t="shared" si="71"/>
        <v>#N/A</v>
      </c>
      <c r="DC89" s="29"/>
      <c r="DD89" s="29" t="e">
        <f t="shared" si="111"/>
        <v>#N/A</v>
      </c>
      <c r="DE89" s="29" t="e">
        <f t="shared" si="72"/>
        <v>#N/A</v>
      </c>
      <c r="DF89" s="29" t="e">
        <f t="shared" si="72"/>
        <v>#N/A</v>
      </c>
      <c r="DG89" s="29" t="e">
        <f t="shared" si="72"/>
        <v>#N/A</v>
      </c>
      <c r="DH89" s="29" t="e">
        <f t="shared" si="72"/>
        <v>#N/A</v>
      </c>
      <c r="DI89" s="29" t="e">
        <f t="shared" si="72"/>
        <v>#N/A</v>
      </c>
      <c r="DJ89" s="29" t="e">
        <f t="shared" si="72"/>
        <v>#N/A</v>
      </c>
      <c r="DK89" s="29" t="e">
        <f t="shared" si="72"/>
        <v>#N/A</v>
      </c>
      <c r="DL89" s="29" t="e">
        <f t="shared" si="72"/>
        <v>#N/A</v>
      </c>
      <c r="DM89" s="29" t="e">
        <f t="shared" si="72"/>
        <v>#N/A</v>
      </c>
      <c r="DN89" s="29" t="e">
        <f t="shared" si="72"/>
        <v>#N/A</v>
      </c>
      <c r="DO89" s="29" t="e">
        <f t="shared" si="72"/>
        <v>#N/A</v>
      </c>
    </row>
    <row r="90" spans="1:122" ht="18" customHeight="1">
      <c r="A90" s="52" t="str">
        <f t="shared" si="73"/>
        <v/>
      </c>
      <c r="B90" s="52" t="str">
        <f t="shared" si="74"/>
        <v/>
      </c>
      <c r="C90" s="52" t="str">
        <f t="shared" si="74"/>
        <v/>
      </c>
      <c r="D90" s="52" t="str">
        <f t="shared" si="74"/>
        <v/>
      </c>
      <c r="E90" s="52" t="str">
        <f t="shared" si="74"/>
        <v/>
      </c>
      <c r="F90" s="53" t="str">
        <f t="shared" si="74"/>
        <v/>
      </c>
      <c r="G90" s="87">
        <f t="shared" si="75"/>
        <v>0.85</v>
      </c>
      <c r="H90" s="58"/>
      <c r="I90" s="56" t="e">
        <f>VLOOKUP($C90,地域別価格234[],5,0)</f>
        <v>#N/A</v>
      </c>
      <c r="J90" s="63" t="str">
        <f t="shared" si="32"/>
        <v/>
      </c>
      <c r="K90" s="50" t="e">
        <f t="shared" si="33"/>
        <v>#N/A</v>
      </c>
      <c r="L90" s="34" t="e">
        <f t="shared" si="76"/>
        <v>#N/A</v>
      </c>
      <c r="M90" s="35" t="e">
        <f t="shared" si="34"/>
        <v>#N/A</v>
      </c>
      <c r="N90" s="44" t="e">
        <f t="shared" si="112"/>
        <v>#N/A</v>
      </c>
      <c r="O90" s="56" t="e">
        <f>VLOOKUP($C90,地域別価格234[],6,0)</f>
        <v>#N/A</v>
      </c>
      <c r="P90" s="63" t="str">
        <f t="shared" si="35"/>
        <v/>
      </c>
      <c r="Q90" s="50" t="e">
        <f t="shared" si="36"/>
        <v>#N/A</v>
      </c>
      <c r="R90" s="34" t="e">
        <f t="shared" si="77"/>
        <v>#N/A</v>
      </c>
      <c r="S90" s="35" t="e">
        <f t="shared" si="78"/>
        <v>#N/A</v>
      </c>
      <c r="T90" s="44" t="e">
        <f t="shared" si="37"/>
        <v>#N/A</v>
      </c>
      <c r="U90" s="56" t="e">
        <f>VLOOKUP($C90,地域別価格234[],7,0)</f>
        <v>#N/A</v>
      </c>
      <c r="V90" s="63" t="str">
        <f t="shared" si="38"/>
        <v/>
      </c>
      <c r="W90" s="50" t="e">
        <f t="shared" si="39"/>
        <v>#N/A</v>
      </c>
      <c r="X90" s="34" t="e">
        <f t="shared" si="79"/>
        <v>#N/A</v>
      </c>
      <c r="Y90" s="35" t="e">
        <f t="shared" si="80"/>
        <v>#N/A</v>
      </c>
      <c r="Z90" s="44" t="e">
        <f t="shared" si="40"/>
        <v>#N/A</v>
      </c>
      <c r="AA90" s="56" t="e">
        <f>VLOOKUP($C90,地域別価格234[],8,0)</f>
        <v>#N/A</v>
      </c>
      <c r="AB90" s="63" t="str">
        <f t="shared" si="41"/>
        <v/>
      </c>
      <c r="AC90" s="50" t="e">
        <f t="shared" si="42"/>
        <v>#N/A</v>
      </c>
      <c r="AD90" s="34" t="e">
        <f t="shared" si="81"/>
        <v>#N/A</v>
      </c>
      <c r="AE90" s="35" t="e">
        <f t="shared" si="82"/>
        <v>#N/A</v>
      </c>
      <c r="AF90" s="44" t="e">
        <f t="shared" si="83"/>
        <v>#N/A</v>
      </c>
      <c r="AG90" s="56" t="e">
        <f>VLOOKUP($C90,地域別価格234[],9,0)</f>
        <v>#N/A</v>
      </c>
      <c r="AH90" s="63" t="str">
        <f t="shared" si="43"/>
        <v/>
      </c>
      <c r="AI90" s="50" t="e">
        <f t="shared" si="84"/>
        <v>#N/A</v>
      </c>
      <c r="AJ90" s="34" t="e">
        <f t="shared" si="85"/>
        <v>#N/A</v>
      </c>
      <c r="AK90" s="35" t="e">
        <f t="shared" si="86"/>
        <v>#N/A</v>
      </c>
      <c r="AL90" s="44" t="e">
        <f t="shared" si="87"/>
        <v>#N/A</v>
      </c>
      <c r="AM90" s="56" t="e">
        <f>VLOOKUP($C90,地域別価格234[],10,0)</f>
        <v>#N/A</v>
      </c>
      <c r="AN90" s="63" t="str">
        <f t="shared" si="44"/>
        <v/>
      </c>
      <c r="AO90" s="50" t="e">
        <f t="shared" si="88"/>
        <v>#N/A</v>
      </c>
      <c r="AP90" s="34" t="e">
        <f t="shared" si="89"/>
        <v>#N/A</v>
      </c>
      <c r="AQ90" s="35" t="e">
        <f t="shared" si="45"/>
        <v>#N/A</v>
      </c>
      <c r="AR90" s="44" t="e">
        <f t="shared" si="46"/>
        <v>#N/A</v>
      </c>
      <c r="AS90" s="56" t="e">
        <f>VLOOKUP($C90,地域別価格234[],11,0)</f>
        <v>#N/A</v>
      </c>
      <c r="AT90" s="63" t="str">
        <f t="shared" si="47"/>
        <v/>
      </c>
      <c r="AU90" s="50" t="e">
        <f t="shared" si="90"/>
        <v>#N/A</v>
      </c>
      <c r="AV90" s="34" t="e">
        <f t="shared" si="91"/>
        <v>#N/A</v>
      </c>
      <c r="AW90" s="35" t="e">
        <f t="shared" si="48"/>
        <v>#N/A</v>
      </c>
      <c r="AX90" s="44" t="e">
        <f t="shared" si="92"/>
        <v>#N/A</v>
      </c>
      <c r="AY90" s="56" t="e">
        <f>VLOOKUP($C90,地域別価格234[],12,0)</f>
        <v>#N/A</v>
      </c>
      <c r="AZ90" s="63" t="str">
        <f t="shared" si="49"/>
        <v/>
      </c>
      <c r="BA90" s="50" t="e">
        <f t="shared" si="93"/>
        <v>#N/A</v>
      </c>
      <c r="BB90" s="34" t="e">
        <f t="shared" si="94"/>
        <v>#N/A</v>
      </c>
      <c r="BC90" s="35" t="e">
        <f t="shared" si="50"/>
        <v>#N/A</v>
      </c>
      <c r="BD90" s="44" t="e">
        <f t="shared" si="95"/>
        <v>#N/A</v>
      </c>
      <c r="BE90" s="56" t="e">
        <f>VLOOKUP($C90,地域別価格234[],13,0)</f>
        <v>#N/A</v>
      </c>
      <c r="BF90" s="63" t="str">
        <f t="shared" si="51"/>
        <v/>
      </c>
      <c r="BG90" s="50" t="e">
        <f t="shared" si="96"/>
        <v>#N/A</v>
      </c>
      <c r="BH90" s="34" t="e">
        <f t="shared" si="97"/>
        <v>#N/A</v>
      </c>
      <c r="BI90" s="35" t="e">
        <f t="shared" si="98"/>
        <v>#N/A</v>
      </c>
      <c r="BJ90" s="44" t="e">
        <f t="shared" si="99"/>
        <v>#N/A</v>
      </c>
      <c r="BK90" s="56" t="e">
        <f>VLOOKUP($C90,地域別価格234[],14,0)</f>
        <v>#N/A</v>
      </c>
      <c r="BL90" s="63" t="str">
        <f t="shared" si="52"/>
        <v/>
      </c>
      <c r="BM90" s="50" t="e">
        <f t="shared" si="100"/>
        <v>#N/A</v>
      </c>
      <c r="BN90" s="34" t="e">
        <f t="shared" si="101"/>
        <v>#N/A</v>
      </c>
      <c r="BO90" s="35" t="e">
        <f t="shared" si="53"/>
        <v>#N/A</v>
      </c>
      <c r="BP90" s="44" t="e">
        <f t="shared" si="102"/>
        <v>#N/A</v>
      </c>
      <c r="BQ90" s="56" t="e">
        <f>VLOOKUP($C90,地域別価格234[],15,0)</f>
        <v>#N/A</v>
      </c>
      <c r="BR90" s="63" t="str">
        <f t="shared" si="54"/>
        <v/>
      </c>
      <c r="BS90" s="50" t="e">
        <f t="shared" si="103"/>
        <v>#N/A</v>
      </c>
      <c r="BT90" s="34" t="e">
        <f t="shared" si="104"/>
        <v>#N/A</v>
      </c>
      <c r="BU90" s="35" t="e">
        <f t="shared" si="55"/>
        <v>#N/A</v>
      </c>
      <c r="BV90" s="44" t="e">
        <f t="shared" si="105"/>
        <v>#N/A</v>
      </c>
      <c r="BW90" s="56" t="e">
        <f>VLOOKUP($C90,地域別価格234[],16,0)</f>
        <v>#N/A</v>
      </c>
      <c r="BX90" s="63" t="str">
        <f t="shared" si="56"/>
        <v/>
      </c>
      <c r="BY90" s="50" t="e">
        <f t="shared" si="106"/>
        <v>#N/A</v>
      </c>
      <c r="BZ90" s="34" t="e">
        <f t="shared" si="107"/>
        <v>#N/A</v>
      </c>
      <c r="CA90" s="35" t="e">
        <f t="shared" si="108"/>
        <v>#N/A</v>
      </c>
      <c r="CB90" s="44" t="e">
        <f t="shared" si="109"/>
        <v>#N/A</v>
      </c>
      <c r="CC90" s="47" t="e">
        <f t="shared" si="57"/>
        <v>#VALUE!</v>
      </c>
      <c r="CD90" s="36" t="e">
        <f t="shared" si="58"/>
        <v>#N/A</v>
      </c>
      <c r="CE90" s="36" t="e">
        <f t="shared" si="59"/>
        <v>#N/A</v>
      </c>
      <c r="CF90" s="36" t="e">
        <f t="shared" si="60"/>
        <v>#N/A</v>
      </c>
      <c r="CG90" s="36" t="e">
        <f t="shared" si="61"/>
        <v>#N/A</v>
      </c>
      <c r="CH90" s="36" t="e">
        <f t="shared" si="62"/>
        <v>#N/A</v>
      </c>
      <c r="CI90" s="36" t="e">
        <f t="shared" si="63"/>
        <v>#N/A</v>
      </c>
      <c r="CJ90" s="36" t="e">
        <f t="shared" si="64"/>
        <v>#N/A</v>
      </c>
      <c r="CK90" s="36" t="e">
        <f t="shared" si="65"/>
        <v>#N/A</v>
      </c>
      <c r="CL90" s="36" t="e">
        <f t="shared" si="66"/>
        <v>#N/A</v>
      </c>
      <c r="CM90" s="36" t="e">
        <f t="shared" si="67"/>
        <v>#N/A</v>
      </c>
      <c r="CN90" s="36" t="e">
        <f t="shared" si="68"/>
        <v>#N/A</v>
      </c>
      <c r="CO90" s="36" t="e">
        <f t="shared" si="69"/>
        <v>#N/A</v>
      </c>
      <c r="CP90" s="36" t="e">
        <f t="shared" si="70"/>
        <v>#N/A</v>
      </c>
      <c r="CQ90" s="29" t="e">
        <f t="shared" si="110"/>
        <v>#N/A</v>
      </c>
      <c r="CR90" s="29" t="e">
        <f t="shared" si="71"/>
        <v>#N/A</v>
      </c>
      <c r="CS90" s="29" t="e">
        <f t="shared" si="71"/>
        <v>#N/A</v>
      </c>
      <c r="CT90" s="29" t="e">
        <f t="shared" si="71"/>
        <v>#N/A</v>
      </c>
      <c r="CU90" s="29" t="e">
        <f t="shared" si="71"/>
        <v>#N/A</v>
      </c>
      <c r="CV90" s="29" t="e">
        <f t="shared" si="71"/>
        <v>#N/A</v>
      </c>
      <c r="CW90" s="29" t="e">
        <f t="shared" si="71"/>
        <v>#N/A</v>
      </c>
      <c r="CX90" s="29" t="e">
        <f t="shared" si="71"/>
        <v>#N/A</v>
      </c>
      <c r="CY90" s="29" t="e">
        <f t="shared" si="71"/>
        <v>#N/A</v>
      </c>
      <c r="CZ90" s="29" t="e">
        <f t="shared" si="71"/>
        <v>#N/A</v>
      </c>
      <c r="DA90" s="29" t="e">
        <f t="shared" si="71"/>
        <v>#N/A</v>
      </c>
      <c r="DB90" s="29" t="e">
        <f t="shared" si="71"/>
        <v>#N/A</v>
      </c>
      <c r="DC90" s="29"/>
      <c r="DD90" s="29" t="e">
        <f t="shared" si="111"/>
        <v>#N/A</v>
      </c>
      <c r="DE90" s="29" t="e">
        <f t="shared" si="72"/>
        <v>#N/A</v>
      </c>
      <c r="DF90" s="29" t="e">
        <f t="shared" si="72"/>
        <v>#N/A</v>
      </c>
      <c r="DG90" s="29" t="e">
        <f t="shared" si="72"/>
        <v>#N/A</v>
      </c>
      <c r="DH90" s="29" t="e">
        <f t="shared" si="72"/>
        <v>#N/A</v>
      </c>
      <c r="DI90" s="29" t="e">
        <f t="shared" si="72"/>
        <v>#N/A</v>
      </c>
      <c r="DJ90" s="29" t="e">
        <f t="shared" si="72"/>
        <v>#N/A</v>
      </c>
      <c r="DK90" s="29" t="e">
        <f t="shared" si="72"/>
        <v>#N/A</v>
      </c>
      <c r="DL90" s="29" t="e">
        <f t="shared" si="72"/>
        <v>#N/A</v>
      </c>
      <c r="DM90" s="29" t="e">
        <f t="shared" si="72"/>
        <v>#N/A</v>
      </c>
      <c r="DN90" s="29" t="e">
        <f t="shared" si="72"/>
        <v>#N/A</v>
      </c>
      <c r="DO90" s="29" t="e">
        <f t="shared" si="72"/>
        <v>#N/A</v>
      </c>
    </row>
    <row r="91" spans="1:122" ht="18" customHeight="1">
      <c r="A91" s="52" t="str">
        <f t="shared" si="73"/>
        <v/>
      </c>
      <c r="B91" s="52" t="str">
        <f t="shared" si="74"/>
        <v/>
      </c>
      <c r="C91" s="52" t="str">
        <f t="shared" si="74"/>
        <v/>
      </c>
      <c r="D91" s="52" t="str">
        <f t="shared" si="74"/>
        <v/>
      </c>
      <c r="E91" s="52" t="str">
        <f t="shared" si="74"/>
        <v/>
      </c>
      <c r="F91" s="53" t="str">
        <f t="shared" si="74"/>
        <v/>
      </c>
      <c r="G91" s="87">
        <f t="shared" si="75"/>
        <v>0.85</v>
      </c>
      <c r="H91" s="58"/>
      <c r="I91" s="56" t="e">
        <f>VLOOKUP($C91,地域別価格234[],5,0)</f>
        <v>#N/A</v>
      </c>
      <c r="J91" s="63" t="str">
        <f t="shared" si="32"/>
        <v/>
      </c>
      <c r="K91" s="50" t="e">
        <f t="shared" si="33"/>
        <v>#N/A</v>
      </c>
      <c r="L91" s="34" t="e">
        <f t="shared" si="76"/>
        <v>#N/A</v>
      </c>
      <c r="M91" s="35" t="e">
        <f t="shared" si="34"/>
        <v>#N/A</v>
      </c>
      <c r="N91" s="44" t="e">
        <f t="shared" si="112"/>
        <v>#N/A</v>
      </c>
      <c r="O91" s="56" t="e">
        <f>VLOOKUP($C91,地域別価格234[],6,0)</f>
        <v>#N/A</v>
      </c>
      <c r="P91" s="63" t="str">
        <f t="shared" si="35"/>
        <v/>
      </c>
      <c r="Q91" s="50" t="e">
        <f t="shared" si="36"/>
        <v>#N/A</v>
      </c>
      <c r="R91" s="34" t="e">
        <f t="shared" si="77"/>
        <v>#N/A</v>
      </c>
      <c r="S91" s="35" t="e">
        <f t="shared" si="78"/>
        <v>#N/A</v>
      </c>
      <c r="T91" s="44" t="e">
        <f t="shared" si="37"/>
        <v>#N/A</v>
      </c>
      <c r="U91" s="56" t="e">
        <f>VLOOKUP($C91,地域別価格234[],7,0)</f>
        <v>#N/A</v>
      </c>
      <c r="V91" s="63" t="str">
        <f t="shared" si="38"/>
        <v/>
      </c>
      <c r="W91" s="50" t="e">
        <f t="shared" si="39"/>
        <v>#N/A</v>
      </c>
      <c r="X91" s="34" t="e">
        <f t="shared" si="79"/>
        <v>#N/A</v>
      </c>
      <c r="Y91" s="35" t="e">
        <f t="shared" si="80"/>
        <v>#N/A</v>
      </c>
      <c r="Z91" s="44" t="e">
        <f t="shared" si="40"/>
        <v>#N/A</v>
      </c>
      <c r="AA91" s="56" t="e">
        <f>VLOOKUP($C91,地域別価格234[],8,0)</f>
        <v>#N/A</v>
      </c>
      <c r="AB91" s="63" t="str">
        <f t="shared" si="41"/>
        <v/>
      </c>
      <c r="AC91" s="50" t="e">
        <f t="shared" si="42"/>
        <v>#N/A</v>
      </c>
      <c r="AD91" s="34" t="e">
        <f t="shared" si="81"/>
        <v>#N/A</v>
      </c>
      <c r="AE91" s="35" t="e">
        <f t="shared" si="82"/>
        <v>#N/A</v>
      </c>
      <c r="AF91" s="44" t="e">
        <f t="shared" si="83"/>
        <v>#N/A</v>
      </c>
      <c r="AG91" s="56" t="e">
        <f>VLOOKUP($C91,地域別価格234[],9,0)</f>
        <v>#N/A</v>
      </c>
      <c r="AH91" s="63" t="str">
        <f t="shared" si="43"/>
        <v/>
      </c>
      <c r="AI91" s="50" t="e">
        <f t="shared" si="84"/>
        <v>#N/A</v>
      </c>
      <c r="AJ91" s="34" t="e">
        <f t="shared" si="85"/>
        <v>#N/A</v>
      </c>
      <c r="AK91" s="35" t="e">
        <f t="shared" si="86"/>
        <v>#N/A</v>
      </c>
      <c r="AL91" s="44" t="e">
        <f t="shared" si="87"/>
        <v>#N/A</v>
      </c>
      <c r="AM91" s="56" t="e">
        <f>VLOOKUP($C91,地域別価格234[],10,0)</f>
        <v>#N/A</v>
      </c>
      <c r="AN91" s="63" t="str">
        <f t="shared" si="44"/>
        <v/>
      </c>
      <c r="AO91" s="50" t="e">
        <f t="shared" si="88"/>
        <v>#N/A</v>
      </c>
      <c r="AP91" s="34" t="e">
        <f t="shared" si="89"/>
        <v>#N/A</v>
      </c>
      <c r="AQ91" s="35" t="e">
        <f t="shared" si="45"/>
        <v>#N/A</v>
      </c>
      <c r="AR91" s="44" t="e">
        <f t="shared" si="46"/>
        <v>#N/A</v>
      </c>
      <c r="AS91" s="56" t="e">
        <f>VLOOKUP($C91,地域別価格234[],11,0)</f>
        <v>#N/A</v>
      </c>
      <c r="AT91" s="63" t="str">
        <f t="shared" si="47"/>
        <v/>
      </c>
      <c r="AU91" s="50" t="e">
        <f t="shared" si="90"/>
        <v>#N/A</v>
      </c>
      <c r="AV91" s="34" t="e">
        <f t="shared" si="91"/>
        <v>#N/A</v>
      </c>
      <c r="AW91" s="35" t="e">
        <f t="shared" si="48"/>
        <v>#N/A</v>
      </c>
      <c r="AX91" s="44" t="e">
        <f t="shared" si="92"/>
        <v>#N/A</v>
      </c>
      <c r="AY91" s="56" t="e">
        <f>VLOOKUP($C91,地域別価格234[],12,0)</f>
        <v>#N/A</v>
      </c>
      <c r="AZ91" s="63" t="str">
        <f t="shared" si="49"/>
        <v/>
      </c>
      <c r="BA91" s="50" t="e">
        <f t="shared" si="93"/>
        <v>#N/A</v>
      </c>
      <c r="BB91" s="34" t="e">
        <f t="shared" si="94"/>
        <v>#N/A</v>
      </c>
      <c r="BC91" s="35" t="e">
        <f t="shared" si="50"/>
        <v>#N/A</v>
      </c>
      <c r="BD91" s="44" t="e">
        <f t="shared" si="95"/>
        <v>#N/A</v>
      </c>
      <c r="BE91" s="56" t="e">
        <f>VLOOKUP($C91,地域別価格234[],13,0)</f>
        <v>#N/A</v>
      </c>
      <c r="BF91" s="63" t="str">
        <f t="shared" si="51"/>
        <v/>
      </c>
      <c r="BG91" s="50" t="e">
        <f t="shared" si="96"/>
        <v>#N/A</v>
      </c>
      <c r="BH91" s="34" t="e">
        <f t="shared" si="97"/>
        <v>#N/A</v>
      </c>
      <c r="BI91" s="35" t="e">
        <f t="shared" si="98"/>
        <v>#N/A</v>
      </c>
      <c r="BJ91" s="44" t="e">
        <f t="shared" si="99"/>
        <v>#N/A</v>
      </c>
      <c r="BK91" s="56" t="e">
        <f>VLOOKUP($C91,地域別価格234[],14,0)</f>
        <v>#N/A</v>
      </c>
      <c r="BL91" s="63" t="str">
        <f t="shared" si="52"/>
        <v/>
      </c>
      <c r="BM91" s="50" t="e">
        <f t="shared" si="100"/>
        <v>#N/A</v>
      </c>
      <c r="BN91" s="34" t="e">
        <f t="shared" si="101"/>
        <v>#N/A</v>
      </c>
      <c r="BO91" s="35" t="e">
        <f t="shared" si="53"/>
        <v>#N/A</v>
      </c>
      <c r="BP91" s="44" t="e">
        <f t="shared" si="102"/>
        <v>#N/A</v>
      </c>
      <c r="BQ91" s="56" t="e">
        <f>VLOOKUP($C91,地域別価格234[],15,0)</f>
        <v>#N/A</v>
      </c>
      <c r="BR91" s="63" t="str">
        <f t="shared" si="54"/>
        <v/>
      </c>
      <c r="BS91" s="50" t="e">
        <f t="shared" si="103"/>
        <v>#N/A</v>
      </c>
      <c r="BT91" s="34" t="e">
        <f t="shared" si="104"/>
        <v>#N/A</v>
      </c>
      <c r="BU91" s="35" t="e">
        <f t="shared" si="55"/>
        <v>#N/A</v>
      </c>
      <c r="BV91" s="44" t="e">
        <f t="shared" si="105"/>
        <v>#N/A</v>
      </c>
      <c r="BW91" s="56" t="e">
        <f>VLOOKUP($C91,地域別価格234[],16,0)</f>
        <v>#N/A</v>
      </c>
      <c r="BX91" s="63" t="str">
        <f t="shared" si="56"/>
        <v/>
      </c>
      <c r="BY91" s="50" t="e">
        <f t="shared" si="106"/>
        <v>#N/A</v>
      </c>
      <c r="BZ91" s="34" t="e">
        <f>BY91/$G91</f>
        <v>#N/A</v>
      </c>
      <c r="CA91" s="35" t="e">
        <f t="shared" si="108"/>
        <v>#N/A</v>
      </c>
      <c r="CB91" s="44" t="e">
        <f t="shared" si="109"/>
        <v>#N/A</v>
      </c>
      <c r="CC91" s="47" t="e">
        <f t="shared" si="57"/>
        <v>#VALUE!</v>
      </c>
      <c r="CD91" s="36" t="e">
        <f t="shared" si="58"/>
        <v>#N/A</v>
      </c>
      <c r="CE91" s="36" t="e">
        <f t="shared" si="59"/>
        <v>#N/A</v>
      </c>
      <c r="CF91" s="36" t="e">
        <f t="shared" si="60"/>
        <v>#N/A</v>
      </c>
      <c r="CG91" s="36" t="e">
        <f t="shared" si="61"/>
        <v>#N/A</v>
      </c>
      <c r="CH91" s="36" t="e">
        <f t="shared" si="62"/>
        <v>#N/A</v>
      </c>
      <c r="CI91" s="36" t="e">
        <f t="shared" si="63"/>
        <v>#N/A</v>
      </c>
      <c r="CJ91" s="36" t="e">
        <f t="shared" si="64"/>
        <v>#N/A</v>
      </c>
      <c r="CK91" s="36" t="e">
        <f t="shared" si="65"/>
        <v>#N/A</v>
      </c>
      <c r="CL91" s="36" t="e">
        <f t="shared" si="66"/>
        <v>#N/A</v>
      </c>
      <c r="CM91" s="36" t="e">
        <f t="shared" si="67"/>
        <v>#N/A</v>
      </c>
      <c r="CN91" s="36" t="e">
        <f t="shared" si="68"/>
        <v>#N/A</v>
      </c>
      <c r="CO91" s="36" t="e">
        <f t="shared" si="69"/>
        <v>#N/A</v>
      </c>
      <c r="CP91" s="36" t="e">
        <f t="shared" si="70"/>
        <v>#N/A</v>
      </c>
      <c r="CQ91" s="29" t="e">
        <f t="shared" si="110"/>
        <v>#N/A</v>
      </c>
      <c r="CR91" s="29" t="e">
        <f t="shared" si="71"/>
        <v>#N/A</v>
      </c>
      <c r="CS91" s="29" t="e">
        <f t="shared" si="71"/>
        <v>#N/A</v>
      </c>
      <c r="CT91" s="29" t="e">
        <f t="shared" si="71"/>
        <v>#N/A</v>
      </c>
      <c r="CU91" s="29" t="e">
        <f t="shared" si="71"/>
        <v>#N/A</v>
      </c>
      <c r="CV91" s="29" t="e">
        <f t="shared" si="71"/>
        <v>#N/A</v>
      </c>
      <c r="CW91" s="29" t="e">
        <f t="shared" si="71"/>
        <v>#N/A</v>
      </c>
      <c r="CX91" s="29" t="e">
        <f t="shared" si="71"/>
        <v>#N/A</v>
      </c>
      <c r="CY91" s="29" t="e">
        <f t="shared" si="71"/>
        <v>#N/A</v>
      </c>
      <c r="CZ91" s="29" t="e">
        <f t="shared" si="71"/>
        <v>#N/A</v>
      </c>
      <c r="DA91" s="29" t="e">
        <f t="shared" si="71"/>
        <v>#N/A</v>
      </c>
      <c r="DB91" s="29" t="e">
        <f t="shared" si="71"/>
        <v>#N/A</v>
      </c>
      <c r="DC91" s="29"/>
      <c r="DD91" s="29" t="e">
        <f t="shared" si="111"/>
        <v>#N/A</v>
      </c>
      <c r="DE91" s="29" t="e">
        <f t="shared" si="72"/>
        <v>#N/A</v>
      </c>
      <c r="DF91" s="29" t="e">
        <f t="shared" si="72"/>
        <v>#N/A</v>
      </c>
      <c r="DG91" s="29" t="e">
        <f t="shared" si="72"/>
        <v>#N/A</v>
      </c>
      <c r="DH91" s="29" t="e">
        <f t="shared" si="72"/>
        <v>#N/A</v>
      </c>
      <c r="DI91" s="29" t="e">
        <f t="shared" si="72"/>
        <v>#N/A</v>
      </c>
      <c r="DJ91" s="29" t="e">
        <f t="shared" si="72"/>
        <v>#N/A</v>
      </c>
      <c r="DK91" s="29" t="e">
        <f t="shared" si="72"/>
        <v>#N/A</v>
      </c>
      <c r="DL91" s="29" t="e">
        <f t="shared" si="72"/>
        <v>#N/A</v>
      </c>
      <c r="DM91" s="29" t="e">
        <f t="shared" si="72"/>
        <v>#N/A</v>
      </c>
      <c r="DN91" s="29" t="e">
        <f t="shared" si="72"/>
        <v>#N/A</v>
      </c>
      <c r="DO91" s="29" t="e">
        <f t="shared" si="72"/>
        <v>#N/A</v>
      </c>
    </row>
    <row r="92" spans="1:122" ht="18" customHeight="1">
      <c r="A92" s="52" t="str">
        <f t="shared" si="73"/>
        <v/>
      </c>
      <c r="B92" s="52" t="str">
        <f t="shared" si="74"/>
        <v/>
      </c>
      <c r="C92" s="52" t="str">
        <f t="shared" si="74"/>
        <v/>
      </c>
      <c r="D92" s="52" t="str">
        <f t="shared" si="74"/>
        <v/>
      </c>
      <c r="E92" s="52" t="str">
        <f t="shared" si="74"/>
        <v/>
      </c>
      <c r="F92" s="53" t="str">
        <f t="shared" si="74"/>
        <v/>
      </c>
      <c r="G92" s="87">
        <f t="shared" si="75"/>
        <v>0.85</v>
      </c>
      <c r="H92" s="58"/>
      <c r="I92" s="56" t="e">
        <f>VLOOKUP($C92,地域別価格234[],5,0)</f>
        <v>#N/A</v>
      </c>
      <c r="J92" s="63" t="str">
        <f t="shared" si="32"/>
        <v/>
      </c>
      <c r="K92" s="50" t="e">
        <f t="shared" si="33"/>
        <v>#N/A</v>
      </c>
      <c r="L92" s="34" t="e">
        <f t="shared" si="76"/>
        <v>#N/A</v>
      </c>
      <c r="M92" s="35" t="e">
        <f t="shared" si="34"/>
        <v>#N/A</v>
      </c>
      <c r="N92" s="44" t="e">
        <f t="shared" si="112"/>
        <v>#N/A</v>
      </c>
      <c r="O92" s="56" t="e">
        <f>VLOOKUP($C92,地域別価格234[],6,0)</f>
        <v>#N/A</v>
      </c>
      <c r="P92" s="63" t="str">
        <f t="shared" si="35"/>
        <v/>
      </c>
      <c r="Q92" s="50" t="e">
        <f t="shared" si="36"/>
        <v>#N/A</v>
      </c>
      <c r="R92" s="34" t="e">
        <f t="shared" si="77"/>
        <v>#N/A</v>
      </c>
      <c r="S92" s="35" t="e">
        <f t="shared" si="78"/>
        <v>#N/A</v>
      </c>
      <c r="T92" s="44" t="e">
        <f t="shared" si="37"/>
        <v>#N/A</v>
      </c>
      <c r="U92" s="56" t="e">
        <f>VLOOKUP($C92,地域別価格234[],7,0)</f>
        <v>#N/A</v>
      </c>
      <c r="V92" s="63" t="str">
        <f t="shared" si="38"/>
        <v/>
      </c>
      <c r="W92" s="50" t="e">
        <f t="shared" si="39"/>
        <v>#N/A</v>
      </c>
      <c r="X92" s="34" t="e">
        <f t="shared" si="79"/>
        <v>#N/A</v>
      </c>
      <c r="Y92" s="35" t="e">
        <f t="shared" si="80"/>
        <v>#N/A</v>
      </c>
      <c r="Z92" s="44" t="e">
        <f t="shared" si="40"/>
        <v>#N/A</v>
      </c>
      <c r="AA92" s="56" t="e">
        <f>VLOOKUP($C92,地域別価格234[],8,0)</f>
        <v>#N/A</v>
      </c>
      <c r="AB92" s="63" t="str">
        <f t="shared" si="41"/>
        <v/>
      </c>
      <c r="AC92" s="50" t="e">
        <f t="shared" si="42"/>
        <v>#N/A</v>
      </c>
      <c r="AD92" s="34" t="e">
        <f t="shared" si="81"/>
        <v>#N/A</v>
      </c>
      <c r="AE92" s="35" t="e">
        <f t="shared" si="82"/>
        <v>#N/A</v>
      </c>
      <c r="AF92" s="44" t="e">
        <f t="shared" si="83"/>
        <v>#N/A</v>
      </c>
      <c r="AG92" s="56" t="e">
        <f>VLOOKUP($C92,地域別価格234[],9,0)</f>
        <v>#N/A</v>
      </c>
      <c r="AH92" s="63" t="str">
        <f t="shared" si="43"/>
        <v/>
      </c>
      <c r="AI92" s="50" t="e">
        <f t="shared" si="84"/>
        <v>#N/A</v>
      </c>
      <c r="AJ92" s="34" t="e">
        <f t="shared" si="85"/>
        <v>#N/A</v>
      </c>
      <c r="AK92" s="35" t="e">
        <f t="shared" si="86"/>
        <v>#N/A</v>
      </c>
      <c r="AL92" s="44" t="e">
        <f t="shared" si="87"/>
        <v>#N/A</v>
      </c>
      <c r="AM92" s="56" t="e">
        <f>VLOOKUP($C92,地域別価格234[],10,0)</f>
        <v>#N/A</v>
      </c>
      <c r="AN92" s="63" t="str">
        <f t="shared" si="44"/>
        <v/>
      </c>
      <c r="AO92" s="50" t="e">
        <f t="shared" si="88"/>
        <v>#N/A</v>
      </c>
      <c r="AP92" s="34" t="e">
        <f t="shared" si="89"/>
        <v>#N/A</v>
      </c>
      <c r="AQ92" s="35" t="e">
        <f t="shared" si="45"/>
        <v>#N/A</v>
      </c>
      <c r="AR92" s="44" t="e">
        <f t="shared" si="46"/>
        <v>#N/A</v>
      </c>
      <c r="AS92" s="56" t="e">
        <f>VLOOKUP($C92,地域別価格234[],11,0)</f>
        <v>#N/A</v>
      </c>
      <c r="AT92" s="63" t="str">
        <f t="shared" si="47"/>
        <v/>
      </c>
      <c r="AU92" s="50" t="e">
        <f t="shared" si="90"/>
        <v>#N/A</v>
      </c>
      <c r="AV92" s="34" t="e">
        <f t="shared" si="91"/>
        <v>#N/A</v>
      </c>
      <c r="AW92" s="35" t="e">
        <f t="shared" si="48"/>
        <v>#N/A</v>
      </c>
      <c r="AX92" s="44" t="e">
        <f t="shared" si="92"/>
        <v>#N/A</v>
      </c>
      <c r="AY92" s="56" t="e">
        <f>VLOOKUP($C92,地域別価格234[],12,0)</f>
        <v>#N/A</v>
      </c>
      <c r="AZ92" s="63" t="str">
        <f t="shared" si="49"/>
        <v/>
      </c>
      <c r="BA92" s="50" t="e">
        <f t="shared" si="93"/>
        <v>#N/A</v>
      </c>
      <c r="BB92" s="34" t="e">
        <f t="shared" si="94"/>
        <v>#N/A</v>
      </c>
      <c r="BC92" s="35" t="e">
        <f t="shared" si="50"/>
        <v>#N/A</v>
      </c>
      <c r="BD92" s="44" t="e">
        <f t="shared" si="95"/>
        <v>#N/A</v>
      </c>
      <c r="BE92" s="56" t="e">
        <f>VLOOKUP($C92,地域別価格234[],13,0)</f>
        <v>#N/A</v>
      </c>
      <c r="BF92" s="63" t="str">
        <f t="shared" si="51"/>
        <v/>
      </c>
      <c r="BG92" s="50" t="e">
        <f t="shared" si="96"/>
        <v>#N/A</v>
      </c>
      <c r="BH92" s="34" t="e">
        <f t="shared" si="97"/>
        <v>#N/A</v>
      </c>
      <c r="BI92" s="35" t="e">
        <f t="shared" si="98"/>
        <v>#N/A</v>
      </c>
      <c r="BJ92" s="44" t="e">
        <f t="shared" si="99"/>
        <v>#N/A</v>
      </c>
      <c r="BK92" s="56" t="e">
        <f>VLOOKUP($C92,地域別価格234[],14,0)</f>
        <v>#N/A</v>
      </c>
      <c r="BL92" s="63" t="str">
        <f t="shared" si="52"/>
        <v/>
      </c>
      <c r="BM92" s="50" t="e">
        <f t="shared" si="100"/>
        <v>#N/A</v>
      </c>
      <c r="BN92" s="34" t="e">
        <f t="shared" si="101"/>
        <v>#N/A</v>
      </c>
      <c r="BO92" s="35" t="e">
        <f t="shared" si="53"/>
        <v>#N/A</v>
      </c>
      <c r="BP92" s="44" t="e">
        <f t="shared" si="102"/>
        <v>#N/A</v>
      </c>
      <c r="BQ92" s="56" t="e">
        <f>VLOOKUP($C92,地域別価格234[],15,0)</f>
        <v>#N/A</v>
      </c>
      <c r="BR92" s="63" t="str">
        <f t="shared" si="54"/>
        <v/>
      </c>
      <c r="BS92" s="50" t="e">
        <f t="shared" si="103"/>
        <v>#N/A</v>
      </c>
      <c r="BT92" s="34" t="e">
        <f t="shared" si="104"/>
        <v>#N/A</v>
      </c>
      <c r="BU92" s="35" t="e">
        <f t="shared" si="55"/>
        <v>#N/A</v>
      </c>
      <c r="BV92" s="44" t="e">
        <f t="shared" si="105"/>
        <v>#N/A</v>
      </c>
      <c r="BW92" s="56" t="e">
        <f>VLOOKUP($C92,地域別価格234[],16,0)</f>
        <v>#N/A</v>
      </c>
      <c r="BX92" s="63" t="str">
        <f t="shared" si="56"/>
        <v/>
      </c>
      <c r="BY92" s="50" t="e">
        <f t="shared" si="106"/>
        <v>#N/A</v>
      </c>
      <c r="BZ92" s="34" t="e">
        <f t="shared" si="107"/>
        <v>#N/A</v>
      </c>
      <c r="CA92" s="35" t="e">
        <f t="shared" si="108"/>
        <v>#N/A</v>
      </c>
      <c r="CB92" s="44" t="e">
        <f t="shared" si="109"/>
        <v>#N/A</v>
      </c>
      <c r="CC92" s="47" t="e">
        <f t="shared" si="57"/>
        <v>#VALUE!</v>
      </c>
      <c r="CD92" s="36" t="e">
        <f t="shared" si="58"/>
        <v>#N/A</v>
      </c>
      <c r="CE92" s="36" t="e">
        <f t="shared" si="59"/>
        <v>#N/A</v>
      </c>
      <c r="CF92" s="36" t="e">
        <f t="shared" si="60"/>
        <v>#N/A</v>
      </c>
      <c r="CG92" s="36" t="e">
        <f t="shared" si="61"/>
        <v>#N/A</v>
      </c>
      <c r="CH92" s="36" t="e">
        <f t="shared" si="62"/>
        <v>#N/A</v>
      </c>
      <c r="CI92" s="36" t="e">
        <f t="shared" si="63"/>
        <v>#N/A</v>
      </c>
      <c r="CJ92" s="36" t="e">
        <f t="shared" si="64"/>
        <v>#N/A</v>
      </c>
      <c r="CK92" s="36" t="e">
        <f t="shared" si="65"/>
        <v>#N/A</v>
      </c>
      <c r="CL92" s="36" t="e">
        <f t="shared" si="66"/>
        <v>#N/A</v>
      </c>
      <c r="CM92" s="36" t="e">
        <f t="shared" si="67"/>
        <v>#N/A</v>
      </c>
      <c r="CN92" s="36" t="e">
        <f t="shared" si="68"/>
        <v>#N/A</v>
      </c>
      <c r="CO92" s="36" t="e">
        <f t="shared" si="69"/>
        <v>#N/A</v>
      </c>
      <c r="CP92" s="36" t="e">
        <f t="shared" si="70"/>
        <v>#N/A</v>
      </c>
      <c r="CQ92" s="29" t="e">
        <f t="shared" si="110"/>
        <v>#N/A</v>
      </c>
      <c r="CR92" s="29" t="e">
        <f t="shared" si="71"/>
        <v>#N/A</v>
      </c>
      <c r="CS92" s="29" t="e">
        <f t="shared" si="71"/>
        <v>#N/A</v>
      </c>
      <c r="CT92" s="29" t="e">
        <f t="shared" si="71"/>
        <v>#N/A</v>
      </c>
      <c r="CU92" s="29" t="e">
        <f t="shared" si="71"/>
        <v>#N/A</v>
      </c>
      <c r="CV92" s="29" t="e">
        <f t="shared" si="71"/>
        <v>#N/A</v>
      </c>
      <c r="CW92" s="29" t="e">
        <f t="shared" si="71"/>
        <v>#N/A</v>
      </c>
      <c r="CX92" s="29" t="e">
        <f t="shared" si="71"/>
        <v>#N/A</v>
      </c>
      <c r="CY92" s="29" t="e">
        <f t="shared" si="71"/>
        <v>#N/A</v>
      </c>
      <c r="CZ92" s="29" t="e">
        <f t="shared" si="71"/>
        <v>#N/A</v>
      </c>
      <c r="DA92" s="29" t="e">
        <f t="shared" si="71"/>
        <v>#N/A</v>
      </c>
      <c r="DB92" s="29" t="e">
        <f t="shared" si="71"/>
        <v>#N/A</v>
      </c>
      <c r="DC92" s="29"/>
      <c r="DD92" s="29" t="e">
        <f t="shared" si="111"/>
        <v>#N/A</v>
      </c>
      <c r="DE92" s="29" t="e">
        <f t="shared" si="72"/>
        <v>#N/A</v>
      </c>
      <c r="DF92" s="29" t="e">
        <f t="shared" si="72"/>
        <v>#N/A</v>
      </c>
      <c r="DG92" s="29" t="e">
        <f t="shared" si="72"/>
        <v>#N/A</v>
      </c>
      <c r="DH92" s="29" t="e">
        <f t="shared" si="72"/>
        <v>#N/A</v>
      </c>
      <c r="DI92" s="29" t="e">
        <f t="shared" si="72"/>
        <v>#N/A</v>
      </c>
      <c r="DJ92" s="29" t="e">
        <f t="shared" si="72"/>
        <v>#N/A</v>
      </c>
      <c r="DK92" s="29" t="e">
        <f t="shared" si="72"/>
        <v>#N/A</v>
      </c>
      <c r="DL92" s="29" t="e">
        <f t="shared" si="72"/>
        <v>#N/A</v>
      </c>
      <c r="DM92" s="29" t="e">
        <f t="shared" si="72"/>
        <v>#N/A</v>
      </c>
      <c r="DN92" s="29" t="e">
        <f t="shared" si="72"/>
        <v>#N/A</v>
      </c>
      <c r="DO92" s="29" t="e">
        <f t="shared" si="72"/>
        <v>#N/A</v>
      </c>
    </row>
    <row r="93" spans="1:122" ht="18" customHeight="1">
      <c r="A93" s="52" t="str">
        <f t="shared" si="73"/>
        <v/>
      </c>
      <c r="B93" s="52" t="str">
        <f t="shared" si="74"/>
        <v/>
      </c>
      <c r="C93" s="52" t="str">
        <f t="shared" si="74"/>
        <v/>
      </c>
      <c r="D93" s="52" t="str">
        <f t="shared" si="74"/>
        <v/>
      </c>
      <c r="E93" s="52" t="str">
        <f t="shared" si="74"/>
        <v/>
      </c>
      <c r="F93" s="53" t="str">
        <f t="shared" si="74"/>
        <v/>
      </c>
      <c r="G93" s="87">
        <f t="shared" si="75"/>
        <v>0.85</v>
      </c>
      <c r="H93" s="58"/>
      <c r="I93" s="56" t="e">
        <f>VLOOKUP($C93,地域別価格234[],5,0)</f>
        <v>#N/A</v>
      </c>
      <c r="J93" s="63" t="str">
        <f t="shared" si="32"/>
        <v/>
      </c>
      <c r="K93" s="50" t="e">
        <f t="shared" si="33"/>
        <v>#N/A</v>
      </c>
      <c r="L93" s="34" t="e">
        <f t="shared" si="76"/>
        <v>#N/A</v>
      </c>
      <c r="M93" s="35" t="e">
        <f t="shared" si="34"/>
        <v>#N/A</v>
      </c>
      <c r="N93" s="44" t="e">
        <f t="shared" si="112"/>
        <v>#N/A</v>
      </c>
      <c r="O93" s="56" t="e">
        <f>VLOOKUP($C93,地域別価格234[],6,0)</f>
        <v>#N/A</v>
      </c>
      <c r="P93" s="63" t="str">
        <f t="shared" si="35"/>
        <v/>
      </c>
      <c r="Q93" s="50" t="e">
        <f t="shared" si="36"/>
        <v>#N/A</v>
      </c>
      <c r="R93" s="34" t="e">
        <f t="shared" si="77"/>
        <v>#N/A</v>
      </c>
      <c r="S93" s="35" t="e">
        <f t="shared" si="78"/>
        <v>#N/A</v>
      </c>
      <c r="T93" s="44" t="e">
        <f t="shared" si="37"/>
        <v>#N/A</v>
      </c>
      <c r="U93" s="56" t="e">
        <f>VLOOKUP($C93,地域別価格234[],7,0)</f>
        <v>#N/A</v>
      </c>
      <c r="V93" s="63" t="str">
        <f t="shared" si="38"/>
        <v/>
      </c>
      <c r="W93" s="50" t="e">
        <f t="shared" si="39"/>
        <v>#N/A</v>
      </c>
      <c r="X93" s="34" t="e">
        <f t="shared" si="79"/>
        <v>#N/A</v>
      </c>
      <c r="Y93" s="35" t="e">
        <f t="shared" si="80"/>
        <v>#N/A</v>
      </c>
      <c r="Z93" s="44" t="e">
        <f t="shared" si="40"/>
        <v>#N/A</v>
      </c>
      <c r="AA93" s="56" t="e">
        <f>VLOOKUP($C93,地域別価格234[],8,0)</f>
        <v>#N/A</v>
      </c>
      <c r="AB93" s="63" t="str">
        <f t="shared" si="41"/>
        <v/>
      </c>
      <c r="AC93" s="50" t="e">
        <f t="shared" si="42"/>
        <v>#N/A</v>
      </c>
      <c r="AD93" s="34" t="e">
        <f t="shared" si="81"/>
        <v>#N/A</v>
      </c>
      <c r="AE93" s="35" t="e">
        <f t="shared" si="82"/>
        <v>#N/A</v>
      </c>
      <c r="AF93" s="44" t="e">
        <f t="shared" si="83"/>
        <v>#N/A</v>
      </c>
      <c r="AG93" s="56" t="e">
        <f>VLOOKUP($C93,地域別価格234[],9,0)</f>
        <v>#N/A</v>
      </c>
      <c r="AH93" s="63" t="str">
        <f t="shared" si="43"/>
        <v/>
      </c>
      <c r="AI93" s="50" t="e">
        <f t="shared" si="84"/>
        <v>#N/A</v>
      </c>
      <c r="AJ93" s="34" t="e">
        <f t="shared" si="85"/>
        <v>#N/A</v>
      </c>
      <c r="AK93" s="35" t="e">
        <f t="shared" si="86"/>
        <v>#N/A</v>
      </c>
      <c r="AL93" s="44" t="e">
        <f t="shared" si="87"/>
        <v>#N/A</v>
      </c>
      <c r="AM93" s="56" t="e">
        <f>VLOOKUP($C93,地域別価格234[],10,0)</f>
        <v>#N/A</v>
      </c>
      <c r="AN93" s="63" t="str">
        <f t="shared" si="44"/>
        <v/>
      </c>
      <c r="AO93" s="50" t="e">
        <f t="shared" si="88"/>
        <v>#N/A</v>
      </c>
      <c r="AP93" s="34" t="e">
        <f t="shared" si="89"/>
        <v>#N/A</v>
      </c>
      <c r="AQ93" s="35" t="e">
        <f t="shared" si="45"/>
        <v>#N/A</v>
      </c>
      <c r="AR93" s="44" t="e">
        <f t="shared" si="46"/>
        <v>#N/A</v>
      </c>
      <c r="AS93" s="56" t="e">
        <f>VLOOKUP($C93,地域別価格234[],11,0)</f>
        <v>#N/A</v>
      </c>
      <c r="AT93" s="63" t="str">
        <f t="shared" si="47"/>
        <v/>
      </c>
      <c r="AU93" s="50" t="e">
        <f t="shared" si="90"/>
        <v>#N/A</v>
      </c>
      <c r="AV93" s="34" t="e">
        <f t="shared" si="91"/>
        <v>#N/A</v>
      </c>
      <c r="AW93" s="35" t="e">
        <f t="shared" si="48"/>
        <v>#N/A</v>
      </c>
      <c r="AX93" s="44" t="e">
        <f t="shared" si="92"/>
        <v>#N/A</v>
      </c>
      <c r="AY93" s="56" t="e">
        <f>VLOOKUP($C93,地域別価格234[],12,0)</f>
        <v>#N/A</v>
      </c>
      <c r="AZ93" s="63" t="str">
        <f t="shared" si="49"/>
        <v/>
      </c>
      <c r="BA93" s="50" t="e">
        <f t="shared" si="93"/>
        <v>#N/A</v>
      </c>
      <c r="BB93" s="34" t="e">
        <f t="shared" si="94"/>
        <v>#N/A</v>
      </c>
      <c r="BC93" s="35" t="e">
        <f t="shared" si="50"/>
        <v>#N/A</v>
      </c>
      <c r="BD93" s="44" t="e">
        <f t="shared" si="95"/>
        <v>#N/A</v>
      </c>
      <c r="BE93" s="56" t="e">
        <f>VLOOKUP($C93,地域別価格234[],13,0)</f>
        <v>#N/A</v>
      </c>
      <c r="BF93" s="63" t="str">
        <f t="shared" si="51"/>
        <v/>
      </c>
      <c r="BG93" s="50" t="e">
        <f t="shared" si="96"/>
        <v>#N/A</v>
      </c>
      <c r="BH93" s="34" t="e">
        <f t="shared" si="97"/>
        <v>#N/A</v>
      </c>
      <c r="BI93" s="35" t="e">
        <f t="shared" si="98"/>
        <v>#N/A</v>
      </c>
      <c r="BJ93" s="44" t="e">
        <f t="shared" si="99"/>
        <v>#N/A</v>
      </c>
      <c r="BK93" s="56" t="e">
        <f>VLOOKUP($C93,地域別価格234[],14,0)</f>
        <v>#N/A</v>
      </c>
      <c r="BL93" s="63" t="str">
        <f t="shared" si="52"/>
        <v/>
      </c>
      <c r="BM93" s="50" t="e">
        <f t="shared" si="100"/>
        <v>#N/A</v>
      </c>
      <c r="BN93" s="34" t="e">
        <f t="shared" si="101"/>
        <v>#N/A</v>
      </c>
      <c r="BO93" s="35" t="e">
        <f t="shared" si="53"/>
        <v>#N/A</v>
      </c>
      <c r="BP93" s="44" t="e">
        <f t="shared" si="102"/>
        <v>#N/A</v>
      </c>
      <c r="BQ93" s="56" t="e">
        <f>VLOOKUP($C93,地域別価格234[],15,0)</f>
        <v>#N/A</v>
      </c>
      <c r="BR93" s="63" t="str">
        <f t="shared" si="54"/>
        <v/>
      </c>
      <c r="BS93" s="50" t="e">
        <f t="shared" si="103"/>
        <v>#N/A</v>
      </c>
      <c r="BT93" s="34" t="e">
        <f t="shared" si="104"/>
        <v>#N/A</v>
      </c>
      <c r="BU93" s="35" t="e">
        <f t="shared" si="55"/>
        <v>#N/A</v>
      </c>
      <c r="BV93" s="44" t="e">
        <f t="shared" si="105"/>
        <v>#N/A</v>
      </c>
      <c r="BW93" s="56" t="e">
        <f>VLOOKUP($C93,地域別価格234[],16,0)</f>
        <v>#N/A</v>
      </c>
      <c r="BX93" s="63" t="str">
        <f t="shared" si="56"/>
        <v/>
      </c>
      <c r="BY93" s="50" t="e">
        <f t="shared" si="106"/>
        <v>#N/A</v>
      </c>
      <c r="BZ93" s="34" t="e">
        <f t="shared" si="107"/>
        <v>#N/A</v>
      </c>
      <c r="CA93" s="35" t="e">
        <f t="shared" si="108"/>
        <v>#N/A</v>
      </c>
      <c r="CB93" s="44" t="e">
        <f t="shared" si="109"/>
        <v>#N/A</v>
      </c>
      <c r="CC93" s="47" t="e">
        <f t="shared" si="57"/>
        <v>#VALUE!</v>
      </c>
      <c r="CD93" s="36" t="e">
        <f t="shared" si="58"/>
        <v>#N/A</v>
      </c>
      <c r="CE93" s="36" t="e">
        <f t="shared" si="59"/>
        <v>#N/A</v>
      </c>
      <c r="CF93" s="36" t="e">
        <f t="shared" si="60"/>
        <v>#N/A</v>
      </c>
      <c r="CG93" s="36" t="e">
        <f t="shared" si="61"/>
        <v>#N/A</v>
      </c>
      <c r="CH93" s="36" t="e">
        <f t="shared" si="62"/>
        <v>#N/A</v>
      </c>
      <c r="CI93" s="36" t="e">
        <f t="shared" si="63"/>
        <v>#N/A</v>
      </c>
      <c r="CJ93" s="36" t="e">
        <f t="shared" si="64"/>
        <v>#N/A</v>
      </c>
      <c r="CK93" s="36" t="e">
        <f t="shared" si="65"/>
        <v>#N/A</v>
      </c>
      <c r="CL93" s="36" t="e">
        <f t="shared" si="66"/>
        <v>#N/A</v>
      </c>
      <c r="CM93" s="36" t="e">
        <f t="shared" si="67"/>
        <v>#N/A</v>
      </c>
      <c r="CN93" s="36" t="e">
        <f t="shared" si="68"/>
        <v>#N/A</v>
      </c>
      <c r="CO93" s="36" t="e">
        <f t="shared" si="69"/>
        <v>#N/A</v>
      </c>
      <c r="CP93" s="36" t="e">
        <f t="shared" si="70"/>
        <v>#N/A</v>
      </c>
      <c r="CQ93" s="29" t="e">
        <f t="shared" si="110"/>
        <v>#N/A</v>
      </c>
      <c r="CR93" s="29" t="e">
        <f t="shared" si="71"/>
        <v>#N/A</v>
      </c>
      <c r="CS93" s="29" t="e">
        <f t="shared" si="71"/>
        <v>#N/A</v>
      </c>
      <c r="CT93" s="29" t="e">
        <f t="shared" si="71"/>
        <v>#N/A</v>
      </c>
      <c r="CU93" s="29" t="e">
        <f t="shared" si="71"/>
        <v>#N/A</v>
      </c>
      <c r="CV93" s="29" t="e">
        <f t="shared" si="71"/>
        <v>#N/A</v>
      </c>
      <c r="CW93" s="29" t="e">
        <f t="shared" si="71"/>
        <v>#N/A</v>
      </c>
      <c r="CX93" s="29" t="e">
        <f t="shared" si="71"/>
        <v>#N/A</v>
      </c>
      <c r="CY93" s="29" t="e">
        <f t="shared" si="71"/>
        <v>#N/A</v>
      </c>
      <c r="CZ93" s="29" t="e">
        <f t="shared" si="71"/>
        <v>#N/A</v>
      </c>
      <c r="DA93" s="29" t="e">
        <f t="shared" si="71"/>
        <v>#N/A</v>
      </c>
      <c r="DB93" s="29" t="e">
        <f t="shared" si="71"/>
        <v>#N/A</v>
      </c>
      <c r="DC93" s="29"/>
      <c r="DD93" s="29" t="e">
        <f t="shared" si="111"/>
        <v>#N/A</v>
      </c>
      <c r="DE93" s="29" t="e">
        <f t="shared" si="72"/>
        <v>#N/A</v>
      </c>
      <c r="DF93" s="29" t="e">
        <f t="shared" si="72"/>
        <v>#N/A</v>
      </c>
      <c r="DG93" s="29" t="e">
        <f t="shared" si="72"/>
        <v>#N/A</v>
      </c>
      <c r="DH93" s="29" t="e">
        <f t="shared" si="72"/>
        <v>#N/A</v>
      </c>
      <c r="DI93" s="29" t="e">
        <f t="shared" si="72"/>
        <v>#N/A</v>
      </c>
      <c r="DJ93" s="29" t="e">
        <f t="shared" si="72"/>
        <v>#N/A</v>
      </c>
      <c r="DK93" s="29" t="e">
        <f t="shared" si="72"/>
        <v>#N/A</v>
      </c>
      <c r="DL93" s="29" t="e">
        <f t="shared" si="72"/>
        <v>#N/A</v>
      </c>
      <c r="DM93" s="29" t="e">
        <f t="shared" si="72"/>
        <v>#N/A</v>
      </c>
      <c r="DN93" s="29" t="e">
        <f t="shared" si="72"/>
        <v>#N/A</v>
      </c>
      <c r="DO93" s="29" t="e">
        <f t="shared" si="72"/>
        <v>#N/A</v>
      </c>
    </row>
    <row r="94" spans="1:122" ht="18" customHeight="1">
      <c r="A94" s="52" t="str">
        <f t="shared" si="73"/>
        <v/>
      </c>
      <c r="B94" s="52" t="str">
        <f t="shared" ref="B94:F103" si="113">B216&amp;""</f>
        <v/>
      </c>
      <c r="C94" s="52" t="str">
        <f t="shared" si="113"/>
        <v/>
      </c>
      <c r="D94" s="52" t="str">
        <f t="shared" si="113"/>
        <v/>
      </c>
      <c r="E94" s="52" t="str">
        <f t="shared" si="113"/>
        <v/>
      </c>
      <c r="F94" s="53" t="str">
        <f t="shared" si="113"/>
        <v/>
      </c>
      <c r="G94" s="87">
        <f t="shared" si="75"/>
        <v>0.85</v>
      </c>
      <c r="H94" s="58"/>
      <c r="I94" s="56" t="e">
        <f>VLOOKUP($C94,地域別価格234[],5,0)</f>
        <v>#N/A</v>
      </c>
      <c r="J94" s="63" t="str">
        <f t="shared" si="32"/>
        <v/>
      </c>
      <c r="K94" s="50" t="e">
        <f t="shared" si="33"/>
        <v>#N/A</v>
      </c>
      <c r="L94" s="34" t="e">
        <f t="shared" si="76"/>
        <v>#N/A</v>
      </c>
      <c r="M94" s="35" t="e">
        <f t="shared" si="34"/>
        <v>#N/A</v>
      </c>
      <c r="N94" s="44" t="e">
        <f t="shared" si="112"/>
        <v>#N/A</v>
      </c>
      <c r="O94" s="56" t="e">
        <f>VLOOKUP($C94,地域別価格234[],6,0)</f>
        <v>#N/A</v>
      </c>
      <c r="P94" s="63" t="str">
        <f t="shared" si="35"/>
        <v/>
      </c>
      <c r="Q94" s="50" t="e">
        <f t="shared" si="36"/>
        <v>#N/A</v>
      </c>
      <c r="R94" s="34" t="e">
        <f t="shared" si="77"/>
        <v>#N/A</v>
      </c>
      <c r="S94" s="35" t="e">
        <f t="shared" si="78"/>
        <v>#N/A</v>
      </c>
      <c r="T94" s="44" t="e">
        <f t="shared" si="37"/>
        <v>#N/A</v>
      </c>
      <c r="U94" s="56" t="e">
        <f>VLOOKUP($C94,地域別価格234[],7,0)</f>
        <v>#N/A</v>
      </c>
      <c r="V94" s="63" t="str">
        <f t="shared" si="38"/>
        <v/>
      </c>
      <c r="W94" s="50" t="e">
        <f t="shared" si="39"/>
        <v>#N/A</v>
      </c>
      <c r="X94" s="34" t="e">
        <f t="shared" si="79"/>
        <v>#N/A</v>
      </c>
      <c r="Y94" s="35" t="e">
        <f t="shared" si="80"/>
        <v>#N/A</v>
      </c>
      <c r="Z94" s="44" t="e">
        <f t="shared" si="40"/>
        <v>#N/A</v>
      </c>
      <c r="AA94" s="56" t="e">
        <f>VLOOKUP($C94,地域別価格234[],8,0)</f>
        <v>#N/A</v>
      </c>
      <c r="AB94" s="63" t="str">
        <f t="shared" si="41"/>
        <v/>
      </c>
      <c r="AC94" s="50" t="e">
        <f t="shared" si="42"/>
        <v>#N/A</v>
      </c>
      <c r="AD94" s="34" t="e">
        <f t="shared" si="81"/>
        <v>#N/A</v>
      </c>
      <c r="AE94" s="35" t="e">
        <f t="shared" si="82"/>
        <v>#N/A</v>
      </c>
      <c r="AF94" s="44" t="e">
        <f t="shared" si="83"/>
        <v>#N/A</v>
      </c>
      <c r="AG94" s="56" t="e">
        <f>VLOOKUP($C94,地域別価格234[],9,0)</f>
        <v>#N/A</v>
      </c>
      <c r="AH94" s="63" t="str">
        <f t="shared" si="43"/>
        <v/>
      </c>
      <c r="AI94" s="50" t="e">
        <f t="shared" si="84"/>
        <v>#N/A</v>
      </c>
      <c r="AJ94" s="34" t="e">
        <f t="shared" si="85"/>
        <v>#N/A</v>
      </c>
      <c r="AK94" s="35" t="e">
        <f t="shared" si="86"/>
        <v>#N/A</v>
      </c>
      <c r="AL94" s="44" t="e">
        <f t="shared" si="87"/>
        <v>#N/A</v>
      </c>
      <c r="AM94" s="56" t="e">
        <f>VLOOKUP($C94,地域別価格234[],10,0)</f>
        <v>#N/A</v>
      </c>
      <c r="AN94" s="63" t="str">
        <f t="shared" si="44"/>
        <v/>
      </c>
      <c r="AO94" s="50" t="e">
        <f t="shared" si="88"/>
        <v>#N/A</v>
      </c>
      <c r="AP94" s="34" t="e">
        <f t="shared" si="89"/>
        <v>#N/A</v>
      </c>
      <c r="AQ94" s="35" t="e">
        <f t="shared" si="45"/>
        <v>#N/A</v>
      </c>
      <c r="AR94" s="44" t="e">
        <f t="shared" si="46"/>
        <v>#N/A</v>
      </c>
      <c r="AS94" s="56" t="e">
        <f>VLOOKUP($C94,地域別価格234[],11,0)</f>
        <v>#N/A</v>
      </c>
      <c r="AT94" s="63" t="str">
        <f t="shared" si="47"/>
        <v/>
      </c>
      <c r="AU94" s="50" t="e">
        <f t="shared" si="90"/>
        <v>#N/A</v>
      </c>
      <c r="AV94" s="34" t="e">
        <f t="shared" si="91"/>
        <v>#N/A</v>
      </c>
      <c r="AW94" s="35" t="e">
        <f t="shared" si="48"/>
        <v>#N/A</v>
      </c>
      <c r="AX94" s="44" t="e">
        <f t="shared" si="92"/>
        <v>#N/A</v>
      </c>
      <c r="AY94" s="56" t="e">
        <f>VLOOKUP($C94,地域別価格234[],12,0)</f>
        <v>#N/A</v>
      </c>
      <c r="AZ94" s="63" t="str">
        <f t="shared" si="49"/>
        <v/>
      </c>
      <c r="BA94" s="50" t="e">
        <f t="shared" si="93"/>
        <v>#N/A</v>
      </c>
      <c r="BB94" s="34" t="e">
        <f t="shared" si="94"/>
        <v>#N/A</v>
      </c>
      <c r="BC94" s="35" t="e">
        <f t="shared" si="50"/>
        <v>#N/A</v>
      </c>
      <c r="BD94" s="44" t="e">
        <f t="shared" si="95"/>
        <v>#N/A</v>
      </c>
      <c r="BE94" s="56" t="e">
        <f>VLOOKUP($C94,地域別価格234[],13,0)</f>
        <v>#N/A</v>
      </c>
      <c r="BF94" s="63" t="str">
        <f t="shared" si="51"/>
        <v/>
      </c>
      <c r="BG94" s="50" t="e">
        <f t="shared" si="96"/>
        <v>#N/A</v>
      </c>
      <c r="BH94" s="34" t="e">
        <f t="shared" si="97"/>
        <v>#N/A</v>
      </c>
      <c r="BI94" s="35" t="e">
        <f t="shared" si="98"/>
        <v>#N/A</v>
      </c>
      <c r="BJ94" s="44" t="e">
        <f t="shared" si="99"/>
        <v>#N/A</v>
      </c>
      <c r="BK94" s="56" t="e">
        <f>VLOOKUP($C94,地域別価格234[],14,0)</f>
        <v>#N/A</v>
      </c>
      <c r="BL94" s="63" t="str">
        <f t="shared" si="52"/>
        <v/>
      </c>
      <c r="BM94" s="50" t="e">
        <f t="shared" si="100"/>
        <v>#N/A</v>
      </c>
      <c r="BN94" s="34" t="e">
        <f t="shared" si="101"/>
        <v>#N/A</v>
      </c>
      <c r="BO94" s="35" t="e">
        <f t="shared" si="53"/>
        <v>#N/A</v>
      </c>
      <c r="BP94" s="44" t="e">
        <f t="shared" si="102"/>
        <v>#N/A</v>
      </c>
      <c r="BQ94" s="56" t="e">
        <f>VLOOKUP($C94,地域別価格234[],15,0)</f>
        <v>#N/A</v>
      </c>
      <c r="BR94" s="63" t="str">
        <f t="shared" si="54"/>
        <v/>
      </c>
      <c r="BS94" s="50" t="e">
        <f t="shared" si="103"/>
        <v>#N/A</v>
      </c>
      <c r="BT94" s="34" t="e">
        <f t="shared" si="104"/>
        <v>#N/A</v>
      </c>
      <c r="BU94" s="35" t="e">
        <f t="shared" si="55"/>
        <v>#N/A</v>
      </c>
      <c r="BV94" s="44" t="e">
        <f t="shared" si="105"/>
        <v>#N/A</v>
      </c>
      <c r="BW94" s="56" t="e">
        <f>VLOOKUP($C94,地域別価格234[],16,0)</f>
        <v>#N/A</v>
      </c>
      <c r="BX94" s="63" t="str">
        <f t="shared" si="56"/>
        <v/>
      </c>
      <c r="BY94" s="50" t="e">
        <f t="shared" si="106"/>
        <v>#N/A</v>
      </c>
      <c r="BZ94" s="34" t="e">
        <f t="shared" si="107"/>
        <v>#N/A</v>
      </c>
      <c r="CA94" s="35" t="e">
        <f t="shared" si="108"/>
        <v>#N/A</v>
      </c>
      <c r="CB94" s="44" t="e">
        <f t="shared" si="109"/>
        <v>#N/A</v>
      </c>
      <c r="CC94" s="47" t="e">
        <f t="shared" si="57"/>
        <v>#VALUE!</v>
      </c>
      <c r="CD94" s="36" t="e">
        <f t="shared" si="58"/>
        <v>#N/A</v>
      </c>
      <c r="CE94" s="36" t="e">
        <f t="shared" si="59"/>
        <v>#N/A</v>
      </c>
      <c r="CF94" s="36" t="e">
        <f t="shared" si="60"/>
        <v>#N/A</v>
      </c>
      <c r="CG94" s="36" t="e">
        <f t="shared" si="61"/>
        <v>#N/A</v>
      </c>
      <c r="CH94" s="36" t="e">
        <f t="shared" si="62"/>
        <v>#N/A</v>
      </c>
      <c r="CI94" s="36" t="e">
        <f t="shared" si="63"/>
        <v>#N/A</v>
      </c>
      <c r="CJ94" s="36" t="e">
        <f t="shared" si="64"/>
        <v>#N/A</v>
      </c>
      <c r="CK94" s="36" t="e">
        <f t="shared" si="65"/>
        <v>#N/A</v>
      </c>
      <c r="CL94" s="36" t="e">
        <f t="shared" si="66"/>
        <v>#N/A</v>
      </c>
      <c r="CM94" s="36" t="e">
        <f t="shared" si="67"/>
        <v>#N/A</v>
      </c>
      <c r="CN94" s="36" t="e">
        <f t="shared" si="68"/>
        <v>#N/A</v>
      </c>
      <c r="CO94" s="36" t="e">
        <f t="shared" si="69"/>
        <v>#N/A</v>
      </c>
      <c r="CP94" s="36" t="e">
        <f t="shared" si="70"/>
        <v>#N/A</v>
      </c>
      <c r="CQ94" s="29" t="e">
        <f t="shared" si="110"/>
        <v>#N/A</v>
      </c>
      <c r="CR94" s="29" t="e">
        <f t="shared" si="71"/>
        <v>#N/A</v>
      </c>
      <c r="CS94" s="29" t="e">
        <f t="shared" si="71"/>
        <v>#N/A</v>
      </c>
      <c r="CT94" s="29" t="e">
        <f t="shared" si="71"/>
        <v>#N/A</v>
      </c>
      <c r="CU94" s="29" t="e">
        <f t="shared" si="71"/>
        <v>#N/A</v>
      </c>
      <c r="CV94" s="29" t="e">
        <f t="shared" si="71"/>
        <v>#N/A</v>
      </c>
      <c r="CW94" s="29" t="e">
        <f t="shared" si="71"/>
        <v>#N/A</v>
      </c>
      <c r="CX94" s="29" t="e">
        <f t="shared" si="71"/>
        <v>#N/A</v>
      </c>
      <c r="CY94" s="29" t="e">
        <f t="shared" si="71"/>
        <v>#N/A</v>
      </c>
      <c r="CZ94" s="29" t="e">
        <f t="shared" si="71"/>
        <v>#N/A</v>
      </c>
      <c r="DA94" s="29" t="e">
        <f t="shared" si="71"/>
        <v>#N/A</v>
      </c>
      <c r="DB94" s="29" t="e">
        <f t="shared" si="71"/>
        <v>#N/A</v>
      </c>
      <c r="DC94" s="29"/>
      <c r="DD94" s="29" t="e">
        <f t="shared" si="111"/>
        <v>#N/A</v>
      </c>
      <c r="DE94" s="29" t="e">
        <f t="shared" si="72"/>
        <v>#N/A</v>
      </c>
      <c r="DF94" s="29" t="e">
        <f t="shared" si="72"/>
        <v>#N/A</v>
      </c>
      <c r="DG94" s="29" t="e">
        <f t="shared" si="72"/>
        <v>#N/A</v>
      </c>
      <c r="DH94" s="29" t="e">
        <f t="shared" si="72"/>
        <v>#N/A</v>
      </c>
      <c r="DI94" s="29" t="e">
        <f t="shared" si="72"/>
        <v>#N/A</v>
      </c>
      <c r="DJ94" s="29" t="e">
        <f t="shared" si="72"/>
        <v>#N/A</v>
      </c>
      <c r="DK94" s="29" t="e">
        <f t="shared" si="72"/>
        <v>#N/A</v>
      </c>
      <c r="DL94" s="29" t="e">
        <f t="shared" si="72"/>
        <v>#N/A</v>
      </c>
      <c r="DM94" s="29" t="e">
        <f t="shared" si="72"/>
        <v>#N/A</v>
      </c>
      <c r="DN94" s="29" t="e">
        <f t="shared" si="72"/>
        <v>#N/A</v>
      </c>
      <c r="DO94" s="29" t="e">
        <f t="shared" si="72"/>
        <v>#N/A</v>
      </c>
    </row>
    <row r="95" spans="1:122" ht="18" customHeight="1">
      <c r="A95" s="52" t="str">
        <f t="shared" si="73"/>
        <v/>
      </c>
      <c r="B95" s="52" t="str">
        <f t="shared" si="113"/>
        <v/>
      </c>
      <c r="C95" s="52" t="str">
        <f t="shared" si="113"/>
        <v/>
      </c>
      <c r="D95" s="52" t="str">
        <f t="shared" si="113"/>
        <v/>
      </c>
      <c r="E95" s="52" t="str">
        <f t="shared" si="113"/>
        <v/>
      </c>
      <c r="F95" s="53" t="str">
        <f t="shared" si="113"/>
        <v/>
      </c>
      <c r="G95" s="87">
        <f t="shared" si="75"/>
        <v>0.85</v>
      </c>
      <c r="H95" s="58"/>
      <c r="I95" s="56" t="e">
        <f>VLOOKUP($C95,地域別価格234[],5,0)</f>
        <v>#N/A</v>
      </c>
      <c r="J95" s="63" t="str">
        <f t="shared" si="32"/>
        <v/>
      </c>
      <c r="K95" s="50" t="e">
        <f t="shared" si="33"/>
        <v>#N/A</v>
      </c>
      <c r="L95" s="34" t="e">
        <f t="shared" si="76"/>
        <v>#N/A</v>
      </c>
      <c r="M95" s="35" t="e">
        <f t="shared" si="34"/>
        <v>#N/A</v>
      </c>
      <c r="N95" s="44" t="e">
        <f t="shared" si="112"/>
        <v>#N/A</v>
      </c>
      <c r="O95" s="56" t="e">
        <f>VLOOKUP($C95,地域別価格234[],6,0)</f>
        <v>#N/A</v>
      </c>
      <c r="P95" s="63" t="str">
        <f t="shared" si="35"/>
        <v/>
      </c>
      <c r="Q95" s="50" t="e">
        <f t="shared" si="36"/>
        <v>#N/A</v>
      </c>
      <c r="R95" s="34" t="e">
        <f t="shared" si="77"/>
        <v>#N/A</v>
      </c>
      <c r="S95" s="35" t="e">
        <f t="shared" si="78"/>
        <v>#N/A</v>
      </c>
      <c r="T95" s="44" t="e">
        <f t="shared" si="37"/>
        <v>#N/A</v>
      </c>
      <c r="U95" s="56" t="e">
        <f>VLOOKUP($C95,地域別価格234[],7,0)</f>
        <v>#N/A</v>
      </c>
      <c r="V95" s="63" t="str">
        <f t="shared" si="38"/>
        <v/>
      </c>
      <c r="W95" s="50" t="e">
        <f t="shared" si="39"/>
        <v>#N/A</v>
      </c>
      <c r="X95" s="34" t="e">
        <f t="shared" si="79"/>
        <v>#N/A</v>
      </c>
      <c r="Y95" s="35" t="e">
        <f t="shared" si="80"/>
        <v>#N/A</v>
      </c>
      <c r="Z95" s="44" t="e">
        <f t="shared" si="40"/>
        <v>#N/A</v>
      </c>
      <c r="AA95" s="56" t="e">
        <f>VLOOKUP($C95,地域別価格234[],8,0)</f>
        <v>#N/A</v>
      </c>
      <c r="AB95" s="63" t="str">
        <f t="shared" si="41"/>
        <v/>
      </c>
      <c r="AC95" s="50" t="e">
        <f t="shared" si="42"/>
        <v>#N/A</v>
      </c>
      <c r="AD95" s="34" t="e">
        <f t="shared" si="81"/>
        <v>#N/A</v>
      </c>
      <c r="AE95" s="35" t="e">
        <f t="shared" si="82"/>
        <v>#N/A</v>
      </c>
      <c r="AF95" s="44" t="e">
        <f t="shared" si="83"/>
        <v>#N/A</v>
      </c>
      <c r="AG95" s="56" t="e">
        <f>VLOOKUP($C95,地域別価格234[],9,0)</f>
        <v>#N/A</v>
      </c>
      <c r="AH95" s="63" t="str">
        <f t="shared" si="43"/>
        <v/>
      </c>
      <c r="AI95" s="50" t="e">
        <f t="shared" si="84"/>
        <v>#N/A</v>
      </c>
      <c r="AJ95" s="34" t="e">
        <f t="shared" si="85"/>
        <v>#N/A</v>
      </c>
      <c r="AK95" s="35" t="e">
        <f t="shared" si="86"/>
        <v>#N/A</v>
      </c>
      <c r="AL95" s="44" t="e">
        <f t="shared" si="87"/>
        <v>#N/A</v>
      </c>
      <c r="AM95" s="56" t="e">
        <f>VLOOKUP($C95,地域別価格234[],10,0)</f>
        <v>#N/A</v>
      </c>
      <c r="AN95" s="63" t="str">
        <f t="shared" si="44"/>
        <v/>
      </c>
      <c r="AO95" s="50" t="e">
        <f t="shared" si="88"/>
        <v>#N/A</v>
      </c>
      <c r="AP95" s="34" t="e">
        <f t="shared" si="89"/>
        <v>#N/A</v>
      </c>
      <c r="AQ95" s="35" t="e">
        <f t="shared" si="45"/>
        <v>#N/A</v>
      </c>
      <c r="AR95" s="44" t="e">
        <f t="shared" si="46"/>
        <v>#N/A</v>
      </c>
      <c r="AS95" s="56" t="e">
        <f>VLOOKUP($C95,地域別価格234[],11,0)</f>
        <v>#N/A</v>
      </c>
      <c r="AT95" s="63" t="str">
        <f t="shared" si="47"/>
        <v/>
      </c>
      <c r="AU95" s="50" t="e">
        <f t="shared" si="90"/>
        <v>#N/A</v>
      </c>
      <c r="AV95" s="34" t="e">
        <f t="shared" si="91"/>
        <v>#N/A</v>
      </c>
      <c r="AW95" s="35" t="e">
        <f t="shared" si="48"/>
        <v>#N/A</v>
      </c>
      <c r="AX95" s="44" t="e">
        <f t="shared" si="92"/>
        <v>#N/A</v>
      </c>
      <c r="AY95" s="56" t="e">
        <f>VLOOKUP($C95,地域別価格234[],12,0)</f>
        <v>#N/A</v>
      </c>
      <c r="AZ95" s="63" t="str">
        <f t="shared" si="49"/>
        <v/>
      </c>
      <c r="BA95" s="50" t="e">
        <f t="shared" si="93"/>
        <v>#N/A</v>
      </c>
      <c r="BB95" s="34" t="e">
        <f t="shared" si="94"/>
        <v>#N/A</v>
      </c>
      <c r="BC95" s="35" t="e">
        <f t="shared" si="50"/>
        <v>#N/A</v>
      </c>
      <c r="BD95" s="44" t="e">
        <f t="shared" si="95"/>
        <v>#N/A</v>
      </c>
      <c r="BE95" s="56" t="e">
        <f>VLOOKUP($C95,地域別価格234[],13,0)</f>
        <v>#N/A</v>
      </c>
      <c r="BF95" s="63" t="str">
        <f t="shared" si="51"/>
        <v/>
      </c>
      <c r="BG95" s="50" t="e">
        <f t="shared" si="96"/>
        <v>#N/A</v>
      </c>
      <c r="BH95" s="34" t="e">
        <f t="shared" si="97"/>
        <v>#N/A</v>
      </c>
      <c r="BI95" s="35" t="e">
        <f t="shared" si="98"/>
        <v>#N/A</v>
      </c>
      <c r="BJ95" s="44" t="e">
        <f t="shared" si="99"/>
        <v>#N/A</v>
      </c>
      <c r="BK95" s="56" t="e">
        <f>VLOOKUP($C95,地域別価格234[],14,0)</f>
        <v>#N/A</v>
      </c>
      <c r="BL95" s="63" t="str">
        <f t="shared" si="52"/>
        <v/>
      </c>
      <c r="BM95" s="50" t="e">
        <f t="shared" si="100"/>
        <v>#N/A</v>
      </c>
      <c r="BN95" s="34" t="e">
        <f t="shared" si="101"/>
        <v>#N/A</v>
      </c>
      <c r="BO95" s="35" t="e">
        <f t="shared" si="53"/>
        <v>#N/A</v>
      </c>
      <c r="BP95" s="44" t="e">
        <f t="shared" si="102"/>
        <v>#N/A</v>
      </c>
      <c r="BQ95" s="56" t="e">
        <f>VLOOKUP($C95,地域別価格234[],15,0)</f>
        <v>#N/A</v>
      </c>
      <c r="BR95" s="63" t="str">
        <f t="shared" si="54"/>
        <v/>
      </c>
      <c r="BS95" s="50" t="e">
        <f t="shared" si="103"/>
        <v>#N/A</v>
      </c>
      <c r="BT95" s="34" t="e">
        <f t="shared" si="104"/>
        <v>#N/A</v>
      </c>
      <c r="BU95" s="35" t="e">
        <f t="shared" si="55"/>
        <v>#N/A</v>
      </c>
      <c r="BV95" s="44" t="e">
        <f t="shared" si="105"/>
        <v>#N/A</v>
      </c>
      <c r="BW95" s="56" t="e">
        <f>VLOOKUP($C95,地域別価格234[],16,0)</f>
        <v>#N/A</v>
      </c>
      <c r="BX95" s="63" t="str">
        <f t="shared" si="56"/>
        <v/>
      </c>
      <c r="BY95" s="50" t="e">
        <f t="shared" si="106"/>
        <v>#N/A</v>
      </c>
      <c r="BZ95" s="34" t="e">
        <f t="shared" si="107"/>
        <v>#N/A</v>
      </c>
      <c r="CA95" s="35" t="e">
        <f t="shared" si="108"/>
        <v>#N/A</v>
      </c>
      <c r="CB95" s="44" t="e">
        <f t="shared" si="109"/>
        <v>#N/A</v>
      </c>
      <c r="CC95" s="47" t="e">
        <f t="shared" si="57"/>
        <v>#VALUE!</v>
      </c>
      <c r="CD95" s="36" t="e">
        <f t="shared" si="58"/>
        <v>#N/A</v>
      </c>
      <c r="CE95" s="36" t="e">
        <f t="shared" si="59"/>
        <v>#N/A</v>
      </c>
      <c r="CF95" s="36" t="e">
        <f t="shared" si="60"/>
        <v>#N/A</v>
      </c>
      <c r="CG95" s="36" t="e">
        <f t="shared" si="61"/>
        <v>#N/A</v>
      </c>
      <c r="CH95" s="36" t="e">
        <f t="shared" si="62"/>
        <v>#N/A</v>
      </c>
      <c r="CI95" s="36" t="e">
        <f t="shared" si="63"/>
        <v>#N/A</v>
      </c>
      <c r="CJ95" s="36" t="e">
        <f t="shared" si="64"/>
        <v>#N/A</v>
      </c>
      <c r="CK95" s="36" t="e">
        <f t="shared" si="65"/>
        <v>#N/A</v>
      </c>
      <c r="CL95" s="36" t="e">
        <f t="shared" si="66"/>
        <v>#N/A</v>
      </c>
      <c r="CM95" s="36" t="e">
        <f t="shared" si="67"/>
        <v>#N/A</v>
      </c>
      <c r="CN95" s="36" t="e">
        <f t="shared" si="68"/>
        <v>#N/A</v>
      </c>
      <c r="CO95" s="36" t="e">
        <f t="shared" si="69"/>
        <v>#N/A</v>
      </c>
      <c r="CP95" s="36" t="e">
        <f t="shared" si="70"/>
        <v>#N/A</v>
      </c>
      <c r="CQ95" s="29" t="e">
        <f t="shared" si="110"/>
        <v>#N/A</v>
      </c>
      <c r="CR95" s="29" t="e">
        <f t="shared" si="71"/>
        <v>#N/A</v>
      </c>
      <c r="CS95" s="29" t="e">
        <f t="shared" si="71"/>
        <v>#N/A</v>
      </c>
      <c r="CT95" s="29" t="e">
        <f t="shared" si="71"/>
        <v>#N/A</v>
      </c>
      <c r="CU95" s="29" t="e">
        <f t="shared" si="71"/>
        <v>#N/A</v>
      </c>
      <c r="CV95" s="29" t="e">
        <f t="shared" si="71"/>
        <v>#N/A</v>
      </c>
      <c r="CW95" s="29" t="e">
        <f t="shared" si="71"/>
        <v>#N/A</v>
      </c>
      <c r="CX95" s="29" t="e">
        <f t="shared" si="71"/>
        <v>#N/A</v>
      </c>
      <c r="CY95" s="29" t="e">
        <f t="shared" si="71"/>
        <v>#N/A</v>
      </c>
      <c r="CZ95" s="29" t="e">
        <f t="shared" si="71"/>
        <v>#N/A</v>
      </c>
      <c r="DA95" s="29" t="e">
        <f t="shared" si="71"/>
        <v>#N/A</v>
      </c>
      <c r="DB95" s="29" t="e">
        <f t="shared" si="71"/>
        <v>#N/A</v>
      </c>
      <c r="DC95" s="29"/>
      <c r="DD95" s="29" t="e">
        <f t="shared" si="111"/>
        <v>#N/A</v>
      </c>
      <c r="DE95" s="29" t="e">
        <f t="shared" si="72"/>
        <v>#N/A</v>
      </c>
      <c r="DF95" s="29" t="e">
        <f t="shared" si="72"/>
        <v>#N/A</v>
      </c>
      <c r="DG95" s="29" t="e">
        <f t="shared" si="72"/>
        <v>#N/A</v>
      </c>
      <c r="DH95" s="29" t="e">
        <f t="shared" si="72"/>
        <v>#N/A</v>
      </c>
      <c r="DI95" s="29" t="e">
        <f t="shared" si="72"/>
        <v>#N/A</v>
      </c>
      <c r="DJ95" s="29" t="e">
        <f t="shared" si="72"/>
        <v>#N/A</v>
      </c>
      <c r="DK95" s="29" t="e">
        <f t="shared" si="72"/>
        <v>#N/A</v>
      </c>
      <c r="DL95" s="29" t="e">
        <f t="shared" si="72"/>
        <v>#N/A</v>
      </c>
      <c r="DM95" s="29" t="e">
        <f t="shared" si="72"/>
        <v>#N/A</v>
      </c>
      <c r="DN95" s="29" t="e">
        <f t="shared" si="72"/>
        <v>#N/A</v>
      </c>
      <c r="DO95" s="29" t="e">
        <f t="shared" si="72"/>
        <v>#N/A</v>
      </c>
    </row>
    <row r="96" spans="1:122" ht="18" customHeight="1">
      <c r="A96" s="52" t="str">
        <f t="shared" si="73"/>
        <v/>
      </c>
      <c r="B96" s="52" t="str">
        <f t="shared" si="113"/>
        <v/>
      </c>
      <c r="C96" s="52" t="str">
        <f t="shared" si="113"/>
        <v/>
      </c>
      <c r="D96" s="52" t="str">
        <f t="shared" si="113"/>
        <v/>
      </c>
      <c r="E96" s="52" t="str">
        <f t="shared" si="113"/>
        <v/>
      </c>
      <c r="F96" s="53" t="str">
        <f t="shared" si="113"/>
        <v/>
      </c>
      <c r="G96" s="87">
        <f t="shared" si="75"/>
        <v>0.85</v>
      </c>
      <c r="H96" s="58"/>
      <c r="I96" s="56" t="e">
        <f>VLOOKUP($C96,地域別価格234[],5,0)</f>
        <v>#N/A</v>
      </c>
      <c r="J96" s="63" t="str">
        <f t="shared" si="32"/>
        <v/>
      </c>
      <c r="K96" s="50" t="e">
        <f t="shared" si="33"/>
        <v>#N/A</v>
      </c>
      <c r="L96" s="34" t="e">
        <f t="shared" si="76"/>
        <v>#N/A</v>
      </c>
      <c r="M96" s="35" t="e">
        <f t="shared" si="34"/>
        <v>#N/A</v>
      </c>
      <c r="N96" s="44" t="e">
        <f t="shared" si="112"/>
        <v>#N/A</v>
      </c>
      <c r="O96" s="56" t="e">
        <f>VLOOKUP($C96,地域別価格234[],6,0)</f>
        <v>#N/A</v>
      </c>
      <c r="P96" s="63" t="str">
        <f t="shared" si="35"/>
        <v/>
      </c>
      <c r="Q96" s="50" t="e">
        <f t="shared" si="36"/>
        <v>#N/A</v>
      </c>
      <c r="R96" s="34" t="e">
        <f t="shared" si="77"/>
        <v>#N/A</v>
      </c>
      <c r="S96" s="35" t="e">
        <f t="shared" si="78"/>
        <v>#N/A</v>
      </c>
      <c r="T96" s="44" t="e">
        <f t="shared" si="37"/>
        <v>#N/A</v>
      </c>
      <c r="U96" s="56" t="e">
        <f>VLOOKUP($C96,地域別価格234[],7,0)</f>
        <v>#N/A</v>
      </c>
      <c r="V96" s="63" t="str">
        <f t="shared" si="38"/>
        <v/>
      </c>
      <c r="W96" s="50" t="e">
        <f t="shared" si="39"/>
        <v>#N/A</v>
      </c>
      <c r="X96" s="34" t="e">
        <f t="shared" si="79"/>
        <v>#N/A</v>
      </c>
      <c r="Y96" s="35" t="e">
        <f t="shared" si="80"/>
        <v>#N/A</v>
      </c>
      <c r="Z96" s="44" t="e">
        <f t="shared" si="40"/>
        <v>#N/A</v>
      </c>
      <c r="AA96" s="56" t="e">
        <f>VLOOKUP($C96,地域別価格234[],8,0)</f>
        <v>#N/A</v>
      </c>
      <c r="AB96" s="63" t="str">
        <f t="shared" si="41"/>
        <v/>
      </c>
      <c r="AC96" s="50" t="e">
        <f t="shared" si="42"/>
        <v>#N/A</v>
      </c>
      <c r="AD96" s="34" t="e">
        <f t="shared" si="81"/>
        <v>#N/A</v>
      </c>
      <c r="AE96" s="35" t="e">
        <f t="shared" si="82"/>
        <v>#N/A</v>
      </c>
      <c r="AF96" s="44" t="e">
        <f t="shared" si="83"/>
        <v>#N/A</v>
      </c>
      <c r="AG96" s="56" t="e">
        <f>VLOOKUP($C96,地域別価格234[],9,0)</f>
        <v>#N/A</v>
      </c>
      <c r="AH96" s="63" t="str">
        <f t="shared" si="43"/>
        <v/>
      </c>
      <c r="AI96" s="50" t="e">
        <f t="shared" si="84"/>
        <v>#N/A</v>
      </c>
      <c r="AJ96" s="34" t="e">
        <f t="shared" si="85"/>
        <v>#N/A</v>
      </c>
      <c r="AK96" s="35" t="e">
        <f t="shared" si="86"/>
        <v>#N/A</v>
      </c>
      <c r="AL96" s="44" t="e">
        <f t="shared" si="87"/>
        <v>#N/A</v>
      </c>
      <c r="AM96" s="56" t="e">
        <f>VLOOKUP($C96,地域別価格234[],10,0)</f>
        <v>#N/A</v>
      </c>
      <c r="AN96" s="63" t="str">
        <f t="shared" si="44"/>
        <v/>
      </c>
      <c r="AO96" s="50" t="e">
        <f t="shared" si="88"/>
        <v>#N/A</v>
      </c>
      <c r="AP96" s="34" t="e">
        <f t="shared" si="89"/>
        <v>#N/A</v>
      </c>
      <c r="AQ96" s="35" t="e">
        <f t="shared" si="45"/>
        <v>#N/A</v>
      </c>
      <c r="AR96" s="44" t="e">
        <f t="shared" si="46"/>
        <v>#N/A</v>
      </c>
      <c r="AS96" s="56" t="e">
        <f>VLOOKUP($C96,地域別価格234[],11,0)</f>
        <v>#N/A</v>
      </c>
      <c r="AT96" s="63" t="str">
        <f t="shared" si="47"/>
        <v/>
      </c>
      <c r="AU96" s="50" t="e">
        <f>(AS96*$D96+AT96/$F96)/$D96</f>
        <v>#N/A</v>
      </c>
      <c r="AV96" s="34" t="e">
        <f t="shared" si="91"/>
        <v>#N/A</v>
      </c>
      <c r="AW96" s="35" t="e">
        <f t="shared" si="48"/>
        <v>#N/A</v>
      </c>
      <c r="AX96" s="44" t="e">
        <f t="shared" si="92"/>
        <v>#N/A</v>
      </c>
      <c r="AY96" s="56" t="e">
        <f>VLOOKUP($C96,地域別価格234[],12,0)</f>
        <v>#N/A</v>
      </c>
      <c r="AZ96" s="63" t="str">
        <f t="shared" si="49"/>
        <v/>
      </c>
      <c r="BA96" s="50" t="e">
        <f t="shared" si="93"/>
        <v>#N/A</v>
      </c>
      <c r="BB96" s="34" t="e">
        <f t="shared" si="94"/>
        <v>#N/A</v>
      </c>
      <c r="BC96" s="35" t="e">
        <f t="shared" si="50"/>
        <v>#N/A</v>
      </c>
      <c r="BD96" s="44" t="e">
        <f t="shared" si="95"/>
        <v>#N/A</v>
      </c>
      <c r="BE96" s="56" t="e">
        <f>VLOOKUP($C96,地域別価格234[],13,0)</f>
        <v>#N/A</v>
      </c>
      <c r="BF96" s="63" t="str">
        <f t="shared" si="51"/>
        <v/>
      </c>
      <c r="BG96" s="50" t="e">
        <f t="shared" si="96"/>
        <v>#N/A</v>
      </c>
      <c r="BH96" s="34" t="e">
        <f t="shared" si="97"/>
        <v>#N/A</v>
      </c>
      <c r="BI96" s="35" t="e">
        <f t="shared" si="98"/>
        <v>#N/A</v>
      </c>
      <c r="BJ96" s="44" t="e">
        <f t="shared" si="99"/>
        <v>#N/A</v>
      </c>
      <c r="BK96" s="56" t="e">
        <f>VLOOKUP($C96,地域別価格234[],14,0)</f>
        <v>#N/A</v>
      </c>
      <c r="BL96" s="63" t="str">
        <f t="shared" si="52"/>
        <v/>
      </c>
      <c r="BM96" s="50" t="e">
        <f t="shared" si="100"/>
        <v>#N/A</v>
      </c>
      <c r="BN96" s="34" t="e">
        <f t="shared" si="101"/>
        <v>#N/A</v>
      </c>
      <c r="BO96" s="35" t="e">
        <f t="shared" si="53"/>
        <v>#N/A</v>
      </c>
      <c r="BP96" s="44" t="e">
        <f t="shared" si="102"/>
        <v>#N/A</v>
      </c>
      <c r="BQ96" s="56" t="e">
        <f>VLOOKUP($C96,地域別価格234[],15,0)</f>
        <v>#N/A</v>
      </c>
      <c r="BR96" s="63" t="str">
        <f t="shared" si="54"/>
        <v/>
      </c>
      <c r="BS96" s="50" t="e">
        <f t="shared" si="103"/>
        <v>#N/A</v>
      </c>
      <c r="BT96" s="34" t="e">
        <f t="shared" si="104"/>
        <v>#N/A</v>
      </c>
      <c r="BU96" s="35" t="e">
        <f t="shared" si="55"/>
        <v>#N/A</v>
      </c>
      <c r="BV96" s="44" t="e">
        <f t="shared" si="105"/>
        <v>#N/A</v>
      </c>
      <c r="BW96" s="56" t="e">
        <f>VLOOKUP($C96,地域別価格234[],16,0)</f>
        <v>#N/A</v>
      </c>
      <c r="BX96" s="63" t="str">
        <f t="shared" si="56"/>
        <v/>
      </c>
      <c r="BY96" s="50" t="e">
        <f t="shared" si="106"/>
        <v>#N/A</v>
      </c>
      <c r="BZ96" s="34" t="e">
        <f t="shared" si="107"/>
        <v>#N/A</v>
      </c>
      <c r="CA96" s="35" t="e">
        <f t="shared" si="108"/>
        <v>#N/A</v>
      </c>
      <c r="CB96" s="44" t="e">
        <f t="shared" si="109"/>
        <v>#N/A</v>
      </c>
      <c r="CC96" s="47" t="e">
        <f t="shared" si="57"/>
        <v>#VALUE!</v>
      </c>
      <c r="CD96" s="36" t="e">
        <f t="shared" si="58"/>
        <v>#N/A</v>
      </c>
      <c r="CE96" s="36" t="e">
        <f t="shared" si="59"/>
        <v>#N/A</v>
      </c>
      <c r="CF96" s="36" t="e">
        <f t="shared" si="60"/>
        <v>#N/A</v>
      </c>
      <c r="CG96" s="36" t="e">
        <f t="shared" si="61"/>
        <v>#N/A</v>
      </c>
      <c r="CH96" s="36" t="e">
        <f t="shared" si="62"/>
        <v>#N/A</v>
      </c>
      <c r="CI96" s="36" t="e">
        <f t="shared" si="63"/>
        <v>#N/A</v>
      </c>
      <c r="CJ96" s="36" t="e">
        <f t="shared" si="64"/>
        <v>#N/A</v>
      </c>
      <c r="CK96" s="36" t="e">
        <f t="shared" si="65"/>
        <v>#N/A</v>
      </c>
      <c r="CL96" s="36" t="e">
        <f t="shared" si="66"/>
        <v>#N/A</v>
      </c>
      <c r="CM96" s="36" t="e">
        <f t="shared" si="67"/>
        <v>#N/A</v>
      </c>
      <c r="CN96" s="36" t="e">
        <f t="shared" si="68"/>
        <v>#N/A</v>
      </c>
      <c r="CO96" s="36" t="e">
        <f t="shared" si="69"/>
        <v>#N/A</v>
      </c>
      <c r="CP96" s="36" t="e">
        <f t="shared" si="70"/>
        <v>#N/A</v>
      </c>
      <c r="CQ96" s="29" t="e">
        <f t="shared" si="110"/>
        <v>#N/A</v>
      </c>
      <c r="CR96" s="29" t="e">
        <f t="shared" si="71"/>
        <v>#N/A</v>
      </c>
      <c r="CS96" s="29" t="e">
        <f t="shared" si="71"/>
        <v>#N/A</v>
      </c>
      <c r="CT96" s="29" t="e">
        <f t="shared" si="71"/>
        <v>#N/A</v>
      </c>
      <c r="CU96" s="29" t="e">
        <f t="shared" si="71"/>
        <v>#N/A</v>
      </c>
      <c r="CV96" s="29" t="e">
        <f t="shared" si="71"/>
        <v>#N/A</v>
      </c>
      <c r="CW96" s="29" t="e">
        <f t="shared" si="71"/>
        <v>#N/A</v>
      </c>
      <c r="CX96" s="29" t="e">
        <f t="shared" si="71"/>
        <v>#N/A</v>
      </c>
      <c r="CY96" s="29" t="e">
        <f t="shared" si="71"/>
        <v>#N/A</v>
      </c>
      <c r="CZ96" s="29" t="e">
        <f t="shared" si="71"/>
        <v>#N/A</v>
      </c>
      <c r="DA96" s="29" t="e">
        <f t="shared" si="71"/>
        <v>#N/A</v>
      </c>
      <c r="DB96" s="29" t="e">
        <f t="shared" si="71"/>
        <v>#N/A</v>
      </c>
      <c r="DC96" s="29"/>
      <c r="DD96" s="29" t="e">
        <f t="shared" si="111"/>
        <v>#N/A</v>
      </c>
      <c r="DE96" s="29" t="e">
        <f t="shared" si="72"/>
        <v>#N/A</v>
      </c>
      <c r="DF96" s="29" t="e">
        <f t="shared" si="72"/>
        <v>#N/A</v>
      </c>
      <c r="DG96" s="29" t="e">
        <f t="shared" si="72"/>
        <v>#N/A</v>
      </c>
      <c r="DH96" s="29" t="e">
        <f t="shared" si="72"/>
        <v>#N/A</v>
      </c>
      <c r="DI96" s="29" t="e">
        <f t="shared" si="72"/>
        <v>#N/A</v>
      </c>
      <c r="DJ96" s="29" t="e">
        <f t="shared" si="72"/>
        <v>#N/A</v>
      </c>
      <c r="DK96" s="29" t="e">
        <f t="shared" si="72"/>
        <v>#N/A</v>
      </c>
      <c r="DL96" s="29" t="e">
        <f t="shared" si="72"/>
        <v>#N/A</v>
      </c>
      <c r="DM96" s="29" t="e">
        <f t="shared" si="72"/>
        <v>#N/A</v>
      </c>
      <c r="DN96" s="29" t="e">
        <f t="shared" si="72"/>
        <v>#N/A</v>
      </c>
      <c r="DO96" s="29" t="e">
        <f t="shared" si="72"/>
        <v>#N/A</v>
      </c>
    </row>
    <row r="97" spans="1:122" ht="18" customHeight="1">
      <c r="A97" s="52" t="str">
        <f t="shared" si="73"/>
        <v/>
      </c>
      <c r="B97" s="52" t="str">
        <f t="shared" si="113"/>
        <v/>
      </c>
      <c r="C97" s="52" t="str">
        <f t="shared" si="113"/>
        <v/>
      </c>
      <c r="D97" s="52" t="str">
        <f t="shared" si="113"/>
        <v/>
      </c>
      <c r="E97" s="52" t="str">
        <f t="shared" si="113"/>
        <v/>
      </c>
      <c r="F97" s="53" t="str">
        <f t="shared" si="113"/>
        <v/>
      </c>
      <c r="G97" s="87">
        <f t="shared" si="75"/>
        <v>0.85</v>
      </c>
      <c r="H97" s="58"/>
      <c r="I97" s="56" t="e">
        <f>VLOOKUP($C97,地域別価格234[],5,0)</f>
        <v>#N/A</v>
      </c>
      <c r="J97" s="63" t="str">
        <f t="shared" si="32"/>
        <v/>
      </c>
      <c r="K97" s="50" t="e">
        <f t="shared" si="33"/>
        <v>#N/A</v>
      </c>
      <c r="L97" s="34" t="e">
        <f t="shared" si="76"/>
        <v>#N/A</v>
      </c>
      <c r="M97" s="35" t="e">
        <f t="shared" si="34"/>
        <v>#N/A</v>
      </c>
      <c r="N97" s="44" t="e">
        <f t="shared" si="112"/>
        <v>#N/A</v>
      </c>
      <c r="O97" s="56" t="e">
        <f>VLOOKUP($C97,地域別価格234[],6,0)</f>
        <v>#N/A</v>
      </c>
      <c r="P97" s="63" t="str">
        <f t="shared" si="35"/>
        <v/>
      </c>
      <c r="Q97" s="50" t="e">
        <f t="shared" si="36"/>
        <v>#N/A</v>
      </c>
      <c r="R97" s="34" t="e">
        <f t="shared" si="77"/>
        <v>#N/A</v>
      </c>
      <c r="S97" s="35" t="e">
        <f t="shared" si="78"/>
        <v>#N/A</v>
      </c>
      <c r="T97" s="44" t="e">
        <f t="shared" si="37"/>
        <v>#N/A</v>
      </c>
      <c r="U97" s="56" t="e">
        <f>VLOOKUP($C97,地域別価格234[],7,0)</f>
        <v>#N/A</v>
      </c>
      <c r="V97" s="63" t="str">
        <f t="shared" si="38"/>
        <v/>
      </c>
      <c r="W97" s="50" t="e">
        <f t="shared" si="39"/>
        <v>#N/A</v>
      </c>
      <c r="X97" s="34" t="e">
        <f t="shared" si="79"/>
        <v>#N/A</v>
      </c>
      <c r="Y97" s="35" t="e">
        <f t="shared" si="80"/>
        <v>#N/A</v>
      </c>
      <c r="Z97" s="44" t="e">
        <f t="shared" si="40"/>
        <v>#N/A</v>
      </c>
      <c r="AA97" s="56" t="e">
        <f>VLOOKUP($C97,地域別価格234[],8,0)</f>
        <v>#N/A</v>
      </c>
      <c r="AB97" s="63" t="str">
        <f t="shared" si="41"/>
        <v/>
      </c>
      <c r="AC97" s="50" t="e">
        <f t="shared" si="42"/>
        <v>#N/A</v>
      </c>
      <c r="AD97" s="34" t="e">
        <f t="shared" si="81"/>
        <v>#N/A</v>
      </c>
      <c r="AE97" s="35" t="e">
        <f t="shared" si="82"/>
        <v>#N/A</v>
      </c>
      <c r="AF97" s="44" t="e">
        <f t="shared" si="83"/>
        <v>#N/A</v>
      </c>
      <c r="AG97" s="56" t="e">
        <f>VLOOKUP($C97,地域別価格234[],9,0)</f>
        <v>#N/A</v>
      </c>
      <c r="AH97" s="63" t="str">
        <f t="shared" si="43"/>
        <v/>
      </c>
      <c r="AI97" s="50" t="e">
        <f t="shared" si="84"/>
        <v>#N/A</v>
      </c>
      <c r="AJ97" s="34" t="e">
        <f t="shared" si="85"/>
        <v>#N/A</v>
      </c>
      <c r="AK97" s="35" t="e">
        <f t="shared" si="86"/>
        <v>#N/A</v>
      </c>
      <c r="AL97" s="44" t="e">
        <f t="shared" si="87"/>
        <v>#N/A</v>
      </c>
      <c r="AM97" s="56" t="e">
        <f>VLOOKUP($C97,地域別価格234[],10,0)</f>
        <v>#N/A</v>
      </c>
      <c r="AN97" s="63" t="str">
        <f t="shared" si="44"/>
        <v/>
      </c>
      <c r="AO97" s="50" t="e">
        <f t="shared" si="88"/>
        <v>#N/A</v>
      </c>
      <c r="AP97" s="34" t="e">
        <f t="shared" si="89"/>
        <v>#N/A</v>
      </c>
      <c r="AQ97" s="35" t="e">
        <f t="shared" si="45"/>
        <v>#N/A</v>
      </c>
      <c r="AR97" s="44" t="e">
        <f t="shared" si="46"/>
        <v>#N/A</v>
      </c>
      <c r="AS97" s="56" t="e">
        <f>VLOOKUP($C97,地域別価格234[],11,0)</f>
        <v>#N/A</v>
      </c>
      <c r="AT97" s="63" t="str">
        <f t="shared" si="47"/>
        <v/>
      </c>
      <c r="AU97" s="50" t="e">
        <f t="shared" si="90"/>
        <v>#N/A</v>
      </c>
      <c r="AV97" s="34" t="e">
        <f t="shared" si="91"/>
        <v>#N/A</v>
      </c>
      <c r="AW97" s="35" t="e">
        <f t="shared" si="48"/>
        <v>#N/A</v>
      </c>
      <c r="AX97" s="44" t="e">
        <f t="shared" si="92"/>
        <v>#N/A</v>
      </c>
      <c r="AY97" s="56" t="e">
        <f>VLOOKUP($C97,地域別価格234[],12,0)</f>
        <v>#N/A</v>
      </c>
      <c r="AZ97" s="63" t="str">
        <f t="shared" si="49"/>
        <v/>
      </c>
      <c r="BA97" s="50" t="e">
        <f t="shared" si="93"/>
        <v>#N/A</v>
      </c>
      <c r="BB97" s="34" t="e">
        <f t="shared" si="94"/>
        <v>#N/A</v>
      </c>
      <c r="BC97" s="35" t="e">
        <f t="shared" si="50"/>
        <v>#N/A</v>
      </c>
      <c r="BD97" s="44" t="e">
        <f t="shared" si="95"/>
        <v>#N/A</v>
      </c>
      <c r="BE97" s="56" t="e">
        <f>VLOOKUP($C97,地域別価格234[],13,0)</f>
        <v>#N/A</v>
      </c>
      <c r="BF97" s="63" t="str">
        <f t="shared" si="51"/>
        <v/>
      </c>
      <c r="BG97" s="50" t="e">
        <f t="shared" si="96"/>
        <v>#N/A</v>
      </c>
      <c r="BH97" s="34" t="e">
        <f t="shared" si="97"/>
        <v>#N/A</v>
      </c>
      <c r="BI97" s="35" t="e">
        <f t="shared" si="98"/>
        <v>#N/A</v>
      </c>
      <c r="BJ97" s="44" t="e">
        <f t="shared" si="99"/>
        <v>#N/A</v>
      </c>
      <c r="BK97" s="56" t="e">
        <f>VLOOKUP($C97,地域別価格234[],14,0)</f>
        <v>#N/A</v>
      </c>
      <c r="BL97" s="63" t="str">
        <f t="shared" si="52"/>
        <v/>
      </c>
      <c r="BM97" s="50" t="e">
        <f t="shared" si="100"/>
        <v>#N/A</v>
      </c>
      <c r="BN97" s="34" t="e">
        <f t="shared" si="101"/>
        <v>#N/A</v>
      </c>
      <c r="BO97" s="35" t="e">
        <f t="shared" si="53"/>
        <v>#N/A</v>
      </c>
      <c r="BP97" s="44" t="e">
        <f t="shared" si="102"/>
        <v>#N/A</v>
      </c>
      <c r="BQ97" s="56" t="e">
        <f>VLOOKUP($C97,地域別価格234[],15,0)</f>
        <v>#N/A</v>
      </c>
      <c r="BR97" s="63" t="str">
        <f t="shared" si="54"/>
        <v/>
      </c>
      <c r="BS97" s="50" t="e">
        <f t="shared" si="103"/>
        <v>#N/A</v>
      </c>
      <c r="BT97" s="34" t="e">
        <f t="shared" si="104"/>
        <v>#N/A</v>
      </c>
      <c r="BU97" s="35" t="e">
        <f t="shared" si="55"/>
        <v>#N/A</v>
      </c>
      <c r="BV97" s="44" t="e">
        <f t="shared" si="105"/>
        <v>#N/A</v>
      </c>
      <c r="BW97" s="56" t="e">
        <f>VLOOKUP($C97,地域別価格234[],16,0)</f>
        <v>#N/A</v>
      </c>
      <c r="BX97" s="63" t="str">
        <f t="shared" si="56"/>
        <v/>
      </c>
      <c r="BY97" s="50" t="e">
        <f t="shared" si="106"/>
        <v>#N/A</v>
      </c>
      <c r="BZ97" s="34" t="e">
        <f t="shared" si="107"/>
        <v>#N/A</v>
      </c>
      <c r="CA97" s="35" t="e">
        <f t="shared" si="108"/>
        <v>#N/A</v>
      </c>
      <c r="CB97" s="44" t="e">
        <f t="shared" si="109"/>
        <v>#N/A</v>
      </c>
      <c r="CC97" s="47" t="e">
        <f t="shared" si="57"/>
        <v>#VALUE!</v>
      </c>
      <c r="CD97" s="36" t="e">
        <f t="shared" si="58"/>
        <v>#N/A</v>
      </c>
      <c r="CE97" s="36" t="e">
        <f t="shared" si="59"/>
        <v>#N/A</v>
      </c>
      <c r="CF97" s="36" t="e">
        <f t="shared" si="60"/>
        <v>#N/A</v>
      </c>
      <c r="CG97" s="36" t="e">
        <f t="shared" si="61"/>
        <v>#N/A</v>
      </c>
      <c r="CH97" s="36" t="e">
        <f t="shared" si="62"/>
        <v>#N/A</v>
      </c>
      <c r="CI97" s="36" t="e">
        <f t="shared" si="63"/>
        <v>#N/A</v>
      </c>
      <c r="CJ97" s="36" t="e">
        <f t="shared" si="64"/>
        <v>#N/A</v>
      </c>
      <c r="CK97" s="36" t="e">
        <f t="shared" si="65"/>
        <v>#N/A</v>
      </c>
      <c r="CL97" s="36" t="e">
        <f t="shared" si="66"/>
        <v>#N/A</v>
      </c>
      <c r="CM97" s="36" t="e">
        <f t="shared" si="67"/>
        <v>#N/A</v>
      </c>
      <c r="CN97" s="36" t="e">
        <f t="shared" si="68"/>
        <v>#N/A</v>
      </c>
      <c r="CO97" s="36" t="e">
        <f t="shared" si="69"/>
        <v>#N/A</v>
      </c>
      <c r="CP97" s="36" t="e">
        <f t="shared" si="70"/>
        <v>#N/A</v>
      </c>
      <c r="CQ97" s="29" t="e">
        <f t="shared" si="110"/>
        <v>#N/A</v>
      </c>
      <c r="CR97" s="29" t="e">
        <f t="shared" si="71"/>
        <v>#N/A</v>
      </c>
      <c r="CS97" s="29" t="e">
        <f t="shared" si="71"/>
        <v>#N/A</v>
      </c>
      <c r="CT97" s="29" t="e">
        <f t="shared" si="71"/>
        <v>#N/A</v>
      </c>
      <c r="CU97" s="29" t="e">
        <f t="shared" si="71"/>
        <v>#N/A</v>
      </c>
      <c r="CV97" s="29" t="e">
        <f t="shared" si="71"/>
        <v>#N/A</v>
      </c>
      <c r="CW97" s="29" t="e">
        <f t="shared" si="71"/>
        <v>#N/A</v>
      </c>
      <c r="CX97" s="29" t="e">
        <f t="shared" si="71"/>
        <v>#N/A</v>
      </c>
      <c r="CY97" s="29" t="e">
        <f t="shared" si="71"/>
        <v>#N/A</v>
      </c>
      <c r="CZ97" s="29" t="e">
        <f t="shared" si="71"/>
        <v>#N/A</v>
      </c>
      <c r="DA97" s="29" t="e">
        <f t="shared" si="71"/>
        <v>#N/A</v>
      </c>
      <c r="DB97" s="29" t="e">
        <f t="shared" si="71"/>
        <v>#N/A</v>
      </c>
      <c r="DC97" s="29"/>
      <c r="DD97" s="29" t="e">
        <f t="shared" si="111"/>
        <v>#N/A</v>
      </c>
      <c r="DE97" s="29" t="e">
        <f t="shared" si="72"/>
        <v>#N/A</v>
      </c>
      <c r="DF97" s="29" t="e">
        <f t="shared" si="72"/>
        <v>#N/A</v>
      </c>
      <c r="DG97" s="29" t="e">
        <f t="shared" si="72"/>
        <v>#N/A</v>
      </c>
      <c r="DH97" s="29" t="e">
        <f t="shared" si="72"/>
        <v>#N/A</v>
      </c>
      <c r="DI97" s="29" t="e">
        <f t="shared" si="72"/>
        <v>#N/A</v>
      </c>
      <c r="DJ97" s="29" t="e">
        <f t="shared" si="72"/>
        <v>#N/A</v>
      </c>
      <c r="DK97" s="29" t="e">
        <f t="shared" si="72"/>
        <v>#N/A</v>
      </c>
      <c r="DL97" s="29" t="e">
        <f t="shared" si="72"/>
        <v>#N/A</v>
      </c>
      <c r="DM97" s="29" t="e">
        <f t="shared" si="72"/>
        <v>#N/A</v>
      </c>
      <c r="DN97" s="29" t="e">
        <f t="shared" si="72"/>
        <v>#N/A</v>
      </c>
      <c r="DO97" s="29" t="e">
        <f t="shared" si="72"/>
        <v>#N/A</v>
      </c>
    </row>
    <row r="98" spans="1:122" ht="18" customHeight="1">
      <c r="A98" s="52" t="str">
        <f t="shared" si="73"/>
        <v/>
      </c>
      <c r="B98" s="52" t="str">
        <f t="shared" si="113"/>
        <v/>
      </c>
      <c r="C98" s="52" t="str">
        <f t="shared" si="113"/>
        <v/>
      </c>
      <c r="D98" s="52" t="str">
        <f t="shared" si="113"/>
        <v/>
      </c>
      <c r="E98" s="52" t="str">
        <f t="shared" si="113"/>
        <v/>
      </c>
      <c r="F98" s="53" t="str">
        <f t="shared" si="113"/>
        <v/>
      </c>
      <c r="G98" s="87">
        <f t="shared" si="75"/>
        <v>0.85</v>
      </c>
      <c r="H98" s="58"/>
      <c r="I98" s="56" t="e">
        <f>VLOOKUP($C98,地域別価格234[],5,0)</f>
        <v>#N/A</v>
      </c>
      <c r="J98" s="63" t="str">
        <f t="shared" si="32"/>
        <v/>
      </c>
      <c r="K98" s="50" t="e">
        <f t="shared" si="33"/>
        <v>#N/A</v>
      </c>
      <c r="L98" s="34" t="e">
        <f t="shared" si="76"/>
        <v>#N/A</v>
      </c>
      <c r="M98" s="35" t="e">
        <f t="shared" si="34"/>
        <v>#N/A</v>
      </c>
      <c r="N98" s="44" t="e">
        <f t="shared" si="112"/>
        <v>#N/A</v>
      </c>
      <c r="O98" s="56" t="e">
        <f>VLOOKUP($C98,地域別価格234[],6,0)</f>
        <v>#N/A</v>
      </c>
      <c r="P98" s="63" t="str">
        <f t="shared" si="35"/>
        <v/>
      </c>
      <c r="Q98" s="50" t="e">
        <f t="shared" si="36"/>
        <v>#N/A</v>
      </c>
      <c r="R98" s="34" t="e">
        <f t="shared" si="77"/>
        <v>#N/A</v>
      </c>
      <c r="S98" s="35" t="e">
        <f t="shared" si="78"/>
        <v>#N/A</v>
      </c>
      <c r="T98" s="44" t="e">
        <f t="shared" si="37"/>
        <v>#N/A</v>
      </c>
      <c r="U98" s="56" t="e">
        <f>VLOOKUP($C98,地域別価格234[],7,0)</f>
        <v>#N/A</v>
      </c>
      <c r="V98" s="63" t="str">
        <f t="shared" si="38"/>
        <v/>
      </c>
      <c r="W98" s="50" t="e">
        <f t="shared" si="39"/>
        <v>#N/A</v>
      </c>
      <c r="X98" s="34" t="e">
        <f t="shared" si="79"/>
        <v>#N/A</v>
      </c>
      <c r="Y98" s="35" t="e">
        <f t="shared" si="80"/>
        <v>#N/A</v>
      </c>
      <c r="Z98" s="44" t="e">
        <f t="shared" si="40"/>
        <v>#N/A</v>
      </c>
      <c r="AA98" s="56" t="e">
        <f>VLOOKUP($C98,地域別価格234[],8,0)</f>
        <v>#N/A</v>
      </c>
      <c r="AB98" s="63" t="str">
        <f t="shared" si="41"/>
        <v/>
      </c>
      <c r="AC98" s="50" t="e">
        <f t="shared" si="42"/>
        <v>#N/A</v>
      </c>
      <c r="AD98" s="34" t="e">
        <f t="shared" si="81"/>
        <v>#N/A</v>
      </c>
      <c r="AE98" s="35" t="e">
        <f t="shared" si="82"/>
        <v>#N/A</v>
      </c>
      <c r="AF98" s="44" t="e">
        <f t="shared" si="83"/>
        <v>#N/A</v>
      </c>
      <c r="AG98" s="56" t="e">
        <f>VLOOKUP($C98,地域別価格234[],9,0)</f>
        <v>#N/A</v>
      </c>
      <c r="AH98" s="63" t="str">
        <f t="shared" si="43"/>
        <v/>
      </c>
      <c r="AI98" s="50" t="e">
        <f t="shared" si="84"/>
        <v>#N/A</v>
      </c>
      <c r="AJ98" s="34" t="e">
        <f t="shared" si="85"/>
        <v>#N/A</v>
      </c>
      <c r="AK98" s="35" t="e">
        <f t="shared" si="86"/>
        <v>#N/A</v>
      </c>
      <c r="AL98" s="44" t="e">
        <f t="shared" si="87"/>
        <v>#N/A</v>
      </c>
      <c r="AM98" s="56" t="e">
        <f>VLOOKUP($C98,地域別価格234[],10,0)</f>
        <v>#N/A</v>
      </c>
      <c r="AN98" s="63" t="str">
        <f t="shared" si="44"/>
        <v/>
      </c>
      <c r="AO98" s="50" t="e">
        <f t="shared" si="88"/>
        <v>#N/A</v>
      </c>
      <c r="AP98" s="34" t="e">
        <f t="shared" si="89"/>
        <v>#N/A</v>
      </c>
      <c r="AQ98" s="35" t="e">
        <f t="shared" si="45"/>
        <v>#N/A</v>
      </c>
      <c r="AR98" s="44" t="e">
        <f t="shared" si="46"/>
        <v>#N/A</v>
      </c>
      <c r="AS98" s="56" t="e">
        <f>VLOOKUP($C98,地域別価格234[],11,0)</f>
        <v>#N/A</v>
      </c>
      <c r="AT98" s="63" t="str">
        <f t="shared" si="47"/>
        <v/>
      </c>
      <c r="AU98" s="50" t="e">
        <f t="shared" si="90"/>
        <v>#N/A</v>
      </c>
      <c r="AV98" s="34" t="e">
        <f t="shared" si="91"/>
        <v>#N/A</v>
      </c>
      <c r="AW98" s="35" t="e">
        <f t="shared" si="48"/>
        <v>#N/A</v>
      </c>
      <c r="AX98" s="44" t="e">
        <f t="shared" si="92"/>
        <v>#N/A</v>
      </c>
      <c r="AY98" s="56" t="e">
        <f>VLOOKUP($C98,地域別価格234[],12,0)</f>
        <v>#N/A</v>
      </c>
      <c r="AZ98" s="63" t="str">
        <f t="shared" si="49"/>
        <v/>
      </c>
      <c r="BA98" s="50" t="e">
        <f t="shared" si="93"/>
        <v>#N/A</v>
      </c>
      <c r="BB98" s="34" t="e">
        <f t="shared" si="94"/>
        <v>#N/A</v>
      </c>
      <c r="BC98" s="35" t="e">
        <f t="shared" si="50"/>
        <v>#N/A</v>
      </c>
      <c r="BD98" s="44" t="e">
        <f t="shared" si="95"/>
        <v>#N/A</v>
      </c>
      <c r="BE98" s="56" t="e">
        <f>VLOOKUP($C98,地域別価格234[],13,0)</f>
        <v>#N/A</v>
      </c>
      <c r="BF98" s="63" t="str">
        <f t="shared" si="51"/>
        <v/>
      </c>
      <c r="BG98" s="50" t="e">
        <f t="shared" si="96"/>
        <v>#N/A</v>
      </c>
      <c r="BH98" s="34" t="e">
        <f t="shared" si="97"/>
        <v>#N/A</v>
      </c>
      <c r="BI98" s="35" t="e">
        <f t="shared" si="98"/>
        <v>#N/A</v>
      </c>
      <c r="BJ98" s="44" t="e">
        <f t="shared" si="99"/>
        <v>#N/A</v>
      </c>
      <c r="BK98" s="56" t="e">
        <f>VLOOKUP($C98,地域別価格234[],14,0)</f>
        <v>#N/A</v>
      </c>
      <c r="BL98" s="63" t="str">
        <f t="shared" si="52"/>
        <v/>
      </c>
      <c r="BM98" s="50" t="e">
        <f t="shared" si="100"/>
        <v>#N/A</v>
      </c>
      <c r="BN98" s="34" t="e">
        <f t="shared" si="101"/>
        <v>#N/A</v>
      </c>
      <c r="BO98" s="35" t="e">
        <f t="shared" si="53"/>
        <v>#N/A</v>
      </c>
      <c r="BP98" s="44" t="e">
        <f t="shared" si="102"/>
        <v>#N/A</v>
      </c>
      <c r="BQ98" s="56" t="e">
        <f>VLOOKUP($C98,地域別価格234[],15,0)</f>
        <v>#N/A</v>
      </c>
      <c r="BR98" s="63" t="str">
        <f t="shared" si="54"/>
        <v/>
      </c>
      <c r="BS98" s="50" t="e">
        <f t="shared" si="103"/>
        <v>#N/A</v>
      </c>
      <c r="BT98" s="34" t="e">
        <f t="shared" si="104"/>
        <v>#N/A</v>
      </c>
      <c r="BU98" s="35" t="e">
        <f t="shared" si="55"/>
        <v>#N/A</v>
      </c>
      <c r="BV98" s="44" t="e">
        <f t="shared" si="105"/>
        <v>#N/A</v>
      </c>
      <c r="BW98" s="56" t="e">
        <f>VLOOKUP($C98,地域別価格234[],16,0)</f>
        <v>#N/A</v>
      </c>
      <c r="BX98" s="63" t="str">
        <f t="shared" si="56"/>
        <v/>
      </c>
      <c r="BY98" s="50" t="e">
        <f t="shared" si="106"/>
        <v>#N/A</v>
      </c>
      <c r="BZ98" s="34" t="e">
        <f t="shared" si="107"/>
        <v>#N/A</v>
      </c>
      <c r="CA98" s="35" t="e">
        <f t="shared" si="108"/>
        <v>#N/A</v>
      </c>
      <c r="CB98" s="44" t="e">
        <f t="shared" si="109"/>
        <v>#N/A</v>
      </c>
      <c r="CC98" s="47" t="e">
        <f t="shared" si="57"/>
        <v>#VALUE!</v>
      </c>
      <c r="CD98" s="36" t="e">
        <f t="shared" si="58"/>
        <v>#N/A</v>
      </c>
      <c r="CE98" s="36" t="e">
        <f t="shared" si="59"/>
        <v>#N/A</v>
      </c>
      <c r="CF98" s="36" t="e">
        <f t="shared" si="60"/>
        <v>#N/A</v>
      </c>
      <c r="CG98" s="36" t="e">
        <f t="shared" si="61"/>
        <v>#N/A</v>
      </c>
      <c r="CH98" s="36" t="e">
        <f t="shared" si="62"/>
        <v>#N/A</v>
      </c>
      <c r="CI98" s="36" t="e">
        <f t="shared" si="63"/>
        <v>#N/A</v>
      </c>
      <c r="CJ98" s="36" t="e">
        <f t="shared" si="64"/>
        <v>#N/A</v>
      </c>
      <c r="CK98" s="36" t="e">
        <f t="shared" si="65"/>
        <v>#N/A</v>
      </c>
      <c r="CL98" s="36" t="e">
        <f t="shared" si="66"/>
        <v>#N/A</v>
      </c>
      <c r="CM98" s="36" t="e">
        <f t="shared" si="67"/>
        <v>#N/A</v>
      </c>
      <c r="CN98" s="36" t="e">
        <f t="shared" si="68"/>
        <v>#N/A</v>
      </c>
      <c r="CO98" s="36" t="e">
        <f t="shared" si="69"/>
        <v>#N/A</v>
      </c>
      <c r="CP98" s="36" t="e">
        <f t="shared" si="70"/>
        <v>#N/A</v>
      </c>
      <c r="CQ98" s="29" t="e">
        <f t="shared" si="110"/>
        <v>#N/A</v>
      </c>
      <c r="CR98" s="29" t="e">
        <f t="shared" si="71"/>
        <v>#N/A</v>
      </c>
      <c r="CS98" s="29" t="e">
        <f t="shared" si="71"/>
        <v>#N/A</v>
      </c>
      <c r="CT98" s="29" t="e">
        <f t="shared" si="71"/>
        <v>#N/A</v>
      </c>
      <c r="CU98" s="29" t="e">
        <f t="shared" si="71"/>
        <v>#N/A</v>
      </c>
      <c r="CV98" s="29" t="e">
        <f t="shared" si="71"/>
        <v>#N/A</v>
      </c>
      <c r="CW98" s="29" t="e">
        <f t="shared" si="71"/>
        <v>#N/A</v>
      </c>
      <c r="CX98" s="29" t="e">
        <f t="shared" si="71"/>
        <v>#N/A</v>
      </c>
      <c r="CY98" s="29" t="e">
        <f t="shared" si="71"/>
        <v>#N/A</v>
      </c>
      <c r="CZ98" s="29" t="e">
        <f t="shared" si="71"/>
        <v>#N/A</v>
      </c>
      <c r="DA98" s="29" t="e">
        <f t="shared" si="71"/>
        <v>#N/A</v>
      </c>
      <c r="DB98" s="29" t="e">
        <f t="shared" si="71"/>
        <v>#N/A</v>
      </c>
      <c r="DC98" s="29"/>
      <c r="DD98" s="29" t="e">
        <f t="shared" si="111"/>
        <v>#N/A</v>
      </c>
      <c r="DE98" s="29" t="e">
        <f t="shared" si="72"/>
        <v>#N/A</v>
      </c>
      <c r="DF98" s="29" t="e">
        <f t="shared" si="72"/>
        <v>#N/A</v>
      </c>
      <c r="DG98" s="29" t="e">
        <f t="shared" si="72"/>
        <v>#N/A</v>
      </c>
      <c r="DH98" s="29" t="e">
        <f t="shared" si="72"/>
        <v>#N/A</v>
      </c>
      <c r="DI98" s="29" t="e">
        <f t="shared" si="72"/>
        <v>#N/A</v>
      </c>
      <c r="DJ98" s="29" t="e">
        <f t="shared" si="72"/>
        <v>#N/A</v>
      </c>
      <c r="DK98" s="29" t="e">
        <f t="shared" si="72"/>
        <v>#N/A</v>
      </c>
      <c r="DL98" s="29" t="e">
        <f t="shared" si="72"/>
        <v>#N/A</v>
      </c>
      <c r="DM98" s="29" t="e">
        <f t="shared" si="72"/>
        <v>#N/A</v>
      </c>
      <c r="DN98" s="29" t="e">
        <f t="shared" si="72"/>
        <v>#N/A</v>
      </c>
      <c r="DO98" s="29" t="e">
        <f t="shared" si="72"/>
        <v>#N/A</v>
      </c>
    </row>
    <row r="99" spans="1:122" ht="18" customHeight="1">
      <c r="A99" s="52" t="str">
        <f t="shared" si="73"/>
        <v/>
      </c>
      <c r="B99" s="52" t="str">
        <f t="shared" si="113"/>
        <v/>
      </c>
      <c r="C99" s="52" t="str">
        <f t="shared" si="113"/>
        <v/>
      </c>
      <c r="D99" s="52" t="str">
        <f t="shared" si="113"/>
        <v/>
      </c>
      <c r="E99" s="52" t="str">
        <f t="shared" si="113"/>
        <v/>
      </c>
      <c r="F99" s="53" t="str">
        <f t="shared" si="113"/>
        <v/>
      </c>
      <c r="G99" s="87">
        <f t="shared" si="75"/>
        <v>0.85</v>
      </c>
      <c r="H99" s="58"/>
      <c r="I99" s="56" t="e">
        <f>VLOOKUP($C99,地域別価格234[],5,0)</f>
        <v>#N/A</v>
      </c>
      <c r="J99" s="63" t="str">
        <f t="shared" si="32"/>
        <v/>
      </c>
      <c r="K99" s="50" t="e">
        <f t="shared" si="33"/>
        <v>#N/A</v>
      </c>
      <c r="L99" s="34" t="e">
        <f t="shared" si="76"/>
        <v>#N/A</v>
      </c>
      <c r="M99" s="35" t="e">
        <f t="shared" si="34"/>
        <v>#N/A</v>
      </c>
      <c r="N99" s="44" t="e">
        <f t="shared" si="112"/>
        <v>#N/A</v>
      </c>
      <c r="O99" s="56" t="e">
        <f>VLOOKUP($C99,地域別価格234[],6,0)</f>
        <v>#N/A</v>
      </c>
      <c r="P99" s="63" t="str">
        <f t="shared" si="35"/>
        <v/>
      </c>
      <c r="Q99" s="50" t="e">
        <f t="shared" si="36"/>
        <v>#N/A</v>
      </c>
      <c r="R99" s="34" t="e">
        <f t="shared" si="77"/>
        <v>#N/A</v>
      </c>
      <c r="S99" s="35" t="e">
        <f t="shared" si="78"/>
        <v>#N/A</v>
      </c>
      <c r="T99" s="44" t="e">
        <f t="shared" si="37"/>
        <v>#N/A</v>
      </c>
      <c r="U99" s="56" t="e">
        <f>VLOOKUP($C99,地域別価格234[],7,0)</f>
        <v>#N/A</v>
      </c>
      <c r="V99" s="63" t="str">
        <f t="shared" si="38"/>
        <v/>
      </c>
      <c r="W99" s="50" t="e">
        <f t="shared" si="39"/>
        <v>#N/A</v>
      </c>
      <c r="X99" s="34" t="e">
        <f t="shared" si="79"/>
        <v>#N/A</v>
      </c>
      <c r="Y99" s="35" t="e">
        <f t="shared" si="80"/>
        <v>#N/A</v>
      </c>
      <c r="Z99" s="44" t="e">
        <f t="shared" si="40"/>
        <v>#N/A</v>
      </c>
      <c r="AA99" s="56" t="e">
        <f>VLOOKUP($C99,地域別価格234[],8,0)</f>
        <v>#N/A</v>
      </c>
      <c r="AB99" s="63" t="str">
        <f t="shared" si="41"/>
        <v/>
      </c>
      <c r="AC99" s="50" t="e">
        <f t="shared" si="42"/>
        <v>#N/A</v>
      </c>
      <c r="AD99" s="34" t="e">
        <f t="shared" si="81"/>
        <v>#N/A</v>
      </c>
      <c r="AE99" s="35" t="e">
        <f t="shared" si="82"/>
        <v>#N/A</v>
      </c>
      <c r="AF99" s="44" t="e">
        <f t="shared" si="83"/>
        <v>#N/A</v>
      </c>
      <c r="AG99" s="56" t="e">
        <f>VLOOKUP($C99,地域別価格234[],9,0)</f>
        <v>#N/A</v>
      </c>
      <c r="AH99" s="63" t="str">
        <f t="shared" si="43"/>
        <v/>
      </c>
      <c r="AI99" s="50" t="e">
        <f t="shared" si="84"/>
        <v>#N/A</v>
      </c>
      <c r="AJ99" s="34" t="e">
        <f t="shared" si="85"/>
        <v>#N/A</v>
      </c>
      <c r="AK99" s="35" t="e">
        <f t="shared" si="86"/>
        <v>#N/A</v>
      </c>
      <c r="AL99" s="44" t="e">
        <f t="shared" si="87"/>
        <v>#N/A</v>
      </c>
      <c r="AM99" s="56" t="e">
        <f>VLOOKUP($C99,地域別価格234[],10,0)</f>
        <v>#N/A</v>
      </c>
      <c r="AN99" s="63" t="str">
        <f t="shared" si="44"/>
        <v/>
      </c>
      <c r="AO99" s="50" t="e">
        <f t="shared" si="88"/>
        <v>#N/A</v>
      </c>
      <c r="AP99" s="34" t="e">
        <f t="shared" si="89"/>
        <v>#N/A</v>
      </c>
      <c r="AQ99" s="35" t="e">
        <f t="shared" si="45"/>
        <v>#N/A</v>
      </c>
      <c r="AR99" s="44" t="e">
        <f t="shared" si="46"/>
        <v>#N/A</v>
      </c>
      <c r="AS99" s="56" t="e">
        <f>VLOOKUP($C99,地域別価格234[],11,0)</f>
        <v>#N/A</v>
      </c>
      <c r="AT99" s="63" t="str">
        <f t="shared" si="47"/>
        <v/>
      </c>
      <c r="AU99" s="50" t="e">
        <f t="shared" si="90"/>
        <v>#N/A</v>
      </c>
      <c r="AV99" s="34" t="e">
        <f t="shared" si="91"/>
        <v>#N/A</v>
      </c>
      <c r="AW99" s="35" t="e">
        <f t="shared" si="48"/>
        <v>#N/A</v>
      </c>
      <c r="AX99" s="44" t="e">
        <f t="shared" si="92"/>
        <v>#N/A</v>
      </c>
      <c r="AY99" s="56" t="e">
        <f>VLOOKUP($C99,地域別価格234[],12,0)</f>
        <v>#N/A</v>
      </c>
      <c r="AZ99" s="63" t="str">
        <f t="shared" si="49"/>
        <v/>
      </c>
      <c r="BA99" s="50" t="e">
        <f t="shared" si="93"/>
        <v>#N/A</v>
      </c>
      <c r="BB99" s="34" t="e">
        <f t="shared" si="94"/>
        <v>#N/A</v>
      </c>
      <c r="BC99" s="35" t="e">
        <f t="shared" si="50"/>
        <v>#N/A</v>
      </c>
      <c r="BD99" s="44" t="e">
        <f t="shared" si="95"/>
        <v>#N/A</v>
      </c>
      <c r="BE99" s="56" t="e">
        <f>VLOOKUP($C99,地域別価格234[],13,0)</f>
        <v>#N/A</v>
      </c>
      <c r="BF99" s="63" t="str">
        <f t="shared" si="51"/>
        <v/>
      </c>
      <c r="BG99" s="50" t="e">
        <f t="shared" si="96"/>
        <v>#N/A</v>
      </c>
      <c r="BH99" s="34" t="e">
        <f t="shared" si="97"/>
        <v>#N/A</v>
      </c>
      <c r="BI99" s="35" t="e">
        <f t="shared" si="98"/>
        <v>#N/A</v>
      </c>
      <c r="BJ99" s="44" t="e">
        <f t="shared" si="99"/>
        <v>#N/A</v>
      </c>
      <c r="BK99" s="56" t="e">
        <f>VLOOKUP($C99,地域別価格234[],14,0)</f>
        <v>#N/A</v>
      </c>
      <c r="BL99" s="63" t="str">
        <f t="shared" si="52"/>
        <v/>
      </c>
      <c r="BM99" s="50" t="e">
        <f t="shared" si="100"/>
        <v>#N/A</v>
      </c>
      <c r="BN99" s="34" t="e">
        <f t="shared" si="101"/>
        <v>#N/A</v>
      </c>
      <c r="BO99" s="35" t="e">
        <f t="shared" si="53"/>
        <v>#N/A</v>
      </c>
      <c r="BP99" s="44" t="e">
        <f t="shared" si="102"/>
        <v>#N/A</v>
      </c>
      <c r="BQ99" s="56" t="e">
        <f>VLOOKUP($C99,地域別価格234[],15,0)</f>
        <v>#N/A</v>
      </c>
      <c r="BR99" s="63" t="str">
        <f t="shared" si="54"/>
        <v/>
      </c>
      <c r="BS99" s="50" t="e">
        <f t="shared" si="103"/>
        <v>#N/A</v>
      </c>
      <c r="BT99" s="34" t="e">
        <f t="shared" si="104"/>
        <v>#N/A</v>
      </c>
      <c r="BU99" s="35" t="e">
        <f t="shared" si="55"/>
        <v>#N/A</v>
      </c>
      <c r="BV99" s="44" t="e">
        <f t="shared" si="105"/>
        <v>#N/A</v>
      </c>
      <c r="BW99" s="56" t="e">
        <f>VLOOKUP($C99,地域別価格234[],16,0)</f>
        <v>#N/A</v>
      </c>
      <c r="BX99" s="63" t="str">
        <f t="shared" si="56"/>
        <v/>
      </c>
      <c r="BY99" s="50" t="e">
        <f t="shared" si="106"/>
        <v>#N/A</v>
      </c>
      <c r="BZ99" s="34" t="e">
        <f t="shared" si="107"/>
        <v>#N/A</v>
      </c>
      <c r="CA99" s="35" t="e">
        <f t="shared" si="108"/>
        <v>#N/A</v>
      </c>
      <c r="CB99" s="44" t="e">
        <f t="shared" si="109"/>
        <v>#N/A</v>
      </c>
      <c r="CC99" s="47" t="e">
        <f t="shared" si="57"/>
        <v>#VALUE!</v>
      </c>
      <c r="CD99" s="36" t="e">
        <f t="shared" si="58"/>
        <v>#N/A</v>
      </c>
      <c r="CE99" s="36" t="e">
        <f t="shared" si="59"/>
        <v>#N/A</v>
      </c>
      <c r="CF99" s="36" t="e">
        <f t="shared" si="60"/>
        <v>#N/A</v>
      </c>
      <c r="CG99" s="36" t="e">
        <f t="shared" si="61"/>
        <v>#N/A</v>
      </c>
      <c r="CH99" s="36" t="e">
        <f t="shared" si="62"/>
        <v>#N/A</v>
      </c>
      <c r="CI99" s="36" t="e">
        <f t="shared" si="63"/>
        <v>#N/A</v>
      </c>
      <c r="CJ99" s="36" t="e">
        <f t="shared" si="64"/>
        <v>#N/A</v>
      </c>
      <c r="CK99" s="36" t="e">
        <f t="shared" si="65"/>
        <v>#N/A</v>
      </c>
      <c r="CL99" s="36" t="e">
        <f t="shared" si="66"/>
        <v>#N/A</v>
      </c>
      <c r="CM99" s="36" t="e">
        <f t="shared" si="67"/>
        <v>#N/A</v>
      </c>
      <c r="CN99" s="36" t="e">
        <f t="shared" si="68"/>
        <v>#N/A</v>
      </c>
      <c r="CO99" s="36" t="e">
        <f t="shared" si="69"/>
        <v>#N/A</v>
      </c>
      <c r="CP99" s="36" t="e">
        <f t="shared" si="70"/>
        <v>#N/A</v>
      </c>
      <c r="CQ99" s="29" t="e">
        <f t="shared" si="110"/>
        <v>#N/A</v>
      </c>
      <c r="CR99" s="29" t="e">
        <f t="shared" si="110"/>
        <v>#N/A</v>
      </c>
      <c r="CS99" s="29" t="e">
        <f t="shared" si="110"/>
        <v>#N/A</v>
      </c>
      <c r="CT99" s="29" t="e">
        <f t="shared" si="110"/>
        <v>#N/A</v>
      </c>
      <c r="CU99" s="29" t="e">
        <f t="shared" si="110"/>
        <v>#N/A</v>
      </c>
      <c r="CV99" s="29" t="e">
        <f t="shared" si="110"/>
        <v>#N/A</v>
      </c>
      <c r="CW99" s="29" t="e">
        <f t="shared" si="110"/>
        <v>#N/A</v>
      </c>
      <c r="CX99" s="29" t="e">
        <f t="shared" si="110"/>
        <v>#N/A</v>
      </c>
      <c r="CY99" s="29" t="e">
        <f t="shared" si="110"/>
        <v>#N/A</v>
      </c>
      <c r="CZ99" s="29" t="e">
        <f t="shared" si="110"/>
        <v>#N/A</v>
      </c>
      <c r="DA99" s="29" t="e">
        <f t="shared" si="110"/>
        <v>#N/A</v>
      </c>
      <c r="DB99" s="29" t="e">
        <f t="shared" si="110"/>
        <v>#N/A</v>
      </c>
      <c r="DC99" s="29"/>
      <c r="DD99" s="29" t="e">
        <f t="shared" si="111"/>
        <v>#N/A</v>
      </c>
      <c r="DE99" s="29" t="e">
        <f t="shared" si="111"/>
        <v>#N/A</v>
      </c>
      <c r="DF99" s="29" t="e">
        <f t="shared" si="111"/>
        <v>#N/A</v>
      </c>
      <c r="DG99" s="29" t="e">
        <f t="shared" si="111"/>
        <v>#N/A</v>
      </c>
      <c r="DH99" s="29" t="e">
        <f t="shared" si="111"/>
        <v>#N/A</v>
      </c>
      <c r="DI99" s="29" t="e">
        <f t="shared" si="111"/>
        <v>#N/A</v>
      </c>
      <c r="DJ99" s="29" t="e">
        <f t="shared" si="111"/>
        <v>#N/A</v>
      </c>
      <c r="DK99" s="29" t="e">
        <f t="shared" si="111"/>
        <v>#N/A</v>
      </c>
      <c r="DL99" s="29" t="e">
        <f t="shared" si="111"/>
        <v>#N/A</v>
      </c>
      <c r="DM99" s="29" t="e">
        <f t="shared" si="111"/>
        <v>#N/A</v>
      </c>
      <c r="DN99" s="29" t="e">
        <f t="shared" si="111"/>
        <v>#N/A</v>
      </c>
      <c r="DO99" s="29" t="e">
        <f t="shared" si="111"/>
        <v>#N/A</v>
      </c>
    </row>
    <row r="100" spans="1:122" ht="18" customHeight="1">
      <c r="A100" s="52" t="str">
        <f t="shared" si="73"/>
        <v/>
      </c>
      <c r="B100" s="52" t="str">
        <f t="shared" si="113"/>
        <v/>
      </c>
      <c r="C100" s="52" t="str">
        <f t="shared" si="113"/>
        <v/>
      </c>
      <c r="D100" s="52" t="str">
        <f t="shared" si="113"/>
        <v/>
      </c>
      <c r="E100" s="52" t="str">
        <f t="shared" si="113"/>
        <v/>
      </c>
      <c r="F100" s="53" t="str">
        <f t="shared" si="113"/>
        <v/>
      </c>
      <c r="G100" s="87">
        <f t="shared" si="75"/>
        <v>0.85</v>
      </c>
      <c r="H100" s="58"/>
      <c r="I100" s="56" t="e">
        <f>VLOOKUP($C100,地域別価格234[],5,0)</f>
        <v>#N/A</v>
      </c>
      <c r="J100" s="63" t="str">
        <f t="shared" si="32"/>
        <v/>
      </c>
      <c r="K100" s="50" t="e">
        <f t="shared" si="33"/>
        <v>#N/A</v>
      </c>
      <c r="L100" s="34" t="e">
        <f t="shared" si="76"/>
        <v>#N/A</v>
      </c>
      <c r="M100" s="35" t="e">
        <f t="shared" si="34"/>
        <v>#N/A</v>
      </c>
      <c r="N100" s="44" t="e">
        <f t="shared" si="112"/>
        <v>#N/A</v>
      </c>
      <c r="O100" s="56" t="e">
        <f>VLOOKUP($C100,地域別価格234[],6,0)</f>
        <v>#N/A</v>
      </c>
      <c r="P100" s="63" t="str">
        <f t="shared" si="35"/>
        <v/>
      </c>
      <c r="Q100" s="50" t="e">
        <f t="shared" si="36"/>
        <v>#N/A</v>
      </c>
      <c r="R100" s="34" t="e">
        <f t="shared" si="77"/>
        <v>#N/A</v>
      </c>
      <c r="S100" s="35" t="e">
        <f t="shared" si="78"/>
        <v>#N/A</v>
      </c>
      <c r="T100" s="44" t="e">
        <f t="shared" si="37"/>
        <v>#N/A</v>
      </c>
      <c r="U100" s="56" t="e">
        <f>VLOOKUP($C100,地域別価格234[],7,0)</f>
        <v>#N/A</v>
      </c>
      <c r="V100" s="63" t="str">
        <f t="shared" si="38"/>
        <v/>
      </c>
      <c r="W100" s="50" t="e">
        <f t="shared" si="39"/>
        <v>#N/A</v>
      </c>
      <c r="X100" s="34" t="e">
        <f t="shared" si="79"/>
        <v>#N/A</v>
      </c>
      <c r="Y100" s="35" t="e">
        <f t="shared" si="80"/>
        <v>#N/A</v>
      </c>
      <c r="Z100" s="44" t="e">
        <f t="shared" si="40"/>
        <v>#N/A</v>
      </c>
      <c r="AA100" s="56" t="e">
        <f>VLOOKUP($C100,地域別価格234[],8,0)</f>
        <v>#N/A</v>
      </c>
      <c r="AB100" s="63" t="str">
        <f t="shared" si="41"/>
        <v/>
      </c>
      <c r="AC100" s="50" t="e">
        <f t="shared" si="42"/>
        <v>#N/A</v>
      </c>
      <c r="AD100" s="34" t="e">
        <f t="shared" si="81"/>
        <v>#N/A</v>
      </c>
      <c r="AE100" s="35" t="e">
        <f t="shared" si="82"/>
        <v>#N/A</v>
      </c>
      <c r="AF100" s="44" t="e">
        <f t="shared" si="83"/>
        <v>#N/A</v>
      </c>
      <c r="AG100" s="56" t="e">
        <f>VLOOKUP($C100,地域別価格234[],9,0)</f>
        <v>#N/A</v>
      </c>
      <c r="AH100" s="63" t="str">
        <f t="shared" si="43"/>
        <v/>
      </c>
      <c r="AI100" s="50" t="e">
        <f t="shared" si="84"/>
        <v>#N/A</v>
      </c>
      <c r="AJ100" s="34" t="e">
        <f t="shared" si="85"/>
        <v>#N/A</v>
      </c>
      <c r="AK100" s="35" t="e">
        <f t="shared" si="86"/>
        <v>#N/A</v>
      </c>
      <c r="AL100" s="44" t="e">
        <f t="shared" si="87"/>
        <v>#N/A</v>
      </c>
      <c r="AM100" s="56" t="e">
        <f>VLOOKUP($C100,地域別価格234[],10,0)</f>
        <v>#N/A</v>
      </c>
      <c r="AN100" s="63" t="str">
        <f t="shared" si="44"/>
        <v/>
      </c>
      <c r="AO100" s="50" t="e">
        <f t="shared" si="88"/>
        <v>#N/A</v>
      </c>
      <c r="AP100" s="34" t="e">
        <f t="shared" si="89"/>
        <v>#N/A</v>
      </c>
      <c r="AQ100" s="35" t="e">
        <f t="shared" si="45"/>
        <v>#N/A</v>
      </c>
      <c r="AR100" s="44" t="e">
        <f t="shared" si="46"/>
        <v>#N/A</v>
      </c>
      <c r="AS100" s="56" t="e">
        <f>VLOOKUP($C100,地域別価格234[],11,0)</f>
        <v>#N/A</v>
      </c>
      <c r="AT100" s="63" t="str">
        <f t="shared" si="47"/>
        <v/>
      </c>
      <c r="AU100" s="50" t="e">
        <f t="shared" si="90"/>
        <v>#N/A</v>
      </c>
      <c r="AV100" s="34" t="e">
        <f t="shared" si="91"/>
        <v>#N/A</v>
      </c>
      <c r="AW100" s="35" t="e">
        <f t="shared" si="48"/>
        <v>#N/A</v>
      </c>
      <c r="AX100" s="44" t="e">
        <f t="shared" si="92"/>
        <v>#N/A</v>
      </c>
      <c r="AY100" s="56" t="e">
        <f>VLOOKUP($C100,地域別価格234[],12,0)</f>
        <v>#N/A</v>
      </c>
      <c r="AZ100" s="63" t="str">
        <f t="shared" si="49"/>
        <v/>
      </c>
      <c r="BA100" s="50" t="e">
        <f t="shared" si="93"/>
        <v>#N/A</v>
      </c>
      <c r="BB100" s="34" t="e">
        <f t="shared" si="94"/>
        <v>#N/A</v>
      </c>
      <c r="BC100" s="35" t="e">
        <f t="shared" si="50"/>
        <v>#N/A</v>
      </c>
      <c r="BD100" s="44" t="e">
        <f t="shared" si="95"/>
        <v>#N/A</v>
      </c>
      <c r="BE100" s="56" t="e">
        <f>VLOOKUP($C100,地域別価格234[],13,0)</f>
        <v>#N/A</v>
      </c>
      <c r="BF100" s="63" t="str">
        <f t="shared" si="51"/>
        <v/>
      </c>
      <c r="BG100" s="50" t="e">
        <f t="shared" si="96"/>
        <v>#N/A</v>
      </c>
      <c r="BH100" s="34" t="e">
        <f t="shared" si="97"/>
        <v>#N/A</v>
      </c>
      <c r="BI100" s="35" t="e">
        <f t="shared" si="98"/>
        <v>#N/A</v>
      </c>
      <c r="BJ100" s="44" t="e">
        <f t="shared" si="99"/>
        <v>#N/A</v>
      </c>
      <c r="BK100" s="56" t="e">
        <f>VLOOKUP($C100,地域別価格234[],14,0)</f>
        <v>#N/A</v>
      </c>
      <c r="BL100" s="63" t="str">
        <f t="shared" si="52"/>
        <v/>
      </c>
      <c r="BM100" s="50" t="e">
        <f t="shared" si="100"/>
        <v>#N/A</v>
      </c>
      <c r="BN100" s="34" t="e">
        <f t="shared" si="101"/>
        <v>#N/A</v>
      </c>
      <c r="BO100" s="35" t="e">
        <f t="shared" si="53"/>
        <v>#N/A</v>
      </c>
      <c r="BP100" s="44" t="e">
        <f t="shared" si="102"/>
        <v>#N/A</v>
      </c>
      <c r="BQ100" s="56" t="e">
        <f>VLOOKUP($C100,地域別価格234[],15,0)</f>
        <v>#N/A</v>
      </c>
      <c r="BR100" s="63" t="str">
        <f t="shared" si="54"/>
        <v/>
      </c>
      <c r="BS100" s="50" t="e">
        <f t="shared" si="103"/>
        <v>#N/A</v>
      </c>
      <c r="BT100" s="34" t="e">
        <f t="shared" si="104"/>
        <v>#N/A</v>
      </c>
      <c r="BU100" s="35" t="e">
        <f t="shared" si="55"/>
        <v>#N/A</v>
      </c>
      <c r="BV100" s="44" t="e">
        <f t="shared" si="105"/>
        <v>#N/A</v>
      </c>
      <c r="BW100" s="56" t="e">
        <f>VLOOKUP($C100,地域別価格234[],16,0)</f>
        <v>#N/A</v>
      </c>
      <c r="BX100" s="63" t="str">
        <f t="shared" si="56"/>
        <v/>
      </c>
      <c r="BY100" s="50" t="e">
        <f t="shared" si="106"/>
        <v>#N/A</v>
      </c>
      <c r="BZ100" s="34" t="e">
        <f t="shared" si="107"/>
        <v>#N/A</v>
      </c>
      <c r="CA100" s="35" t="e">
        <f t="shared" si="108"/>
        <v>#N/A</v>
      </c>
      <c r="CB100" s="44" t="e">
        <f t="shared" si="109"/>
        <v>#N/A</v>
      </c>
      <c r="CC100" s="47" t="e">
        <f t="shared" si="57"/>
        <v>#VALUE!</v>
      </c>
      <c r="CD100" s="36" t="e">
        <f t="shared" si="58"/>
        <v>#N/A</v>
      </c>
      <c r="CE100" s="36" t="e">
        <f t="shared" si="59"/>
        <v>#N/A</v>
      </c>
      <c r="CF100" s="36" t="e">
        <f t="shared" si="60"/>
        <v>#N/A</v>
      </c>
      <c r="CG100" s="36" t="e">
        <f t="shared" si="61"/>
        <v>#N/A</v>
      </c>
      <c r="CH100" s="36" t="e">
        <f t="shared" si="62"/>
        <v>#N/A</v>
      </c>
      <c r="CI100" s="36" t="e">
        <f t="shared" si="63"/>
        <v>#N/A</v>
      </c>
      <c r="CJ100" s="36" t="e">
        <f t="shared" si="64"/>
        <v>#N/A</v>
      </c>
      <c r="CK100" s="36" t="e">
        <f t="shared" si="65"/>
        <v>#N/A</v>
      </c>
      <c r="CL100" s="36" t="e">
        <f t="shared" si="66"/>
        <v>#N/A</v>
      </c>
      <c r="CM100" s="36" t="e">
        <f t="shared" si="67"/>
        <v>#N/A</v>
      </c>
      <c r="CN100" s="36" t="e">
        <f t="shared" si="68"/>
        <v>#N/A</v>
      </c>
      <c r="CO100" s="36" t="e">
        <f t="shared" si="69"/>
        <v>#N/A</v>
      </c>
      <c r="CP100" s="36" t="e">
        <f t="shared" si="70"/>
        <v>#N/A</v>
      </c>
      <c r="CQ100" s="29" t="e">
        <f t="shared" ref="CQ100:DB115" si="114">ROUNDUP(DD100,0)</f>
        <v>#N/A</v>
      </c>
      <c r="CR100" s="29" t="e">
        <f t="shared" si="114"/>
        <v>#N/A</v>
      </c>
      <c r="CS100" s="29" t="e">
        <f t="shared" si="114"/>
        <v>#N/A</v>
      </c>
      <c r="CT100" s="29" t="e">
        <f t="shared" si="114"/>
        <v>#N/A</v>
      </c>
      <c r="CU100" s="29" t="e">
        <f t="shared" si="114"/>
        <v>#N/A</v>
      </c>
      <c r="CV100" s="29" t="e">
        <f t="shared" si="114"/>
        <v>#N/A</v>
      </c>
      <c r="CW100" s="29" t="e">
        <f t="shared" si="114"/>
        <v>#N/A</v>
      </c>
      <c r="CX100" s="29" t="e">
        <f t="shared" si="114"/>
        <v>#N/A</v>
      </c>
      <c r="CY100" s="29" t="e">
        <f t="shared" si="114"/>
        <v>#N/A</v>
      </c>
      <c r="CZ100" s="29" t="e">
        <f t="shared" si="114"/>
        <v>#N/A</v>
      </c>
      <c r="DA100" s="29" t="e">
        <f t="shared" si="114"/>
        <v>#N/A</v>
      </c>
      <c r="DB100" s="29" t="e">
        <f t="shared" si="114"/>
        <v>#N/A</v>
      </c>
      <c r="DC100" s="29"/>
      <c r="DD100" s="29" t="e">
        <f t="shared" ref="DD100:DO115" si="115">CE100*1.2</f>
        <v>#N/A</v>
      </c>
      <c r="DE100" s="29" t="e">
        <f t="shared" si="115"/>
        <v>#N/A</v>
      </c>
      <c r="DF100" s="29" t="e">
        <f t="shared" si="115"/>
        <v>#N/A</v>
      </c>
      <c r="DG100" s="29" t="e">
        <f t="shared" si="115"/>
        <v>#N/A</v>
      </c>
      <c r="DH100" s="29" t="e">
        <f t="shared" si="115"/>
        <v>#N/A</v>
      </c>
      <c r="DI100" s="29" t="e">
        <f t="shared" si="115"/>
        <v>#N/A</v>
      </c>
      <c r="DJ100" s="29" t="e">
        <f t="shared" si="115"/>
        <v>#N/A</v>
      </c>
      <c r="DK100" s="29" t="e">
        <f t="shared" si="115"/>
        <v>#N/A</v>
      </c>
      <c r="DL100" s="29" t="e">
        <f t="shared" si="115"/>
        <v>#N/A</v>
      </c>
      <c r="DM100" s="29" t="e">
        <f t="shared" si="115"/>
        <v>#N/A</v>
      </c>
      <c r="DN100" s="29" t="e">
        <f t="shared" si="115"/>
        <v>#N/A</v>
      </c>
      <c r="DO100" s="29" t="e">
        <f t="shared" si="115"/>
        <v>#N/A</v>
      </c>
    </row>
    <row r="101" spans="1:122" ht="18" customHeight="1">
      <c r="A101" s="52" t="str">
        <f t="shared" si="73"/>
        <v/>
      </c>
      <c r="B101" s="52" t="str">
        <f t="shared" si="113"/>
        <v/>
      </c>
      <c r="C101" s="52" t="str">
        <f t="shared" si="113"/>
        <v/>
      </c>
      <c r="D101" s="52" t="str">
        <f t="shared" si="113"/>
        <v/>
      </c>
      <c r="E101" s="52" t="str">
        <f t="shared" si="113"/>
        <v/>
      </c>
      <c r="F101" s="53" t="str">
        <f t="shared" si="113"/>
        <v/>
      </c>
      <c r="G101" s="87">
        <f t="shared" si="75"/>
        <v>0.85</v>
      </c>
      <c r="H101" s="58"/>
      <c r="I101" s="56" t="e">
        <f>VLOOKUP($C101,地域別価格234[],5,0)</f>
        <v>#N/A</v>
      </c>
      <c r="J101" s="63" t="str">
        <f t="shared" si="32"/>
        <v/>
      </c>
      <c r="K101" s="50" t="e">
        <f t="shared" si="33"/>
        <v>#N/A</v>
      </c>
      <c r="L101" s="34" t="e">
        <f t="shared" si="76"/>
        <v>#N/A</v>
      </c>
      <c r="M101" s="35" t="e">
        <f t="shared" si="34"/>
        <v>#N/A</v>
      </c>
      <c r="N101" s="44" t="e">
        <f t="shared" si="112"/>
        <v>#N/A</v>
      </c>
      <c r="O101" s="56" t="e">
        <f>VLOOKUP($C101,地域別価格234[],6,0)</f>
        <v>#N/A</v>
      </c>
      <c r="P101" s="63" t="str">
        <f t="shared" si="35"/>
        <v/>
      </c>
      <c r="Q101" s="50" t="e">
        <f t="shared" si="36"/>
        <v>#N/A</v>
      </c>
      <c r="R101" s="34" t="e">
        <f t="shared" si="77"/>
        <v>#N/A</v>
      </c>
      <c r="S101" s="35" t="e">
        <f t="shared" si="78"/>
        <v>#N/A</v>
      </c>
      <c r="T101" s="44" t="e">
        <f t="shared" si="37"/>
        <v>#N/A</v>
      </c>
      <c r="U101" s="56" t="e">
        <f>VLOOKUP($C101,地域別価格234[],7,0)</f>
        <v>#N/A</v>
      </c>
      <c r="V101" s="63" t="str">
        <f t="shared" si="38"/>
        <v/>
      </c>
      <c r="W101" s="50" t="e">
        <f t="shared" si="39"/>
        <v>#N/A</v>
      </c>
      <c r="X101" s="34" t="e">
        <f t="shared" si="79"/>
        <v>#N/A</v>
      </c>
      <c r="Y101" s="35" t="e">
        <f t="shared" si="80"/>
        <v>#N/A</v>
      </c>
      <c r="Z101" s="44" t="e">
        <f t="shared" si="40"/>
        <v>#N/A</v>
      </c>
      <c r="AA101" s="56" t="e">
        <f>VLOOKUP($C101,地域別価格234[],8,0)</f>
        <v>#N/A</v>
      </c>
      <c r="AB101" s="63" t="str">
        <f t="shared" si="41"/>
        <v/>
      </c>
      <c r="AC101" s="50" t="e">
        <f t="shared" si="42"/>
        <v>#N/A</v>
      </c>
      <c r="AD101" s="34" t="e">
        <f t="shared" si="81"/>
        <v>#N/A</v>
      </c>
      <c r="AE101" s="35" t="e">
        <f t="shared" si="82"/>
        <v>#N/A</v>
      </c>
      <c r="AF101" s="44" t="e">
        <f t="shared" si="83"/>
        <v>#N/A</v>
      </c>
      <c r="AG101" s="56" t="e">
        <f>VLOOKUP($C101,地域別価格234[],9,0)</f>
        <v>#N/A</v>
      </c>
      <c r="AH101" s="63" t="str">
        <f t="shared" si="43"/>
        <v/>
      </c>
      <c r="AI101" s="50" t="e">
        <f t="shared" si="84"/>
        <v>#N/A</v>
      </c>
      <c r="AJ101" s="34" t="e">
        <f t="shared" si="85"/>
        <v>#N/A</v>
      </c>
      <c r="AK101" s="35" t="e">
        <f t="shared" si="86"/>
        <v>#N/A</v>
      </c>
      <c r="AL101" s="44" t="e">
        <f t="shared" si="87"/>
        <v>#N/A</v>
      </c>
      <c r="AM101" s="56" t="e">
        <f>VLOOKUP($C101,地域別価格234[],10,0)</f>
        <v>#N/A</v>
      </c>
      <c r="AN101" s="63" t="str">
        <f t="shared" si="44"/>
        <v/>
      </c>
      <c r="AO101" s="50" t="e">
        <f t="shared" si="88"/>
        <v>#N/A</v>
      </c>
      <c r="AP101" s="34" t="e">
        <f t="shared" si="89"/>
        <v>#N/A</v>
      </c>
      <c r="AQ101" s="35" t="e">
        <f t="shared" si="45"/>
        <v>#N/A</v>
      </c>
      <c r="AR101" s="44" t="e">
        <f t="shared" si="46"/>
        <v>#N/A</v>
      </c>
      <c r="AS101" s="56" t="e">
        <f>VLOOKUP($C101,地域別価格234[],11,0)</f>
        <v>#N/A</v>
      </c>
      <c r="AT101" s="63" t="str">
        <f t="shared" si="47"/>
        <v/>
      </c>
      <c r="AU101" s="50" t="e">
        <f t="shared" si="90"/>
        <v>#N/A</v>
      </c>
      <c r="AV101" s="34" t="e">
        <f t="shared" si="91"/>
        <v>#N/A</v>
      </c>
      <c r="AW101" s="35" t="e">
        <f t="shared" si="48"/>
        <v>#N/A</v>
      </c>
      <c r="AX101" s="44" t="e">
        <f t="shared" si="92"/>
        <v>#N/A</v>
      </c>
      <c r="AY101" s="56" t="e">
        <f>VLOOKUP($C101,地域別価格234[],12,0)</f>
        <v>#N/A</v>
      </c>
      <c r="AZ101" s="63" t="str">
        <f t="shared" si="49"/>
        <v/>
      </c>
      <c r="BA101" s="50" t="e">
        <f t="shared" si="93"/>
        <v>#N/A</v>
      </c>
      <c r="BB101" s="34" t="e">
        <f t="shared" si="94"/>
        <v>#N/A</v>
      </c>
      <c r="BC101" s="35" t="e">
        <f t="shared" si="50"/>
        <v>#N/A</v>
      </c>
      <c r="BD101" s="44" t="e">
        <f t="shared" si="95"/>
        <v>#N/A</v>
      </c>
      <c r="BE101" s="56" t="e">
        <f>VLOOKUP($C101,地域別価格234[],13,0)</f>
        <v>#N/A</v>
      </c>
      <c r="BF101" s="63" t="str">
        <f t="shared" si="51"/>
        <v/>
      </c>
      <c r="BG101" s="50" t="e">
        <f t="shared" si="96"/>
        <v>#N/A</v>
      </c>
      <c r="BH101" s="34" t="e">
        <f t="shared" si="97"/>
        <v>#N/A</v>
      </c>
      <c r="BI101" s="35" t="e">
        <f t="shared" si="98"/>
        <v>#N/A</v>
      </c>
      <c r="BJ101" s="44" t="e">
        <f t="shared" si="99"/>
        <v>#N/A</v>
      </c>
      <c r="BK101" s="56" t="e">
        <f>VLOOKUP($C101,地域別価格234[],14,0)</f>
        <v>#N/A</v>
      </c>
      <c r="BL101" s="63" t="str">
        <f t="shared" si="52"/>
        <v/>
      </c>
      <c r="BM101" s="50" t="e">
        <f t="shared" si="100"/>
        <v>#N/A</v>
      </c>
      <c r="BN101" s="34" t="e">
        <f t="shared" si="101"/>
        <v>#N/A</v>
      </c>
      <c r="BO101" s="35" t="e">
        <f t="shared" si="53"/>
        <v>#N/A</v>
      </c>
      <c r="BP101" s="44" t="e">
        <f t="shared" si="102"/>
        <v>#N/A</v>
      </c>
      <c r="BQ101" s="56" t="e">
        <f>VLOOKUP($C101,地域別価格234[],15,0)</f>
        <v>#N/A</v>
      </c>
      <c r="BR101" s="63" t="str">
        <f t="shared" si="54"/>
        <v/>
      </c>
      <c r="BS101" s="50" t="e">
        <f t="shared" si="103"/>
        <v>#N/A</v>
      </c>
      <c r="BT101" s="34" t="e">
        <f t="shared" si="104"/>
        <v>#N/A</v>
      </c>
      <c r="BU101" s="35" t="e">
        <f t="shared" si="55"/>
        <v>#N/A</v>
      </c>
      <c r="BV101" s="44" t="e">
        <f t="shared" si="105"/>
        <v>#N/A</v>
      </c>
      <c r="BW101" s="56" t="e">
        <f>VLOOKUP($C101,地域別価格234[],16,0)</f>
        <v>#N/A</v>
      </c>
      <c r="BX101" s="63" t="str">
        <f t="shared" si="56"/>
        <v/>
      </c>
      <c r="BY101" s="50" t="e">
        <f t="shared" si="106"/>
        <v>#N/A</v>
      </c>
      <c r="BZ101" s="34" t="e">
        <f t="shared" si="107"/>
        <v>#N/A</v>
      </c>
      <c r="CA101" s="35" t="e">
        <f t="shared" si="108"/>
        <v>#N/A</v>
      </c>
      <c r="CB101" s="44" t="e">
        <f t="shared" si="109"/>
        <v>#N/A</v>
      </c>
      <c r="CC101" s="47" t="e">
        <f t="shared" si="57"/>
        <v>#VALUE!</v>
      </c>
      <c r="CD101" s="36" t="e">
        <f t="shared" si="58"/>
        <v>#N/A</v>
      </c>
      <c r="CE101" s="36" t="e">
        <f t="shared" si="59"/>
        <v>#N/A</v>
      </c>
      <c r="CF101" s="36" t="e">
        <f t="shared" si="60"/>
        <v>#N/A</v>
      </c>
      <c r="CG101" s="36" t="e">
        <f t="shared" si="61"/>
        <v>#N/A</v>
      </c>
      <c r="CH101" s="36" t="e">
        <f t="shared" si="62"/>
        <v>#N/A</v>
      </c>
      <c r="CI101" s="36" t="e">
        <f t="shared" si="63"/>
        <v>#N/A</v>
      </c>
      <c r="CJ101" s="36" t="e">
        <f t="shared" si="64"/>
        <v>#N/A</v>
      </c>
      <c r="CK101" s="36" t="e">
        <f t="shared" si="65"/>
        <v>#N/A</v>
      </c>
      <c r="CL101" s="36" t="e">
        <f t="shared" si="66"/>
        <v>#N/A</v>
      </c>
      <c r="CM101" s="36" t="e">
        <f t="shared" si="67"/>
        <v>#N/A</v>
      </c>
      <c r="CN101" s="36" t="e">
        <f t="shared" si="68"/>
        <v>#N/A</v>
      </c>
      <c r="CO101" s="36" t="e">
        <f t="shared" si="69"/>
        <v>#N/A</v>
      </c>
      <c r="CP101" s="36" t="e">
        <f t="shared" si="70"/>
        <v>#N/A</v>
      </c>
      <c r="CQ101" s="29" t="e">
        <f t="shared" si="114"/>
        <v>#N/A</v>
      </c>
      <c r="CR101" s="29" t="e">
        <f t="shared" si="114"/>
        <v>#N/A</v>
      </c>
      <c r="CS101" s="29" t="e">
        <f t="shared" si="114"/>
        <v>#N/A</v>
      </c>
      <c r="CT101" s="29" t="e">
        <f t="shared" si="114"/>
        <v>#N/A</v>
      </c>
      <c r="CU101" s="29" t="e">
        <f t="shared" si="114"/>
        <v>#N/A</v>
      </c>
      <c r="CV101" s="29" t="e">
        <f t="shared" si="114"/>
        <v>#N/A</v>
      </c>
      <c r="CW101" s="29" t="e">
        <f t="shared" si="114"/>
        <v>#N/A</v>
      </c>
      <c r="CX101" s="29" t="e">
        <f t="shared" si="114"/>
        <v>#N/A</v>
      </c>
      <c r="CY101" s="29" t="e">
        <f t="shared" si="114"/>
        <v>#N/A</v>
      </c>
      <c r="CZ101" s="29" t="e">
        <f t="shared" si="114"/>
        <v>#N/A</v>
      </c>
      <c r="DA101" s="29" t="e">
        <f t="shared" si="114"/>
        <v>#N/A</v>
      </c>
      <c r="DB101" s="29" t="e">
        <f t="shared" si="114"/>
        <v>#N/A</v>
      </c>
      <c r="DC101" s="29"/>
      <c r="DD101" s="29" t="e">
        <f t="shared" si="115"/>
        <v>#N/A</v>
      </c>
      <c r="DE101" s="29" t="e">
        <f t="shared" si="115"/>
        <v>#N/A</v>
      </c>
      <c r="DF101" s="29" t="e">
        <f t="shared" si="115"/>
        <v>#N/A</v>
      </c>
      <c r="DG101" s="29" t="e">
        <f t="shared" si="115"/>
        <v>#N/A</v>
      </c>
      <c r="DH101" s="29" t="e">
        <f t="shared" si="115"/>
        <v>#N/A</v>
      </c>
      <c r="DI101" s="29" t="e">
        <f t="shared" si="115"/>
        <v>#N/A</v>
      </c>
      <c r="DJ101" s="29" t="e">
        <f t="shared" si="115"/>
        <v>#N/A</v>
      </c>
      <c r="DK101" s="29" t="e">
        <f t="shared" si="115"/>
        <v>#N/A</v>
      </c>
      <c r="DL101" s="29" t="e">
        <f t="shared" si="115"/>
        <v>#N/A</v>
      </c>
      <c r="DM101" s="29" t="e">
        <f t="shared" si="115"/>
        <v>#N/A</v>
      </c>
      <c r="DN101" s="29" t="e">
        <f t="shared" si="115"/>
        <v>#N/A</v>
      </c>
      <c r="DO101" s="29" t="e">
        <f t="shared" si="115"/>
        <v>#N/A</v>
      </c>
    </row>
    <row r="102" spans="1:122" ht="18" customHeight="1">
      <c r="A102" s="52" t="str">
        <f t="shared" si="73"/>
        <v/>
      </c>
      <c r="B102" s="52" t="str">
        <f t="shared" si="113"/>
        <v/>
      </c>
      <c r="C102" s="52" t="str">
        <f t="shared" si="113"/>
        <v/>
      </c>
      <c r="D102" s="52" t="str">
        <f t="shared" si="113"/>
        <v/>
      </c>
      <c r="E102" s="52" t="str">
        <f t="shared" si="113"/>
        <v/>
      </c>
      <c r="F102" s="53" t="str">
        <f t="shared" si="113"/>
        <v/>
      </c>
      <c r="G102" s="87">
        <f t="shared" si="75"/>
        <v>0.85</v>
      </c>
      <c r="H102" s="58"/>
      <c r="I102" s="56" t="e">
        <f>VLOOKUP($C102,地域別価格234[],5,0)</f>
        <v>#N/A</v>
      </c>
      <c r="J102" s="63" t="str">
        <f t="shared" si="32"/>
        <v/>
      </c>
      <c r="K102" s="50" t="e">
        <f t="shared" si="33"/>
        <v>#N/A</v>
      </c>
      <c r="L102" s="34" t="e">
        <f t="shared" si="76"/>
        <v>#N/A</v>
      </c>
      <c r="M102" s="35" t="e">
        <f t="shared" si="34"/>
        <v>#N/A</v>
      </c>
      <c r="N102" s="44" t="e">
        <f t="shared" si="112"/>
        <v>#N/A</v>
      </c>
      <c r="O102" s="56" t="e">
        <f>VLOOKUP($C102,地域別価格234[],6,0)</f>
        <v>#N/A</v>
      </c>
      <c r="P102" s="63" t="str">
        <f t="shared" si="35"/>
        <v/>
      </c>
      <c r="Q102" s="50" t="e">
        <f t="shared" si="36"/>
        <v>#N/A</v>
      </c>
      <c r="R102" s="34" t="e">
        <f t="shared" si="77"/>
        <v>#N/A</v>
      </c>
      <c r="S102" s="35" t="e">
        <f t="shared" si="78"/>
        <v>#N/A</v>
      </c>
      <c r="T102" s="44" t="e">
        <f t="shared" si="37"/>
        <v>#N/A</v>
      </c>
      <c r="U102" s="56" t="e">
        <f>VLOOKUP($C102,地域別価格234[],7,0)</f>
        <v>#N/A</v>
      </c>
      <c r="V102" s="63" t="str">
        <f t="shared" si="38"/>
        <v/>
      </c>
      <c r="W102" s="50" t="e">
        <f t="shared" si="39"/>
        <v>#N/A</v>
      </c>
      <c r="X102" s="34" t="e">
        <f t="shared" si="79"/>
        <v>#N/A</v>
      </c>
      <c r="Y102" s="35" t="e">
        <f t="shared" si="80"/>
        <v>#N/A</v>
      </c>
      <c r="Z102" s="44" t="e">
        <f t="shared" si="40"/>
        <v>#N/A</v>
      </c>
      <c r="AA102" s="56" t="e">
        <f>VLOOKUP($C102,地域別価格234[],8,0)</f>
        <v>#N/A</v>
      </c>
      <c r="AB102" s="63" t="str">
        <f t="shared" si="41"/>
        <v/>
      </c>
      <c r="AC102" s="50" t="e">
        <f t="shared" si="42"/>
        <v>#N/A</v>
      </c>
      <c r="AD102" s="34" t="e">
        <f t="shared" si="81"/>
        <v>#N/A</v>
      </c>
      <c r="AE102" s="35" t="e">
        <f t="shared" si="82"/>
        <v>#N/A</v>
      </c>
      <c r="AF102" s="44" t="e">
        <f t="shared" si="83"/>
        <v>#N/A</v>
      </c>
      <c r="AG102" s="56" t="e">
        <f>VLOOKUP($C102,地域別価格234[],9,0)</f>
        <v>#N/A</v>
      </c>
      <c r="AH102" s="63" t="str">
        <f t="shared" si="43"/>
        <v/>
      </c>
      <c r="AI102" s="50" t="e">
        <f t="shared" si="84"/>
        <v>#N/A</v>
      </c>
      <c r="AJ102" s="34" t="e">
        <f t="shared" si="85"/>
        <v>#N/A</v>
      </c>
      <c r="AK102" s="35" t="e">
        <f t="shared" si="86"/>
        <v>#N/A</v>
      </c>
      <c r="AL102" s="44" t="e">
        <f t="shared" si="87"/>
        <v>#N/A</v>
      </c>
      <c r="AM102" s="56" t="e">
        <f>VLOOKUP($C102,地域別価格234[],10,0)</f>
        <v>#N/A</v>
      </c>
      <c r="AN102" s="63" t="str">
        <f t="shared" si="44"/>
        <v/>
      </c>
      <c r="AO102" s="50" t="e">
        <f t="shared" si="88"/>
        <v>#N/A</v>
      </c>
      <c r="AP102" s="34" t="e">
        <f t="shared" si="89"/>
        <v>#N/A</v>
      </c>
      <c r="AQ102" s="35" t="e">
        <f t="shared" si="45"/>
        <v>#N/A</v>
      </c>
      <c r="AR102" s="44" t="e">
        <f t="shared" si="46"/>
        <v>#N/A</v>
      </c>
      <c r="AS102" s="56" t="e">
        <f>VLOOKUP($C102,地域別価格234[],11,0)</f>
        <v>#N/A</v>
      </c>
      <c r="AT102" s="63" t="str">
        <f t="shared" si="47"/>
        <v/>
      </c>
      <c r="AU102" s="50" t="e">
        <f t="shared" si="90"/>
        <v>#N/A</v>
      </c>
      <c r="AV102" s="34" t="e">
        <f t="shared" si="91"/>
        <v>#N/A</v>
      </c>
      <c r="AW102" s="35" t="e">
        <f t="shared" si="48"/>
        <v>#N/A</v>
      </c>
      <c r="AX102" s="44" t="e">
        <f t="shared" si="92"/>
        <v>#N/A</v>
      </c>
      <c r="AY102" s="56" t="e">
        <f>VLOOKUP($C102,地域別価格234[],12,0)</f>
        <v>#N/A</v>
      </c>
      <c r="AZ102" s="63" t="str">
        <f t="shared" si="49"/>
        <v/>
      </c>
      <c r="BA102" s="50" t="e">
        <f t="shared" si="93"/>
        <v>#N/A</v>
      </c>
      <c r="BB102" s="34" t="e">
        <f t="shared" si="94"/>
        <v>#N/A</v>
      </c>
      <c r="BC102" s="35" t="e">
        <f t="shared" si="50"/>
        <v>#N/A</v>
      </c>
      <c r="BD102" s="44" t="e">
        <f t="shared" si="95"/>
        <v>#N/A</v>
      </c>
      <c r="BE102" s="56" t="e">
        <f>VLOOKUP($C102,地域別価格234[],13,0)</f>
        <v>#N/A</v>
      </c>
      <c r="BF102" s="63" t="str">
        <f t="shared" si="51"/>
        <v/>
      </c>
      <c r="BG102" s="50" t="e">
        <f t="shared" si="96"/>
        <v>#N/A</v>
      </c>
      <c r="BH102" s="34" t="e">
        <f t="shared" si="97"/>
        <v>#N/A</v>
      </c>
      <c r="BI102" s="35" t="e">
        <f t="shared" si="98"/>
        <v>#N/A</v>
      </c>
      <c r="BJ102" s="44" t="e">
        <f t="shared" si="99"/>
        <v>#N/A</v>
      </c>
      <c r="BK102" s="56" t="e">
        <f>VLOOKUP($C102,地域別価格234[],14,0)</f>
        <v>#N/A</v>
      </c>
      <c r="BL102" s="63" t="str">
        <f t="shared" si="52"/>
        <v/>
      </c>
      <c r="BM102" s="50" t="e">
        <f t="shared" si="100"/>
        <v>#N/A</v>
      </c>
      <c r="BN102" s="34" t="e">
        <f t="shared" si="101"/>
        <v>#N/A</v>
      </c>
      <c r="BO102" s="35" t="e">
        <f t="shared" si="53"/>
        <v>#N/A</v>
      </c>
      <c r="BP102" s="44" t="e">
        <f t="shared" si="102"/>
        <v>#N/A</v>
      </c>
      <c r="BQ102" s="56" t="e">
        <f>VLOOKUP($C102,地域別価格234[],15,0)</f>
        <v>#N/A</v>
      </c>
      <c r="BR102" s="63" t="str">
        <f t="shared" si="54"/>
        <v/>
      </c>
      <c r="BS102" s="50" t="e">
        <f t="shared" si="103"/>
        <v>#N/A</v>
      </c>
      <c r="BT102" s="34" t="e">
        <f t="shared" si="104"/>
        <v>#N/A</v>
      </c>
      <c r="BU102" s="35" t="e">
        <f t="shared" si="55"/>
        <v>#N/A</v>
      </c>
      <c r="BV102" s="44" t="e">
        <f t="shared" si="105"/>
        <v>#N/A</v>
      </c>
      <c r="BW102" s="56" t="e">
        <f>VLOOKUP($C102,地域別価格234[],16,0)</f>
        <v>#N/A</v>
      </c>
      <c r="BX102" s="63" t="str">
        <f t="shared" si="56"/>
        <v/>
      </c>
      <c r="BY102" s="50" t="e">
        <f t="shared" si="106"/>
        <v>#N/A</v>
      </c>
      <c r="BZ102" s="34" t="e">
        <f t="shared" si="107"/>
        <v>#N/A</v>
      </c>
      <c r="CA102" s="35" t="e">
        <f t="shared" si="108"/>
        <v>#N/A</v>
      </c>
      <c r="CB102" s="44" t="e">
        <f t="shared" si="109"/>
        <v>#N/A</v>
      </c>
      <c r="CC102" s="47" t="e">
        <f t="shared" si="57"/>
        <v>#VALUE!</v>
      </c>
      <c r="CD102" s="36" t="e">
        <f t="shared" si="58"/>
        <v>#N/A</v>
      </c>
      <c r="CE102" s="36" t="e">
        <f t="shared" si="59"/>
        <v>#N/A</v>
      </c>
      <c r="CF102" s="36" t="e">
        <f t="shared" si="60"/>
        <v>#N/A</v>
      </c>
      <c r="CG102" s="36" t="e">
        <f t="shared" si="61"/>
        <v>#N/A</v>
      </c>
      <c r="CH102" s="36" t="e">
        <f t="shared" si="62"/>
        <v>#N/A</v>
      </c>
      <c r="CI102" s="36" t="e">
        <f t="shared" si="63"/>
        <v>#N/A</v>
      </c>
      <c r="CJ102" s="36" t="e">
        <f t="shared" si="64"/>
        <v>#N/A</v>
      </c>
      <c r="CK102" s="36" t="e">
        <f t="shared" si="65"/>
        <v>#N/A</v>
      </c>
      <c r="CL102" s="36" t="e">
        <f t="shared" si="66"/>
        <v>#N/A</v>
      </c>
      <c r="CM102" s="36" t="e">
        <f t="shared" si="67"/>
        <v>#N/A</v>
      </c>
      <c r="CN102" s="36" t="e">
        <f t="shared" si="68"/>
        <v>#N/A</v>
      </c>
      <c r="CO102" s="36" t="e">
        <f t="shared" si="69"/>
        <v>#N/A</v>
      </c>
      <c r="CP102" s="36" t="e">
        <f t="shared" si="70"/>
        <v>#N/A</v>
      </c>
      <c r="CQ102" s="29" t="e">
        <f t="shared" si="114"/>
        <v>#N/A</v>
      </c>
      <c r="CR102" s="29" t="e">
        <f t="shared" si="114"/>
        <v>#N/A</v>
      </c>
      <c r="CS102" s="29" t="e">
        <f t="shared" si="114"/>
        <v>#N/A</v>
      </c>
      <c r="CT102" s="29" t="e">
        <f t="shared" si="114"/>
        <v>#N/A</v>
      </c>
      <c r="CU102" s="29" t="e">
        <f t="shared" si="114"/>
        <v>#N/A</v>
      </c>
      <c r="CV102" s="29" t="e">
        <f t="shared" si="114"/>
        <v>#N/A</v>
      </c>
      <c r="CW102" s="29" t="e">
        <f t="shared" si="114"/>
        <v>#N/A</v>
      </c>
      <c r="CX102" s="29" t="e">
        <f t="shared" si="114"/>
        <v>#N/A</v>
      </c>
      <c r="CY102" s="29" t="e">
        <f t="shared" si="114"/>
        <v>#N/A</v>
      </c>
      <c r="CZ102" s="29" t="e">
        <f t="shared" si="114"/>
        <v>#N/A</v>
      </c>
      <c r="DA102" s="29" t="e">
        <f t="shared" si="114"/>
        <v>#N/A</v>
      </c>
      <c r="DB102" s="29" t="e">
        <f t="shared" si="114"/>
        <v>#N/A</v>
      </c>
      <c r="DC102" s="29"/>
      <c r="DD102" s="29" t="e">
        <f t="shared" si="115"/>
        <v>#N/A</v>
      </c>
      <c r="DE102" s="29" t="e">
        <f t="shared" si="115"/>
        <v>#N/A</v>
      </c>
      <c r="DF102" s="29" t="e">
        <f t="shared" si="115"/>
        <v>#N/A</v>
      </c>
      <c r="DG102" s="29" t="e">
        <f t="shared" si="115"/>
        <v>#N/A</v>
      </c>
      <c r="DH102" s="29" t="e">
        <f t="shared" si="115"/>
        <v>#N/A</v>
      </c>
      <c r="DI102" s="29" t="e">
        <f t="shared" si="115"/>
        <v>#N/A</v>
      </c>
      <c r="DJ102" s="29" t="e">
        <f t="shared" si="115"/>
        <v>#N/A</v>
      </c>
      <c r="DK102" s="29" t="e">
        <f t="shared" si="115"/>
        <v>#N/A</v>
      </c>
      <c r="DL102" s="29" t="e">
        <f t="shared" si="115"/>
        <v>#N/A</v>
      </c>
      <c r="DM102" s="29" t="e">
        <f t="shared" si="115"/>
        <v>#N/A</v>
      </c>
      <c r="DN102" s="29" t="e">
        <f t="shared" si="115"/>
        <v>#N/A</v>
      </c>
      <c r="DO102" s="29" t="e">
        <f t="shared" si="115"/>
        <v>#N/A</v>
      </c>
    </row>
    <row r="103" spans="1:122" ht="18" customHeight="1">
      <c r="A103" s="52" t="str">
        <f t="shared" si="73"/>
        <v/>
      </c>
      <c r="B103" s="52" t="str">
        <f t="shared" si="113"/>
        <v/>
      </c>
      <c r="C103" s="52" t="str">
        <f t="shared" si="113"/>
        <v/>
      </c>
      <c r="D103" s="52" t="str">
        <f t="shared" si="113"/>
        <v/>
      </c>
      <c r="E103" s="52" t="str">
        <f t="shared" si="113"/>
        <v/>
      </c>
      <c r="F103" s="53" t="str">
        <f t="shared" si="113"/>
        <v/>
      </c>
      <c r="G103" s="87">
        <f t="shared" si="75"/>
        <v>0.85</v>
      </c>
      <c r="H103" s="58"/>
      <c r="I103" s="56" t="e">
        <f>VLOOKUP($C103,地域別価格234[],5,0)</f>
        <v>#N/A</v>
      </c>
      <c r="J103" s="63" t="str">
        <f t="shared" si="32"/>
        <v/>
      </c>
      <c r="K103" s="50" t="e">
        <f t="shared" si="33"/>
        <v>#N/A</v>
      </c>
      <c r="L103" s="34" t="e">
        <f t="shared" si="76"/>
        <v>#N/A</v>
      </c>
      <c r="M103" s="35" t="e">
        <f t="shared" si="34"/>
        <v>#N/A</v>
      </c>
      <c r="N103" s="44" t="e">
        <f t="shared" si="112"/>
        <v>#N/A</v>
      </c>
      <c r="O103" s="56" t="e">
        <f>VLOOKUP($C103,地域別価格234[],6,0)</f>
        <v>#N/A</v>
      </c>
      <c r="P103" s="63" t="str">
        <f t="shared" si="35"/>
        <v/>
      </c>
      <c r="Q103" s="50" t="e">
        <f t="shared" si="36"/>
        <v>#N/A</v>
      </c>
      <c r="R103" s="34" t="e">
        <f t="shared" si="77"/>
        <v>#N/A</v>
      </c>
      <c r="S103" s="35" t="e">
        <f t="shared" si="78"/>
        <v>#N/A</v>
      </c>
      <c r="T103" s="44" t="e">
        <f t="shared" si="37"/>
        <v>#N/A</v>
      </c>
      <c r="U103" s="56" t="e">
        <f>VLOOKUP($C103,地域別価格234[],7,0)</f>
        <v>#N/A</v>
      </c>
      <c r="V103" s="63" t="str">
        <f t="shared" si="38"/>
        <v/>
      </c>
      <c r="W103" s="50" t="e">
        <f t="shared" si="39"/>
        <v>#N/A</v>
      </c>
      <c r="X103" s="34" t="e">
        <f t="shared" si="79"/>
        <v>#N/A</v>
      </c>
      <c r="Y103" s="35" t="e">
        <f t="shared" si="80"/>
        <v>#N/A</v>
      </c>
      <c r="Z103" s="44" t="e">
        <f t="shared" si="40"/>
        <v>#N/A</v>
      </c>
      <c r="AA103" s="56" t="e">
        <f>VLOOKUP($C103,地域別価格234[],8,0)</f>
        <v>#N/A</v>
      </c>
      <c r="AB103" s="63" t="str">
        <f t="shared" si="41"/>
        <v/>
      </c>
      <c r="AC103" s="50" t="e">
        <f t="shared" si="42"/>
        <v>#N/A</v>
      </c>
      <c r="AD103" s="34" t="e">
        <f t="shared" si="81"/>
        <v>#N/A</v>
      </c>
      <c r="AE103" s="35" t="e">
        <f t="shared" si="82"/>
        <v>#N/A</v>
      </c>
      <c r="AF103" s="44" t="e">
        <f t="shared" si="83"/>
        <v>#N/A</v>
      </c>
      <c r="AG103" s="56" t="e">
        <f>VLOOKUP($C103,地域別価格234[],9,0)</f>
        <v>#N/A</v>
      </c>
      <c r="AH103" s="63" t="str">
        <f t="shared" si="43"/>
        <v/>
      </c>
      <c r="AI103" s="50" t="e">
        <f t="shared" si="84"/>
        <v>#N/A</v>
      </c>
      <c r="AJ103" s="34" t="e">
        <f t="shared" si="85"/>
        <v>#N/A</v>
      </c>
      <c r="AK103" s="35" t="e">
        <f t="shared" si="86"/>
        <v>#N/A</v>
      </c>
      <c r="AL103" s="44" t="e">
        <f t="shared" si="87"/>
        <v>#N/A</v>
      </c>
      <c r="AM103" s="56" t="e">
        <f>VLOOKUP($C103,地域別価格234[],10,0)</f>
        <v>#N/A</v>
      </c>
      <c r="AN103" s="63" t="str">
        <f t="shared" si="44"/>
        <v/>
      </c>
      <c r="AO103" s="50" t="e">
        <f t="shared" si="88"/>
        <v>#N/A</v>
      </c>
      <c r="AP103" s="34" t="e">
        <f t="shared" si="89"/>
        <v>#N/A</v>
      </c>
      <c r="AQ103" s="35" t="e">
        <f t="shared" si="45"/>
        <v>#N/A</v>
      </c>
      <c r="AR103" s="44" t="e">
        <f t="shared" si="46"/>
        <v>#N/A</v>
      </c>
      <c r="AS103" s="56" t="e">
        <f>VLOOKUP($C103,地域別価格234[],11,0)</f>
        <v>#N/A</v>
      </c>
      <c r="AT103" s="63" t="str">
        <f t="shared" si="47"/>
        <v/>
      </c>
      <c r="AU103" s="50" t="e">
        <f t="shared" si="90"/>
        <v>#N/A</v>
      </c>
      <c r="AV103" s="34" t="e">
        <f t="shared" si="91"/>
        <v>#N/A</v>
      </c>
      <c r="AW103" s="35" t="e">
        <f t="shared" si="48"/>
        <v>#N/A</v>
      </c>
      <c r="AX103" s="44" t="e">
        <f t="shared" si="92"/>
        <v>#N/A</v>
      </c>
      <c r="AY103" s="56" t="e">
        <f>VLOOKUP($C103,地域別価格234[],12,0)</f>
        <v>#N/A</v>
      </c>
      <c r="AZ103" s="63" t="str">
        <f t="shared" si="49"/>
        <v/>
      </c>
      <c r="BA103" s="50" t="e">
        <f>(AY103*$D103+AZ103/$F103)/$D103</f>
        <v>#N/A</v>
      </c>
      <c r="BB103" s="34" t="e">
        <f t="shared" si="94"/>
        <v>#N/A</v>
      </c>
      <c r="BC103" s="35" t="e">
        <f t="shared" si="50"/>
        <v>#N/A</v>
      </c>
      <c r="BD103" s="44" t="e">
        <f t="shared" si="95"/>
        <v>#N/A</v>
      </c>
      <c r="BE103" s="56" t="e">
        <f>VLOOKUP($C103,地域別価格234[],13,0)</f>
        <v>#N/A</v>
      </c>
      <c r="BF103" s="63" t="str">
        <f t="shared" si="51"/>
        <v/>
      </c>
      <c r="BG103" s="50" t="e">
        <f t="shared" si="96"/>
        <v>#N/A</v>
      </c>
      <c r="BH103" s="34" t="e">
        <f t="shared" si="97"/>
        <v>#N/A</v>
      </c>
      <c r="BI103" s="35" t="e">
        <f t="shared" si="98"/>
        <v>#N/A</v>
      </c>
      <c r="BJ103" s="44" t="e">
        <f t="shared" si="99"/>
        <v>#N/A</v>
      </c>
      <c r="BK103" s="56" t="e">
        <f>VLOOKUP($C103,地域別価格234[],14,0)</f>
        <v>#N/A</v>
      </c>
      <c r="BL103" s="63" t="str">
        <f t="shared" si="52"/>
        <v/>
      </c>
      <c r="BM103" s="50" t="e">
        <f t="shared" si="100"/>
        <v>#N/A</v>
      </c>
      <c r="BN103" s="34" t="e">
        <f t="shared" si="101"/>
        <v>#N/A</v>
      </c>
      <c r="BO103" s="35" t="e">
        <f t="shared" si="53"/>
        <v>#N/A</v>
      </c>
      <c r="BP103" s="44" t="e">
        <f t="shared" si="102"/>
        <v>#N/A</v>
      </c>
      <c r="BQ103" s="56" t="e">
        <f>VLOOKUP($C103,地域別価格234[],15,0)</f>
        <v>#N/A</v>
      </c>
      <c r="BR103" s="63" t="str">
        <f t="shared" si="54"/>
        <v/>
      </c>
      <c r="BS103" s="50" t="e">
        <f t="shared" si="103"/>
        <v>#N/A</v>
      </c>
      <c r="BT103" s="34" t="e">
        <f t="shared" si="104"/>
        <v>#N/A</v>
      </c>
      <c r="BU103" s="35" t="e">
        <f t="shared" si="55"/>
        <v>#N/A</v>
      </c>
      <c r="BV103" s="44" t="e">
        <f t="shared" si="105"/>
        <v>#N/A</v>
      </c>
      <c r="BW103" s="56" t="e">
        <f>VLOOKUP($C103,地域別価格234[],16,0)</f>
        <v>#N/A</v>
      </c>
      <c r="BX103" s="63" t="str">
        <f t="shared" si="56"/>
        <v/>
      </c>
      <c r="BY103" s="50" t="e">
        <f t="shared" si="106"/>
        <v>#N/A</v>
      </c>
      <c r="BZ103" s="34" t="e">
        <f t="shared" si="107"/>
        <v>#N/A</v>
      </c>
      <c r="CA103" s="35" t="e">
        <f t="shared" si="108"/>
        <v>#N/A</v>
      </c>
      <c r="CB103" s="44" t="e">
        <f t="shared" si="109"/>
        <v>#N/A</v>
      </c>
      <c r="CC103" s="47" t="e">
        <f t="shared" si="57"/>
        <v>#VALUE!</v>
      </c>
      <c r="CD103" s="36" t="e">
        <f t="shared" si="58"/>
        <v>#N/A</v>
      </c>
      <c r="CE103" s="36" t="e">
        <f t="shared" si="59"/>
        <v>#N/A</v>
      </c>
      <c r="CF103" s="36" t="e">
        <f t="shared" si="60"/>
        <v>#N/A</v>
      </c>
      <c r="CG103" s="36" t="e">
        <f t="shared" si="61"/>
        <v>#N/A</v>
      </c>
      <c r="CH103" s="36" t="e">
        <f t="shared" si="62"/>
        <v>#N/A</v>
      </c>
      <c r="CI103" s="36" t="e">
        <f t="shared" si="63"/>
        <v>#N/A</v>
      </c>
      <c r="CJ103" s="36" t="e">
        <f t="shared" si="64"/>
        <v>#N/A</v>
      </c>
      <c r="CK103" s="36" t="e">
        <f t="shared" si="65"/>
        <v>#N/A</v>
      </c>
      <c r="CL103" s="36" t="e">
        <f t="shared" si="66"/>
        <v>#N/A</v>
      </c>
      <c r="CM103" s="36" t="e">
        <f t="shared" si="67"/>
        <v>#N/A</v>
      </c>
      <c r="CN103" s="36" t="e">
        <f t="shared" si="68"/>
        <v>#N/A</v>
      </c>
      <c r="CO103" s="36" t="e">
        <f t="shared" si="69"/>
        <v>#N/A</v>
      </c>
      <c r="CP103" s="36" t="e">
        <f t="shared" si="70"/>
        <v>#N/A</v>
      </c>
      <c r="CQ103" s="29" t="e">
        <f t="shared" si="114"/>
        <v>#N/A</v>
      </c>
      <c r="CR103" s="29" t="e">
        <f t="shared" si="114"/>
        <v>#N/A</v>
      </c>
      <c r="CS103" s="29" t="e">
        <f t="shared" si="114"/>
        <v>#N/A</v>
      </c>
      <c r="CT103" s="29" t="e">
        <f t="shared" si="114"/>
        <v>#N/A</v>
      </c>
      <c r="CU103" s="29" t="e">
        <f t="shared" si="114"/>
        <v>#N/A</v>
      </c>
      <c r="CV103" s="29" t="e">
        <f t="shared" si="114"/>
        <v>#N/A</v>
      </c>
      <c r="CW103" s="29" t="e">
        <f t="shared" si="114"/>
        <v>#N/A</v>
      </c>
      <c r="CX103" s="29" t="e">
        <f t="shared" si="114"/>
        <v>#N/A</v>
      </c>
      <c r="CY103" s="29" t="e">
        <f t="shared" si="114"/>
        <v>#N/A</v>
      </c>
      <c r="CZ103" s="29" t="e">
        <f t="shared" si="114"/>
        <v>#N/A</v>
      </c>
      <c r="DA103" s="29" t="e">
        <f t="shared" si="114"/>
        <v>#N/A</v>
      </c>
      <c r="DB103" s="29" t="e">
        <f t="shared" si="114"/>
        <v>#N/A</v>
      </c>
      <c r="DC103" s="29"/>
      <c r="DD103" s="29" t="e">
        <f t="shared" si="115"/>
        <v>#N/A</v>
      </c>
      <c r="DE103" s="29" t="e">
        <f t="shared" si="115"/>
        <v>#N/A</v>
      </c>
      <c r="DF103" s="29" t="e">
        <f t="shared" si="115"/>
        <v>#N/A</v>
      </c>
      <c r="DG103" s="29" t="e">
        <f t="shared" si="115"/>
        <v>#N/A</v>
      </c>
      <c r="DH103" s="29" t="e">
        <f t="shared" si="115"/>
        <v>#N/A</v>
      </c>
      <c r="DI103" s="29" t="e">
        <f t="shared" si="115"/>
        <v>#N/A</v>
      </c>
      <c r="DJ103" s="29" t="e">
        <f t="shared" si="115"/>
        <v>#N/A</v>
      </c>
      <c r="DK103" s="29" t="e">
        <f t="shared" si="115"/>
        <v>#N/A</v>
      </c>
      <c r="DL103" s="29" t="e">
        <f t="shared" si="115"/>
        <v>#N/A</v>
      </c>
      <c r="DM103" s="29" t="e">
        <f t="shared" si="115"/>
        <v>#N/A</v>
      </c>
      <c r="DN103" s="29" t="e">
        <f t="shared" si="115"/>
        <v>#N/A</v>
      </c>
      <c r="DO103" s="29" t="e">
        <f t="shared" si="115"/>
        <v>#N/A</v>
      </c>
    </row>
    <row r="104" spans="1:122" ht="18" customHeight="1">
      <c r="A104" s="52" t="str">
        <f t="shared" si="73"/>
        <v/>
      </c>
      <c r="B104" s="52" t="str">
        <f t="shared" ref="B104:F113" si="116">B226&amp;""</f>
        <v/>
      </c>
      <c r="C104" s="52" t="str">
        <f t="shared" si="116"/>
        <v/>
      </c>
      <c r="D104" s="52" t="str">
        <f t="shared" si="116"/>
        <v/>
      </c>
      <c r="E104" s="52" t="str">
        <f t="shared" si="116"/>
        <v/>
      </c>
      <c r="F104" s="53" t="str">
        <f t="shared" si="116"/>
        <v/>
      </c>
      <c r="G104" s="87">
        <f t="shared" si="75"/>
        <v>0.85</v>
      </c>
      <c r="H104" s="58"/>
      <c r="I104" s="56" t="e">
        <f>VLOOKUP($C104,地域別価格234[],5,0)</f>
        <v>#N/A</v>
      </c>
      <c r="J104" s="63" t="str">
        <f t="shared" si="32"/>
        <v/>
      </c>
      <c r="K104" s="50" t="e">
        <f t="shared" si="33"/>
        <v>#N/A</v>
      </c>
      <c r="L104" s="34" t="e">
        <f t="shared" si="76"/>
        <v>#N/A</v>
      </c>
      <c r="M104" s="35" t="e">
        <f t="shared" si="34"/>
        <v>#N/A</v>
      </c>
      <c r="N104" s="44" t="e">
        <f t="shared" si="112"/>
        <v>#N/A</v>
      </c>
      <c r="O104" s="56" t="e">
        <f>VLOOKUP($C104,地域別価格234[],6,0)</f>
        <v>#N/A</v>
      </c>
      <c r="P104" s="63" t="str">
        <f t="shared" si="35"/>
        <v/>
      </c>
      <c r="Q104" s="50" t="e">
        <f t="shared" si="36"/>
        <v>#N/A</v>
      </c>
      <c r="R104" s="34" t="e">
        <f t="shared" si="77"/>
        <v>#N/A</v>
      </c>
      <c r="S104" s="35" t="e">
        <f t="shared" si="78"/>
        <v>#N/A</v>
      </c>
      <c r="T104" s="44" t="e">
        <f t="shared" si="37"/>
        <v>#N/A</v>
      </c>
      <c r="U104" s="56" t="e">
        <f>VLOOKUP($C104,地域別価格234[],7,0)</f>
        <v>#N/A</v>
      </c>
      <c r="V104" s="63" t="str">
        <f t="shared" si="38"/>
        <v/>
      </c>
      <c r="W104" s="50" t="e">
        <f t="shared" si="39"/>
        <v>#N/A</v>
      </c>
      <c r="X104" s="34" t="e">
        <f t="shared" si="79"/>
        <v>#N/A</v>
      </c>
      <c r="Y104" s="35" t="e">
        <f t="shared" si="80"/>
        <v>#N/A</v>
      </c>
      <c r="Z104" s="44" t="e">
        <f t="shared" si="40"/>
        <v>#N/A</v>
      </c>
      <c r="AA104" s="56" t="e">
        <f>VLOOKUP($C104,地域別価格234[],8,0)</f>
        <v>#N/A</v>
      </c>
      <c r="AB104" s="63" t="str">
        <f t="shared" si="41"/>
        <v/>
      </c>
      <c r="AC104" s="50" t="e">
        <f t="shared" si="42"/>
        <v>#N/A</v>
      </c>
      <c r="AD104" s="34" t="e">
        <f t="shared" si="81"/>
        <v>#N/A</v>
      </c>
      <c r="AE104" s="35" t="e">
        <f t="shared" si="82"/>
        <v>#N/A</v>
      </c>
      <c r="AF104" s="44" t="e">
        <f t="shared" si="83"/>
        <v>#N/A</v>
      </c>
      <c r="AG104" s="56" t="e">
        <f>VLOOKUP($C104,地域別価格234[],9,0)</f>
        <v>#N/A</v>
      </c>
      <c r="AH104" s="63" t="str">
        <f t="shared" si="43"/>
        <v/>
      </c>
      <c r="AI104" s="50" t="e">
        <f t="shared" si="84"/>
        <v>#N/A</v>
      </c>
      <c r="AJ104" s="34" t="e">
        <f t="shared" si="85"/>
        <v>#N/A</v>
      </c>
      <c r="AK104" s="35" t="e">
        <f t="shared" si="86"/>
        <v>#N/A</v>
      </c>
      <c r="AL104" s="44" t="e">
        <f t="shared" si="87"/>
        <v>#N/A</v>
      </c>
      <c r="AM104" s="56" t="e">
        <f>VLOOKUP($C104,地域別価格234[],10,0)</f>
        <v>#N/A</v>
      </c>
      <c r="AN104" s="63" t="str">
        <f t="shared" si="44"/>
        <v/>
      </c>
      <c r="AO104" s="50" t="e">
        <f t="shared" si="88"/>
        <v>#N/A</v>
      </c>
      <c r="AP104" s="34" t="e">
        <f t="shared" si="89"/>
        <v>#N/A</v>
      </c>
      <c r="AQ104" s="35" t="e">
        <f t="shared" si="45"/>
        <v>#N/A</v>
      </c>
      <c r="AR104" s="44" t="e">
        <f t="shared" si="46"/>
        <v>#N/A</v>
      </c>
      <c r="AS104" s="56" t="e">
        <f>VLOOKUP($C104,地域別価格234[],11,0)</f>
        <v>#N/A</v>
      </c>
      <c r="AT104" s="63" t="str">
        <f t="shared" si="47"/>
        <v/>
      </c>
      <c r="AU104" s="50" t="e">
        <f t="shared" si="90"/>
        <v>#N/A</v>
      </c>
      <c r="AV104" s="34" t="e">
        <f t="shared" si="91"/>
        <v>#N/A</v>
      </c>
      <c r="AW104" s="35" t="e">
        <f t="shared" si="48"/>
        <v>#N/A</v>
      </c>
      <c r="AX104" s="44" t="e">
        <f t="shared" si="92"/>
        <v>#N/A</v>
      </c>
      <c r="AY104" s="56" t="e">
        <f>VLOOKUP($C104,地域別価格234[],12,0)</f>
        <v>#N/A</v>
      </c>
      <c r="AZ104" s="63" t="str">
        <f t="shared" si="49"/>
        <v/>
      </c>
      <c r="BA104" s="50" t="e">
        <f t="shared" si="93"/>
        <v>#N/A</v>
      </c>
      <c r="BB104" s="34" t="e">
        <f t="shared" si="94"/>
        <v>#N/A</v>
      </c>
      <c r="BC104" s="35" t="e">
        <f t="shared" si="50"/>
        <v>#N/A</v>
      </c>
      <c r="BD104" s="44" t="e">
        <f t="shared" si="95"/>
        <v>#N/A</v>
      </c>
      <c r="BE104" s="56" t="e">
        <f>VLOOKUP($C104,地域別価格234[],13,0)</f>
        <v>#N/A</v>
      </c>
      <c r="BF104" s="63" t="str">
        <f t="shared" si="51"/>
        <v/>
      </c>
      <c r="BG104" s="50" t="e">
        <f t="shared" si="96"/>
        <v>#N/A</v>
      </c>
      <c r="BH104" s="34" t="e">
        <f t="shared" si="97"/>
        <v>#N/A</v>
      </c>
      <c r="BI104" s="35" t="e">
        <f t="shared" si="98"/>
        <v>#N/A</v>
      </c>
      <c r="BJ104" s="44" t="e">
        <f t="shared" si="99"/>
        <v>#N/A</v>
      </c>
      <c r="BK104" s="56" t="e">
        <f>VLOOKUP($C104,地域別価格234[],14,0)</f>
        <v>#N/A</v>
      </c>
      <c r="BL104" s="63" t="str">
        <f t="shared" si="52"/>
        <v/>
      </c>
      <c r="BM104" s="50" t="e">
        <f t="shared" si="100"/>
        <v>#N/A</v>
      </c>
      <c r="BN104" s="34" t="e">
        <f t="shared" si="101"/>
        <v>#N/A</v>
      </c>
      <c r="BO104" s="35" t="e">
        <f t="shared" si="53"/>
        <v>#N/A</v>
      </c>
      <c r="BP104" s="44" t="e">
        <f t="shared" si="102"/>
        <v>#N/A</v>
      </c>
      <c r="BQ104" s="56" t="e">
        <f>VLOOKUP($C104,地域別価格234[],15,0)</f>
        <v>#N/A</v>
      </c>
      <c r="BR104" s="63" t="str">
        <f t="shared" si="54"/>
        <v/>
      </c>
      <c r="BS104" s="50" t="e">
        <f t="shared" si="103"/>
        <v>#N/A</v>
      </c>
      <c r="BT104" s="34" t="e">
        <f t="shared" si="104"/>
        <v>#N/A</v>
      </c>
      <c r="BU104" s="35" t="e">
        <f t="shared" si="55"/>
        <v>#N/A</v>
      </c>
      <c r="BV104" s="44" t="e">
        <f t="shared" si="105"/>
        <v>#N/A</v>
      </c>
      <c r="BW104" s="56" t="e">
        <f>VLOOKUP($C104,地域別価格234[],16,0)</f>
        <v>#N/A</v>
      </c>
      <c r="BX104" s="63" t="str">
        <f t="shared" si="56"/>
        <v/>
      </c>
      <c r="BY104" s="50" t="e">
        <f t="shared" si="106"/>
        <v>#N/A</v>
      </c>
      <c r="BZ104" s="34" t="e">
        <f t="shared" si="107"/>
        <v>#N/A</v>
      </c>
      <c r="CA104" s="35" t="e">
        <f t="shared" si="108"/>
        <v>#N/A</v>
      </c>
      <c r="CB104" s="44" t="e">
        <f t="shared" si="109"/>
        <v>#N/A</v>
      </c>
      <c r="CC104" s="47" t="e">
        <f t="shared" si="57"/>
        <v>#VALUE!</v>
      </c>
      <c r="CD104" s="36" t="e">
        <f t="shared" si="58"/>
        <v>#N/A</v>
      </c>
      <c r="CE104" s="36" t="e">
        <f t="shared" si="59"/>
        <v>#N/A</v>
      </c>
      <c r="CF104" s="36" t="e">
        <f t="shared" si="60"/>
        <v>#N/A</v>
      </c>
      <c r="CG104" s="36" t="e">
        <f t="shared" si="61"/>
        <v>#N/A</v>
      </c>
      <c r="CH104" s="36" t="e">
        <f t="shared" si="62"/>
        <v>#N/A</v>
      </c>
      <c r="CI104" s="36" t="e">
        <f t="shared" si="63"/>
        <v>#N/A</v>
      </c>
      <c r="CJ104" s="36" t="e">
        <f t="shared" si="64"/>
        <v>#N/A</v>
      </c>
      <c r="CK104" s="36" t="e">
        <f t="shared" si="65"/>
        <v>#N/A</v>
      </c>
      <c r="CL104" s="36" t="e">
        <f t="shared" si="66"/>
        <v>#N/A</v>
      </c>
      <c r="CM104" s="36" t="e">
        <f t="shared" si="67"/>
        <v>#N/A</v>
      </c>
      <c r="CN104" s="36" t="e">
        <f t="shared" si="68"/>
        <v>#N/A</v>
      </c>
      <c r="CO104" s="36" t="e">
        <f t="shared" si="69"/>
        <v>#N/A</v>
      </c>
      <c r="CP104" s="36" t="e">
        <f t="shared" si="70"/>
        <v>#N/A</v>
      </c>
      <c r="CQ104" s="29" t="e">
        <f t="shared" si="114"/>
        <v>#N/A</v>
      </c>
      <c r="CR104" s="29" t="e">
        <f t="shared" si="114"/>
        <v>#N/A</v>
      </c>
      <c r="CS104" s="29" t="e">
        <f t="shared" si="114"/>
        <v>#N/A</v>
      </c>
      <c r="CT104" s="29" t="e">
        <f t="shared" si="114"/>
        <v>#N/A</v>
      </c>
      <c r="CU104" s="29" t="e">
        <f t="shared" si="114"/>
        <v>#N/A</v>
      </c>
      <c r="CV104" s="29" t="e">
        <f t="shared" si="114"/>
        <v>#N/A</v>
      </c>
      <c r="CW104" s="29" t="e">
        <f t="shared" si="114"/>
        <v>#N/A</v>
      </c>
      <c r="CX104" s="29" t="e">
        <f t="shared" si="114"/>
        <v>#N/A</v>
      </c>
      <c r="CY104" s="29" t="e">
        <f t="shared" si="114"/>
        <v>#N/A</v>
      </c>
      <c r="CZ104" s="29" t="e">
        <f t="shared" si="114"/>
        <v>#N/A</v>
      </c>
      <c r="DA104" s="29" t="e">
        <f t="shared" si="114"/>
        <v>#N/A</v>
      </c>
      <c r="DB104" s="29" t="e">
        <f t="shared" si="114"/>
        <v>#N/A</v>
      </c>
      <c r="DC104" s="29"/>
      <c r="DD104" s="29" t="e">
        <f t="shared" si="115"/>
        <v>#N/A</v>
      </c>
      <c r="DE104" s="29" t="e">
        <f t="shared" si="115"/>
        <v>#N/A</v>
      </c>
      <c r="DF104" s="29" t="e">
        <f t="shared" si="115"/>
        <v>#N/A</v>
      </c>
      <c r="DG104" s="29" t="e">
        <f t="shared" si="115"/>
        <v>#N/A</v>
      </c>
      <c r="DH104" s="29" t="e">
        <f t="shared" si="115"/>
        <v>#N/A</v>
      </c>
      <c r="DI104" s="29" t="e">
        <f t="shared" si="115"/>
        <v>#N/A</v>
      </c>
      <c r="DJ104" s="29" t="e">
        <f t="shared" si="115"/>
        <v>#N/A</v>
      </c>
      <c r="DK104" s="29" t="e">
        <f t="shared" si="115"/>
        <v>#N/A</v>
      </c>
      <c r="DL104" s="29" t="e">
        <f t="shared" si="115"/>
        <v>#N/A</v>
      </c>
      <c r="DM104" s="29" t="e">
        <f t="shared" si="115"/>
        <v>#N/A</v>
      </c>
      <c r="DN104" s="29" t="e">
        <f t="shared" si="115"/>
        <v>#N/A</v>
      </c>
      <c r="DO104" s="29" t="e">
        <f t="shared" si="115"/>
        <v>#N/A</v>
      </c>
    </row>
    <row r="105" spans="1:122" ht="18" customHeight="1">
      <c r="A105" s="52" t="str">
        <f t="shared" si="73"/>
        <v/>
      </c>
      <c r="B105" s="52" t="str">
        <f t="shared" si="116"/>
        <v/>
      </c>
      <c r="C105" s="52" t="str">
        <f t="shared" si="116"/>
        <v/>
      </c>
      <c r="D105" s="52" t="str">
        <f t="shared" si="116"/>
        <v/>
      </c>
      <c r="E105" s="52" t="str">
        <f t="shared" si="116"/>
        <v/>
      </c>
      <c r="F105" s="53" t="str">
        <f t="shared" si="116"/>
        <v/>
      </c>
      <c r="G105" s="87">
        <f t="shared" si="75"/>
        <v>0.85</v>
      </c>
      <c r="H105" s="58"/>
      <c r="I105" s="56" t="e">
        <f>VLOOKUP($C105,地域別価格234[],5,0)</f>
        <v>#N/A</v>
      </c>
      <c r="J105" s="63" t="str">
        <f t="shared" si="32"/>
        <v/>
      </c>
      <c r="K105" s="50" t="e">
        <f t="shared" si="33"/>
        <v>#N/A</v>
      </c>
      <c r="L105" s="34" t="e">
        <f t="shared" si="76"/>
        <v>#N/A</v>
      </c>
      <c r="M105" s="35" t="e">
        <f t="shared" si="34"/>
        <v>#N/A</v>
      </c>
      <c r="N105" s="44" t="e">
        <f t="shared" si="112"/>
        <v>#N/A</v>
      </c>
      <c r="O105" s="56" t="e">
        <f>VLOOKUP($C105,地域別価格234[],6,0)</f>
        <v>#N/A</v>
      </c>
      <c r="P105" s="63" t="str">
        <f t="shared" si="35"/>
        <v/>
      </c>
      <c r="Q105" s="50" t="e">
        <f t="shared" si="36"/>
        <v>#N/A</v>
      </c>
      <c r="R105" s="34" t="e">
        <f t="shared" si="77"/>
        <v>#N/A</v>
      </c>
      <c r="S105" s="35" t="e">
        <f t="shared" si="78"/>
        <v>#N/A</v>
      </c>
      <c r="T105" s="44" t="e">
        <f t="shared" si="37"/>
        <v>#N/A</v>
      </c>
      <c r="U105" s="56" t="e">
        <f>VLOOKUP($C105,地域別価格234[],7,0)</f>
        <v>#N/A</v>
      </c>
      <c r="V105" s="63" t="str">
        <f t="shared" si="38"/>
        <v/>
      </c>
      <c r="W105" s="50" t="e">
        <f t="shared" si="39"/>
        <v>#N/A</v>
      </c>
      <c r="X105" s="34" t="e">
        <f t="shared" si="79"/>
        <v>#N/A</v>
      </c>
      <c r="Y105" s="35" t="e">
        <f t="shared" si="80"/>
        <v>#N/A</v>
      </c>
      <c r="Z105" s="44" t="e">
        <f t="shared" si="40"/>
        <v>#N/A</v>
      </c>
      <c r="AA105" s="56" t="e">
        <f>VLOOKUP($C105,地域別価格234[],8,0)</f>
        <v>#N/A</v>
      </c>
      <c r="AB105" s="63" t="str">
        <f t="shared" si="41"/>
        <v/>
      </c>
      <c r="AC105" s="50" t="e">
        <f t="shared" si="42"/>
        <v>#N/A</v>
      </c>
      <c r="AD105" s="34" t="e">
        <f t="shared" si="81"/>
        <v>#N/A</v>
      </c>
      <c r="AE105" s="35" t="e">
        <f t="shared" si="82"/>
        <v>#N/A</v>
      </c>
      <c r="AF105" s="44" t="e">
        <f t="shared" si="83"/>
        <v>#N/A</v>
      </c>
      <c r="AG105" s="56" t="e">
        <f>VLOOKUP($C105,地域別価格234[],9,0)</f>
        <v>#N/A</v>
      </c>
      <c r="AH105" s="63" t="str">
        <f t="shared" si="43"/>
        <v/>
      </c>
      <c r="AI105" s="50" t="e">
        <f t="shared" si="84"/>
        <v>#N/A</v>
      </c>
      <c r="AJ105" s="34" t="e">
        <f t="shared" si="85"/>
        <v>#N/A</v>
      </c>
      <c r="AK105" s="35" t="e">
        <f t="shared" si="86"/>
        <v>#N/A</v>
      </c>
      <c r="AL105" s="44" t="e">
        <f t="shared" si="87"/>
        <v>#N/A</v>
      </c>
      <c r="AM105" s="56" t="e">
        <f>VLOOKUP($C105,地域別価格234[],10,0)</f>
        <v>#N/A</v>
      </c>
      <c r="AN105" s="63" t="str">
        <f t="shared" si="44"/>
        <v/>
      </c>
      <c r="AO105" s="50" t="e">
        <f t="shared" si="88"/>
        <v>#N/A</v>
      </c>
      <c r="AP105" s="34" t="e">
        <f t="shared" si="89"/>
        <v>#N/A</v>
      </c>
      <c r="AQ105" s="35" t="e">
        <f t="shared" si="45"/>
        <v>#N/A</v>
      </c>
      <c r="AR105" s="44" t="e">
        <f t="shared" si="46"/>
        <v>#N/A</v>
      </c>
      <c r="AS105" s="56" t="e">
        <f>VLOOKUP($C105,地域別価格234[],11,0)</f>
        <v>#N/A</v>
      </c>
      <c r="AT105" s="63" t="str">
        <f t="shared" si="47"/>
        <v/>
      </c>
      <c r="AU105" s="50" t="e">
        <f t="shared" si="90"/>
        <v>#N/A</v>
      </c>
      <c r="AV105" s="34" t="e">
        <f t="shared" si="91"/>
        <v>#N/A</v>
      </c>
      <c r="AW105" s="35" t="e">
        <f t="shared" si="48"/>
        <v>#N/A</v>
      </c>
      <c r="AX105" s="44" t="e">
        <f t="shared" si="92"/>
        <v>#N/A</v>
      </c>
      <c r="AY105" s="56" t="e">
        <f>VLOOKUP($C105,地域別価格234[],12,0)</f>
        <v>#N/A</v>
      </c>
      <c r="AZ105" s="63" t="str">
        <f t="shared" si="49"/>
        <v/>
      </c>
      <c r="BA105" s="50" t="e">
        <f t="shared" si="93"/>
        <v>#N/A</v>
      </c>
      <c r="BB105" s="34" t="e">
        <f t="shared" si="94"/>
        <v>#N/A</v>
      </c>
      <c r="BC105" s="35" t="e">
        <f t="shared" si="50"/>
        <v>#N/A</v>
      </c>
      <c r="BD105" s="44" t="e">
        <f t="shared" si="95"/>
        <v>#N/A</v>
      </c>
      <c r="BE105" s="56" t="e">
        <f>VLOOKUP($C105,地域別価格234[],13,0)</f>
        <v>#N/A</v>
      </c>
      <c r="BF105" s="63" t="str">
        <f t="shared" si="51"/>
        <v/>
      </c>
      <c r="BG105" s="50" t="e">
        <f t="shared" si="96"/>
        <v>#N/A</v>
      </c>
      <c r="BH105" s="34" t="e">
        <f t="shared" si="97"/>
        <v>#N/A</v>
      </c>
      <c r="BI105" s="35" t="e">
        <f t="shared" si="98"/>
        <v>#N/A</v>
      </c>
      <c r="BJ105" s="44" t="e">
        <f t="shared" si="99"/>
        <v>#N/A</v>
      </c>
      <c r="BK105" s="56" t="e">
        <f>VLOOKUP($C105,地域別価格234[],14,0)</f>
        <v>#N/A</v>
      </c>
      <c r="BL105" s="63" t="str">
        <f t="shared" si="52"/>
        <v/>
      </c>
      <c r="BM105" s="50" t="e">
        <f t="shared" si="100"/>
        <v>#N/A</v>
      </c>
      <c r="BN105" s="34" t="e">
        <f t="shared" si="101"/>
        <v>#N/A</v>
      </c>
      <c r="BO105" s="35" t="e">
        <f t="shared" si="53"/>
        <v>#N/A</v>
      </c>
      <c r="BP105" s="44" t="e">
        <f t="shared" si="102"/>
        <v>#N/A</v>
      </c>
      <c r="BQ105" s="56" t="e">
        <f>VLOOKUP($C105,地域別価格234[],15,0)</f>
        <v>#N/A</v>
      </c>
      <c r="BR105" s="63" t="str">
        <f t="shared" si="54"/>
        <v/>
      </c>
      <c r="BS105" s="50" t="e">
        <f t="shared" si="103"/>
        <v>#N/A</v>
      </c>
      <c r="BT105" s="34" t="e">
        <f t="shared" si="104"/>
        <v>#N/A</v>
      </c>
      <c r="BU105" s="35" t="e">
        <f t="shared" si="55"/>
        <v>#N/A</v>
      </c>
      <c r="BV105" s="44" t="e">
        <f t="shared" si="105"/>
        <v>#N/A</v>
      </c>
      <c r="BW105" s="56" t="e">
        <f>VLOOKUP($C105,地域別価格234[],16,0)</f>
        <v>#N/A</v>
      </c>
      <c r="BX105" s="63" t="str">
        <f t="shared" si="56"/>
        <v/>
      </c>
      <c r="BY105" s="50" t="e">
        <f t="shared" si="106"/>
        <v>#N/A</v>
      </c>
      <c r="BZ105" s="34" t="e">
        <f t="shared" si="107"/>
        <v>#N/A</v>
      </c>
      <c r="CA105" s="35" t="e">
        <f t="shared" si="108"/>
        <v>#N/A</v>
      </c>
      <c r="CB105" s="44" t="e">
        <f t="shared" si="109"/>
        <v>#N/A</v>
      </c>
      <c r="CC105" s="47" t="e">
        <f t="shared" si="57"/>
        <v>#VALUE!</v>
      </c>
      <c r="CD105" s="36" t="e">
        <f t="shared" si="58"/>
        <v>#N/A</v>
      </c>
      <c r="CE105" s="36" t="e">
        <f t="shared" si="59"/>
        <v>#N/A</v>
      </c>
      <c r="CF105" s="36" t="e">
        <f t="shared" si="60"/>
        <v>#N/A</v>
      </c>
      <c r="CG105" s="36" t="e">
        <f t="shared" si="61"/>
        <v>#N/A</v>
      </c>
      <c r="CH105" s="36" t="e">
        <f t="shared" si="62"/>
        <v>#N/A</v>
      </c>
      <c r="CI105" s="36" t="e">
        <f t="shared" si="63"/>
        <v>#N/A</v>
      </c>
      <c r="CJ105" s="36" t="e">
        <f t="shared" si="64"/>
        <v>#N/A</v>
      </c>
      <c r="CK105" s="36" t="e">
        <f t="shared" si="65"/>
        <v>#N/A</v>
      </c>
      <c r="CL105" s="36" t="e">
        <f t="shared" si="66"/>
        <v>#N/A</v>
      </c>
      <c r="CM105" s="36" t="e">
        <f t="shared" si="67"/>
        <v>#N/A</v>
      </c>
      <c r="CN105" s="36" t="e">
        <f t="shared" si="68"/>
        <v>#N/A</v>
      </c>
      <c r="CO105" s="36" t="e">
        <f t="shared" si="69"/>
        <v>#N/A</v>
      </c>
      <c r="CP105" s="36" t="e">
        <f t="shared" si="70"/>
        <v>#N/A</v>
      </c>
      <c r="CQ105" s="29" t="e">
        <f t="shared" si="114"/>
        <v>#N/A</v>
      </c>
      <c r="CR105" s="29" t="e">
        <f t="shared" si="114"/>
        <v>#N/A</v>
      </c>
      <c r="CS105" s="29" t="e">
        <f t="shared" si="114"/>
        <v>#N/A</v>
      </c>
      <c r="CT105" s="29" t="e">
        <f t="shared" si="114"/>
        <v>#N/A</v>
      </c>
      <c r="CU105" s="29" t="e">
        <f t="shared" si="114"/>
        <v>#N/A</v>
      </c>
      <c r="CV105" s="29" t="e">
        <f t="shared" si="114"/>
        <v>#N/A</v>
      </c>
      <c r="CW105" s="29" t="e">
        <f t="shared" si="114"/>
        <v>#N/A</v>
      </c>
      <c r="CX105" s="29" t="e">
        <f t="shared" si="114"/>
        <v>#N/A</v>
      </c>
      <c r="CY105" s="29" t="e">
        <f t="shared" si="114"/>
        <v>#N/A</v>
      </c>
      <c r="CZ105" s="29" t="e">
        <f t="shared" si="114"/>
        <v>#N/A</v>
      </c>
      <c r="DA105" s="29" t="e">
        <f t="shared" si="114"/>
        <v>#N/A</v>
      </c>
      <c r="DB105" s="29" t="e">
        <f t="shared" si="114"/>
        <v>#N/A</v>
      </c>
      <c r="DC105" s="29"/>
      <c r="DD105" s="29" t="e">
        <f t="shared" si="115"/>
        <v>#N/A</v>
      </c>
      <c r="DE105" s="29" t="e">
        <f t="shared" si="115"/>
        <v>#N/A</v>
      </c>
      <c r="DF105" s="29" t="e">
        <f t="shared" si="115"/>
        <v>#N/A</v>
      </c>
      <c r="DG105" s="29" t="e">
        <f t="shared" si="115"/>
        <v>#N/A</v>
      </c>
      <c r="DH105" s="29" t="e">
        <f t="shared" si="115"/>
        <v>#N/A</v>
      </c>
      <c r="DI105" s="29" t="e">
        <f t="shared" si="115"/>
        <v>#N/A</v>
      </c>
      <c r="DJ105" s="29" t="e">
        <f t="shared" si="115"/>
        <v>#N/A</v>
      </c>
      <c r="DK105" s="29" t="e">
        <f t="shared" si="115"/>
        <v>#N/A</v>
      </c>
      <c r="DL105" s="29" t="e">
        <f t="shared" si="115"/>
        <v>#N/A</v>
      </c>
      <c r="DM105" s="29" t="e">
        <f t="shared" si="115"/>
        <v>#N/A</v>
      </c>
      <c r="DN105" s="29" t="e">
        <f t="shared" si="115"/>
        <v>#N/A</v>
      </c>
      <c r="DO105" s="29" t="e">
        <f t="shared" si="115"/>
        <v>#N/A</v>
      </c>
    </row>
    <row r="106" spans="1:122" ht="18" customHeight="1">
      <c r="A106" s="52" t="str">
        <f t="shared" si="73"/>
        <v/>
      </c>
      <c r="B106" s="52" t="str">
        <f t="shared" si="116"/>
        <v/>
      </c>
      <c r="C106" s="52" t="str">
        <f t="shared" si="116"/>
        <v/>
      </c>
      <c r="D106" s="52" t="str">
        <f t="shared" si="116"/>
        <v/>
      </c>
      <c r="E106" s="52" t="str">
        <f t="shared" si="116"/>
        <v/>
      </c>
      <c r="F106" s="53" t="str">
        <f t="shared" si="116"/>
        <v/>
      </c>
      <c r="G106" s="87">
        <f t="shared" si="75"/>
        <v>0.85</v>
      </c>
      <c r="H106" s="58"/>
      <c r="I106" s="56" t="e">
        <f>VLOOKUP($C106,地域別価格234[],5,0)</f>
        <v>#N/A</v>
      </c>
      <c r="J106" s="63" t="str">
        <f t="shared" si="32"/>
        <v/>
      </c>
      <c r="K106" s="50" t="e">
        <f t="shared" si="33"/>
        <v>#N/A</v>
      </c>
      <c r="L106" s="34" t="e">
        <f t="shared" si="76"/>
        <v>#N/A</v>
      </c>
      <c r="M106" s="35" t="e">
        <f t="shared" si="34"/>
        <v>#N/A</v>
      </c>
      <c r="N106" s="44" t="e">
        <f t="shared" si="112"/>
        <v>#N/A</v>
      </c>
      <c r="O106" s="56" t="e">
        <f>VLOOKUP($C106,地域別価格234[],6,0)</f>
        <v>#N/A</v>
      </c>
      <c r="P106" s="63" t="str">
        <f t="shared" si="35"/>
        <v/>
      </c>
      <c r="Q106" s="50" t="e">
        <f t="shared" si="36"/>
        <v>#N/A</v>
      </c>
      <c r="R106" s="34" t="e">
        <f t="shared" si="77"/>
        <v>#N/A</v>
      </c>
      <c r="S106" s="35" t="e">
        <f t="shared" si="78"/>
        <v>#N/A</v>
      </c>
      <c r="T106" s="44" t="e">
        <f t="shared" si="37"/>
        <v>#N/A</v>
      </c>
      <c r="U106" s="56" t="e">
        <f>VLOOKUP($C106,地域別価格234[],7,0)</f>
        <v>#N/A</v>
      </c>
      <c r="V106" s="63" t="str">
        <f t="shared" si="38"/>
        <v/>
      </c>
      <c r="W106" s="50" t="e">
        <f t="shared" si="39"/>
        <v>#N/A</v>
      </c>
      <c r="X106" s="34" t="e">
        <f t="shared" si="79"/>
        <v>#N/A</v>
      </c>
      <c r="Y106" s="35" t="e">
        <f t="shared" si="80"/>
        <v>#N/A</v>
      </c>
      <c r="Z106" s="44" t="e">
        <f t="shared" si="40"/>
        <v>#N/A</v>
      </c>
      <c r="AA106" s="56" t="e">
        <f>VLOOKUP($C106,地域別価格234[],8,0)</f>
        <v>#N/A</v>
      </c>
      <c r="AB106" s="63" t="str">
        <f t="shared" si="41"/>
        <v/>
      </c>
      <c r="AC106" s="50" t="e">
        <f t="shared" si="42"/>
        <v>#N/A</v>
      </c>
      <c r="AD106" s="34" t="e">
        <f t="shared" si="81"/>
        <v>#N/A</v>
      </c>
      <c r="AE106" s="35" t="e">
        <f t="shared" si="82"/>
        <v>#N/A</v>
      </c>
      <c r="AF106" s="44" t="e">
        <f t="shared" si="83"/>
        <v>#N/A</v>
      </c>
      <c r="AG106" s="56" t="e">
        <f>VLOOKUP($C106,地域別価格234[],9,0)</f>
        <v>#N/A</v>
      </c>
      <c r="AH106" s="63" t="str">
        <f t="shared" si="43"/>
        <v/>
      </c>
      <c r="AI106" s="50" t="e">
        <f t="shared" si="84"/>
        <v>#N/A</v>
      </c>
      <c r="AJ106" s="34" t="e">
        <f t="shared" si="85"/>
        <v>#N/A</v>
      </c>
      <c r="AK106" s="35" t="e">
        <f t="shared" si="86"/>
        <v>#N/A</v>
      </c>
      <c r="AL106" s="44" t="e">
        <f t="shared" si="87"/>
        <v>#N/A</v>
      </c>
      <c r="AM106" s="56" t="e">
        <f>VLOOKUP($C106,地域別価格234[],10,0)</f>
        <v>#N/A</v>
      </c>
      <c r="AN106" s="63" t="str">
        <f t="shared" si="44"/>
        <v/>
      </c>
      <c r="AO106" s="50" t="e">
        <f t="shared" si="88"/>
        <v>#N/A</v>
      </c>
      <c r="AP106" s="34" t="e">
        <f t="shared" si="89"/>
        <v>#N/A</v>
      </c>
      <c r="AQ106" s="35" t="e">
        <f t="shared" si="45"/>
        <v>#N/A</v>
      </c>
      <c r="AR106" s="44" t="e">
        <f t="shared" si="46"/>
        <v>#N/A</v>
      </c>
      <c r="AS106" s="56" t="e">
        <f>VLOOKUP($C106,地域別価格234[],11,0)</f>
        <v>#N/A</v>
      </c>
      <c r="AT106" s="63" t="str">
        <f t="shared" si="47"/>
        <v/>
      </c>
      <c r="AU106" s="50" t="e">
        <f t="shared" si="90"/>
        <v>#N/A</v>
      </c>
      <c r="AV106" s="34" t="e">
        <f t="shared" si="91"/>
        <v>#N/A</v>
      </c>
      <c r="AW106" s="35" t="e">
        <f t="shared" si="48"/>
        <v>#N/A</v>
      </c>
      <c r="AX106" s="44" t="e">
        <f t="shared" si="92"/>
        <v>#N/A</v>
      </c>
      <c r="AY106" s="56" t="e">
        <f>VLOOKUP($C106,地域別価格234[],12,0)</f>
        <v>#N/A</v>
      </c>
      <c r="AZ106" s="63" t="str">
        <f t="shared" si="49"/>
        <v/>
      </c>
      <c r="BA106" s="50" t="e">
        <f t="shared" si="93"/>
        <v>#N/A</v>
      </c>
      <c r="BB106" s="34" t="e">
        <f t="shared" si="94"/>
        <v>#N/A</v>
      </c>
      <c r="BC106" s="35" t="e">
        <f t="shared" si="50"/>
        <v>#N/A</v>
      </c>
      <c r="BD106" s="44" t="e">
        <f t="shared" si="95"/>
        <v>#N/A</v>
      </c>
      <c r="BE106" s="56" t="e">
        <f>VLOOKUP($C106,地域別価格234[],13,0)</f>
        <v>#N/A</v>
      </c>
      <c r="BF106" s="63" t="str">
        <f t="shared" si="51"/>
        <v/>
      </c>
      <c r="BG106" s="50" t="e">
        <f t="shared" si="96"/>
        <v>#N/A</v>
      </c>
      <c r="BH106" s="34" t="e">
        <f t="shared" si="97"/>
        <v>#N/A</v>
      </c>
      <c r="BI106" s="35" t="e">
        <f t="shared" si="98"/>
        <v>#N/A</v>
      </c>
      <c r="BJ106" s="44" t="e">
        <f t="shared" si="99"/>
        <v>#N/A</v>
      </c>
      <c r="BK106" s="56" t="e">
        <f>VLOOKUP($C106,地域別価格234[],14,0)</f>
        <v>#N/A</v>
      </c>
      <c r="BL106" s="63" t="str">
        <f t="shared" si="52"/>
        <v/>
      </c>
      <c r="BM106" s="50" t="e">
        <f t="shared" si="100"/>
        <v>#N/A</v>
      </c>
      <c r="BN106" s="34" t="e">
        <f t="shared" si="101"/>
        <v>#N/A</v>
      </c>
      <c r="BO106" s="35" t="e">
        <f t="shared" si="53"/>
        <v>#N/A</v>
      </c>
      <c r="BP106" s="44" t="e">
        <f t="shared" si="102"/>
        <v>#N/A</v>
      </c>
      <c r="BQ106" s="56" t="e">
        <f>VLOOKUP($C106,地域別価格234[],15,0)</f>
        <v>#N/A</v>
      </c>
      <c r="BR106" s="63" t="str">
        <f t="shared" si="54"/>
        <v/>
      </c>
      <c r="BS106" s="50" t="e">
        <f t="shared" si="103"/>
        <v>#N/A</v>
      </c>
      <c r="BT106" s="34" t="e">
        <f t="shared" si="104"/>
        <v>#N/A</v>
      </c>
      <c r="BU106" s="35" t="e">
        <f t="shared" si="55"/>
        <v>#N/A</v>
      </c>
      <c r="BV106" s="44" t="e">
        <f t="shared" si="105"/>
        <v>#N/A</v>
      </c>
      <c r="BW106" s="56" t="e">
        <f>VLOOKUP($C106,地域別価格234[],16,0)</f>
        <v>#N/A</v>
      </c>
      <c r="BX106" s="63" t="str">
        <f t="shared" si="56"/>
        <v/>
      </c>
      <c r="BY106" s="50" t="e">
        <f t="shared" si="106"/>
        <v>#N/A</v>
      </c>
      <c r="BZ106" s="34" t="e">
        <f t="shared" si="107"/>
        <v>#N/A</v>
      </c>
      <c r="CA106" s="35" t="e">
        <f t="shared" si="108"/>
        <v>#N/A</v>
      </c>
      <c r="CB106" s="44" t="e">
        <f t="shared" si="109"/>
        <v>#N/A</v>
      </c>
      <c r="CC106" s="47" t="e">
        <f t="shared" si="57"/>
        <v>#VALUE!</v>
      </c>
      <c r="CD106" s="36" t="e">
        <f t="shared" si="58"/>
        <v>#N/A</v>
      </c>
      <c r="CE106" s="36" t="e">
        <f t="shared" si="59"/>
        <v>#N/A</v>
      </c>
      <c r="CF106" s="36" t="e">
        <f t="shared" si="60"/>
        <v>#N/A</v>
      </c>
      <c r="CG106" s="36" t="e">
        <f t="shared" si="61"/>
        <v>#N/A</v>
      </c>
      <c r="CH106" s="36" t="e">
        <f t="shared" si="62"/>
        <v>#N/A</v>
      </c>
      <c r="CI106" s="36" t="e">
        <f t="shared" si="63"/>
        <v>#N/A</v>
      </c>
      <c r="CJ106" s="36" t="e">
        <f t="shared" si="64"/>
        <v>#N/A</v>
      </c>
      <c r="CK106" s="36" t="e">
        <f t="shared" si="65"/>
        <v>#N/A</v>
      </c>
      <c r="CL106" s="36" t="e">
        <f t="shared" si="66"/>
        <v>#N/A</v>
      </c>
      <c r="CM106" s="36" t="e">
        <f t="shared" si="67"/>
        <v>#N/A</v>
      </c>
      <c r="CN106" s="36" t="e">
        <f t="shared" si="68"/>
        <v>#N/A</v>
      </c>
      <c r="CO106" s="36" t="e">
        <f t="shared" si="69"/>
        <v>#N/A</v>
      </c>
      <c r="CP106" s="36" t="e">
        <f t="shared" si="70"/>
        <v>#N/A</v>
      </c>
      <c r="CQ106" s="29" t="e">
        <f t="shared" si="114"/>
        <v>#N/A</v>
      </c>
      <c r="CR106" s="29" t="e">
        <f t="shared" si="114"/>
        <v>#N/A</v>
      </c>
      <c r="CS106" s="29" t="e">
        <f t="shared" si="114"/>
        <v>#N/A</v>
      </c>
      <c r="CT106" s="29" t="e">
        <f t="shared" si="114"/>
        <v>#N/A</v>
      </c>
      <c r="CU106" s="29" t="e">
        <f t="shared" si="114"/>
        <v>#N/A</v>
      </c>
      <c r="CV106" s="29" t="e">
        <f t="shared" si="114"/>
        <v>#N/A</v>
      </c>
      <c r="CW106" s="29" t="e">
        <f t="shared" si="114"/>
        <v>#N/A</v>
      </c>
      <c r="CX106" s="29" t="e">
        <f t="shared" si="114"/>
        <v>#N/A</v>
      </c>
      <c r="CY106" s="29" t="e">
        <f t="shared" si="114"/>
        <v>#N/A</v>
      </c>
      <c r="CZ106" s="29" t="e">
        <f t="shared" si="114"/>
        <v>#N/A</v>
      </c>
      <c r="DA106" s="29" t="e">
        <f t="shared" si="114"/>
        <v>#N/A</v>
      </c>
      <c r="DB106" s="29" t="e">
        <f t="shared" si="114"/>
        <v>#N/A</v>
      </c>
      <c r="DC106" s="29"/>
      <c r="DD106" s="29" t="e">
        <f t="shared" si="115"/>
        <v>#N/A</v>
      </c>
      <c r="DE106" s="29" t="e">
        <f t="shared" si="115"/>
        <v>#N/A</v>
      </c>
      <c r="DF106" s="29" t="e">
        <f t="shared" si="115"/>
        <v>#N/A</v>
      </c>
      <c r="DG106" s="29" t="e">
        <f t="shared" si="115"/>
        <v>#N/A</v>
      </c>
      <c r="DH106" s="29" t="e">
        <f t="shared" si="115"/>
        <v>#N/A</v>
      </c>
      <c r="DI106" s="29" t="e">
        <f t="shared" si="115"/>
        <v>#N/A</v>
      </c>
      <c r="DJ106" s="29" t="e">
        <f t="shared" si="115"/>
        <v>#N/A</v>
      </c>
      <c r="DK106" s="29" t="e">
        <f t="shared" si="115"/>
        <v>#N/A</v>
      </c>
      <c r="DL106" s="29" t="e">
        <f t="shared" si="115"/>
        <v>#N/A</v>
      </c>
      <c r="DM106" s="29" t="e">
        <f t="shared" si="115"/>
        <v>#N/A</v>
      </c>
      <c r="DN106" s="29" t="e">
        <f t="shared" si="115"/>
        <v>#N/A</v>
      </c>
      <c r="DO106" s="29" t="e">
        <f t="shared" si="115"/>
        <v>#N/A</v>
      </c>
    </row>
    <row r="107" spans="1:122" ht="18" customHeight="1">
      <c r="A107" s="52" t="str">
        <f t="shared" si="73"/>
        <v/>
      </c>
      <c r="B107" s="52" t="str">
        <f t="shared" si="116"/>
        <v/>
      </c>
      <c r="C107" s="52" t="str">
        <f t="shared" si="116"/>
        <v/>
      </c>
      <c r="D107" s="52" t="str">
        <f t="shared" si="116"/>
        <v/>
      </c>
      <c r="E107" s="52" t="str">
        <f t="shared" si="116"/>
        <v/>
      </c>
      <c r="F107" s="53" t="str">
        <f t="shared" si="116"/>
        <v/>
      </c>
      <c r="G107" s="87">
        <f t="shared" si="75"/>
        <v>0.85</v>
      </c>
      <c r="H107" s="58"/>
      <c r="I107" s="56" t="e">
        <f>VLOOKUP($C107,地域別価格234[],5,0)</f>
        <v>#N/A</v>
      </c>
      <c r="J107" s="63" t="str">
        <f t="shared" si="32"/>
        <v/>
      </c>
      <c r="K107" s="50" t="e">
        <f t="shared" si="33"/>
        <v>#N/A</v>
      </c>
      <c r="L107" s="34" t="e">
        <f t="shared" si="76"/>
        <v>#N/A</v>
      </c>
      <c r="M107" s="35" t="e">
        <f t="shared" si="34"/>
        <v>#N/A</v>
      </c>
      <c r="N107" s="44" t="e">
        <f t="shared" si="112"/>
        <v>#N/A</v>
      </c>
      <c r="O107" s="56" t="e">
        <f>VLOOKUP($C107,地域別価格234[],6,0)</f>
        <v>#N/A</v>
      </c>
      <c r="P107" s="63" t="str">
        <f t="shared" si="35"/>
        <v/>
      </c>
      <c r="Q107" s="50" t="e">
        <f t="shared" si="36"/>
        <v>#N/A</v>
      </c>
      <c r="R107" s="34" t="e">
        <f t="shared" si="77"/>
        <v>#N/A</v>
      </c>
      <c r="S107" s="35" t="e">
        <f t="shared" si="78"/>
        <v>#N/A</v>
      </c>
      <c r="T107" s="44" t="e">
        <f t="shared" si="37"/>
        <v>#N/A</v>
      </c>
      <c r="U107" s="56" t="e">
        <f>VLOOKUP($C107,地域別価格234[],7,0)</f>
        <v>#N/A</v>
      </c>
      <c r="V107" s="63" t="str">
        <f t="shared" si="38"/>
        <v/>
      </c>
      <c r="W107" s="50" t="e">
        <f t="shared" si="39"/>
        <v>#N/A</v>
      </c>
      <c r="X107" s="34" t="e">
        <f t="shared" si="79"/>
        <v>#N/A</v>
      </c>
      <c r="Y107" s="35" t="e">
        <f t="shared" si="80"/>
        <v>#N/A</v>
      </c>
      <c r="Z107" s="44" t="e">
        <f t="shared" si="40"/>
        <v>#N/A</v>
      </c>
      <c r="AA107" s="56" t="e">
        <f>VLOOKUP($C107,地域別価格234[],8,0)</f>
        <v>#N/A</v>
      </c>
      <c r="AB107" s="63" t="str">
        <f t="shared" si="41"/>
        <v/>
      </c>
      <c r="AC107" s="50" t="e">
        <f t="shared" si="42"/>
        <v>#N/A</v>
      </c>
      <c r="AD107" s="34" t="e">
        <f t="shared" si="81"/>
        <v>#N/A</v>
      </c>
      <c r="AE107" s="35" t="e">
        <f t="shared" si="82"/>
        <v>#N/A</v>
      </c>
      <c r="AF107" s="44" t="e">
        <f t="shared" si="83"/>
        <v>#N/A</v>
      </c>
      <c r="AG107" s="56" t="e">
        <f>VLOOKUP($C107,地域別価格234[],9,0)</f>
        <v>#N/A</v>
      </c>
      <c r="AH107" s="63" t="str">
        <f t="shared" si="43"/>
        <v/>
      </c>
      <c r="AI107" s="50" t="e">
        <f t="shared" si="84"/>
        <v>#N/A</v>
      </c>
      <c r="AJ107" s="34" t="e">
        <f t="shared" si="85"/>
        <v>#N/A</v>
      </c>
      <c r="AK107" s="35" t="e">
        <f t="shared" si="86"/>
        <v>#N/A</v>
      </c>
      <c r="AL107" s="44" t="e">
        <f t="shared" si="87"/>
        <v>#N/A</v>
      </c>
      <c r="AM107" s="56" t="e">
        <f>VLOOKUP($C107,地域別価格234[],10,0)</f>
        <v>#N/A</v>
      </c>
      <c r="AN107" s="63" t="str">
        <f t="shared" si="44"/>
        <v/>
      </c>
      <c r="AO107" s="50" t="e">
        <f t="shared" si="88"/>
        <v>#N/A</v>
      </c>
      <c r="AP107" s="34" t="e">
        <f t="shared" si="89"/>
        <v>#N/A</v>
      </c>
      <c r="AQ107" s="35" t="e">
        <f t="shared" si="45"/>
        <v>#N/A</v>
      </c>
      <c r="AR107" s="44" t="e">
        <f t="shared" si="46"/>
        <v>#N/A</v>
      </c>
      <c r="AS107" s="56" t="e">
        <f>VLOOKUP($C107,地域別価格234[],11,0)</f>
        <v>#N/A</v>
      </c>
      <c r="AT107" s="63" t="str">
        <f t="shared" si="47"/>
        <v/>
      </c>
      <c r="AU107" s="50" t="e">
        <f t="shared" si="90"/>
        <v>#N/A</v>
      </c>
      <c r="AV107" s="34" t="e">
        <f t="shared" si="91"/>
        <v>#N/A</v>
      </c>
      <c r="AW107" s="35" t="e">
        <f t="shared" si="48"/>
        <v>#N/A</v>
      </c>
      <c r="AX107" s="44" t="e">
        <f t="shared" si="92"/>
        <v>#N/A</v>
      </c>
      <c r="AY107" s="56" t="e">
        <f>VLOOKUP($C107,地域別価格234[],12,0)</f>
        <v>#N/A</v>
      </c>
      <c r="AZ107" s="63" t="str">
        <f t="shared" si="49"/>
        <v/>
      </c>
      <c r="BA107" s="50" t="e">
        <f t="shared" si="93"/>
        <v>#N/A</v>
      </c>
      <c r="BB107" s="34" t="e">
        <f t="shared" si="94"/>
        <v>#N/A</v>
      </c>
      <c r="BC107" s="35" t="e">
        <f t="shared" si="50"/>
        <v>#N/A</v>
      </c>
      <c r="BD107" s="44" t="e">
        <f t="shared" si="95"/>
        <v>#N/A</v>
      </c>
      <c r="BE107" s="56" t="e">
        <f>VLOOKUP($C107,地域別価格234[],13,0)</f>
        <v>#N/A</v>
      </c>
      <c r="BF107" s="63" t="str">
        <f t="shared" si="51"/>
        <v/>
      </c>
      <c r="BG107" s="50" t="e">
        <f t="shared" si="96"/>
        <v>#N/A</v>
      </c>
      <c r="BH107" s="34" t="e">
        <f t="shared" si="97"/>
        <v>#N/A</v>
      </c>
      <c r="BI107" s="35" t="e">
        <f t="shared" si="98"/>
        <v>#N/A</v>
      </c>
      <c r="BJ107" s="44" t="e">
        <f t="shared" si="99"/>
        <v>#N/A</v>
      </c>
      <c r="BK107" s="56" t="e">
        <f>VLOOKUP($C107,地域別価格234[],14,0)</f>
        <v>#N/A</v>
      </c>
      <c r="BL107" s="63" t="str">
        <f t="shared" si="52"/>
        <v/>
      </c>
      <c r="BM107" s="50" t="e">
        <f t="shared" si="100"/>
        <v>#N/A</v>
      </c>
      <c r="BN107" s="34" t="e">
        <f t="shared" si="101"/>
        <v>#N/A</v>
      </c>
      <c r="BO107" s="35" t="e">
        <f t="shared" si="53"/>
        <v>#N/A</v>
      </c>
      <c r="BP107" s="44" t="e">
        <f t="shared" si="102"/>
        <v>#N/A</v>
      </c>
      <c r="BQ107" s="56" t="e">
        <f>VLOOKUP($C107,地域別価格234[],15,0)</f>
        <v>#N/A</v>
      </c>
      <c r="BR107" s="63" t="str">
        <f t="shared" si="54"/>
        <v/>
      </c>
      <c r="BS107" s="50" t="e">
        <f t="shared" si="103"/>
        <v>#N/A</v>
      </c>
      <c r="BT107" s="34" t="e">
        <f t="shared" si="104"/>
        <v>#N/A</v>
      </c>
      <c r="BU107" s="35" t="e">
        <f t="shared" si="55"/>
        <v>#N/A</v>
      </c>
      <c r="BV107" s="44" t="e">
        <f t="shared" si="105"/>
        <v>#N/A</v>
      </c>
      <c r="BW107" s="56" t="e">
        <f>VLOOKUP($C107,地域別価格234[],16,0)</f>
        <v>#N/A</v>
      </c>
      <c r="BX107" s="63" t="str">
        <f t="shared" si="56"/>
        <v/>
      </c>
      <c r="BY107" s="50" t="e">
        <f t="shared" si="106"/>
        <v>#N/A</v>
      </c>
      <c r="BZ107" s="34" t="e">
        <f t="shared" si="107"/>
        <v>#N/A</v>
      </c>
      <c r="CA107" s="35" t="e">
        <f t="shared" si="108"/>
        <v>#N/A</v>
      </c>
      <c r="CB107" s="44" t="e">
        <f t="shared" si="109"/>
        <v>#N/A</v>
      </c>
      <c r="CC107" s="47" t="e">
        <f t="shared" si="57"/>
        <v>#VALUE!</v>
      </c>
      <c r="CD107" s="36" t="e">
        <f t="shared" si="58"/>
        <v>#N/A</v>
      </c>
      <c r="CE107" s="36" t="e">
        <f t="shared" si="59"/>
        <v>#N/A</v>
      </c>
      <c r="CF107" s="36" t="e">
        <f t="shared" si="60"/>
        <v>#N/A</v>
      </c>
      <c r="CG107" s="36" t="e">
        <f t="shared" si="61"/>
        <v>#N/A</v>
      </c>
      <c r="CH107" s="36" t="e">
        <f t="shared" si="62"/>
        <v>#N/A</v>
      </c>
      <c r="CI107" s="36" t="e">
        <f t="shared" si="63"/>
        <v>#N/A</v>
      </c>
      <c r="CJ107" s="36" t="e">
        <f t="shared" si="64"/>
        <v>#N/A</v>
      </c>
      <c r="CK107" s="36" t="e">
        <f t="shared" si="65"/>
        <v>#N/A</v>
      </c>
      <c r="CL107" s="36" t="e">
        <f t="shared" si="66"/>
        <v>#N/A</v>
      </c>
      <c r="CM107" s="36" t="e">
        <f t="shared" si="67"/>
        <v>#N/A</v>
      </c>
      <c r="CN107" s="36" t="e">
        <f t="shared" si="68"/>
        <v>#N/A</v>
      </c>
      <c r="CO107" s="36" t="e">
        <f t="shared" si="69"/>
        <v>#N/A</v>
      </c>
      <c r="CP107" s="36" t="e">
        <f t="shared" si="70"/>
        <v>#N/A</v>
      </c>
      <c r="CQ107" s="29" t="e">
        <f t="shared" si="114"/>
        <v>#N/A</v>
      </c>
      <c r="CR107" s="29" t="e">
        <f t="shared" si="114"/>
        <v>#N/A</v>
      </c>
      <c r="CS107" s="29" t="e">
        <f t="shared" si="114"/>
        <v>#N/A</v>
      </c>
      <c r="CT107" s="29" t="e">
        <f t="shared" si="114"/>
        <v>#N/A</v>
      </c>
      <c r="CU107" s="29" t="e">
        <f t="shared" si="114"/>
        <v>#N/A</v>
      </c>
      <c r="CV107" s="29" t="e">
        <f t="shared" si="114"/>
        <v>#N/A</v>
      </c>
      <c r="CW107" s="29" t="e">
        <f t="shared" si="114"/>
        <v>#N/A</v>
      </c>
      <c r="CX107" s="29" t="e">
        <f t="shared" si="114"/>
        <v>#N/A</v>
      </c>
      <c r="CY107" s="29" t="e">
        <f t="shared" si="114"/>
        <v>#N/A</v>
      </c>
      <c r="CZ107" s="29" t="e">
        <f t="shared" si="114"/>
        <v>#N/A</v>
      </c>
      <c r="DA107" s="29" t="e">
        <f t="shared" si="114"/>
        <v>#N/A</v>
      </c>
      <c r="DB107" s="29" t="e">
        <f t="shared" si="114"/>
        <v>#N/A</v>
      </c>
      <c r="DC107" s="29"/>
      <c r="DD107" s="29" t="e">
        <f t="shared" si="115"/>
        <v>#N/A</v>
      </c>
      <c r="DE107" s="29" t="e">
        <f t="shared" si="115"/>
        <v>#N/A</v>
      </c>
      <c r="DF107" s="29" t="e">
        <f t="shared" si="115"/>
        <v>#N/A</v>
      </c>
      <c r="DG107" s="29" t="e">
        <f t="shared" si="115"/>
        <v>#N/A</v>
      </c>
      <c r="DH107" s="29" t="e">
        <f t="shared" si="115"/>
        <v>#N/A</v>
      </c>
      <c r="DI107" s="29" t="e">
        <f t="shared" si="115"/>
        <v>#N/A</v>
      </c>
      <c r="DJ107" s="29" t="e">
        <f t="shared" si="115"/>
        <v>#N/A</v>
      </c>
      <c r="DK107" s="29" t="e">
        <f t="shared" si="115"/>
        <v>#N/A</v>
      </c>
      <c r="DL107" s="29" t="e">
        <f t="shared" si="115"/>
        <v>#N/A</v>
      </c>
      <c r="DM107" s="29" t="e">
        <f t="shared" si="115"/>
        <v>#N/A</v>
      </c>
      <c r="DN107" s="29" t="e">
        <f t="shared" si="115"/>
        <v>#N/A</v>
      </c>
      <c r="DO107" s="29" t="e">
        <f t="shared" si="115"/>
        <v>#N/A</v>
      </c>
    </row>
    <row r="108" spans="1:122" ht="18" customHeight="1">
      <c r="A108" s="52" t="str">
        <f t="shared" si="73"/>
        <v/>
      </c>
      <c r="B108" s="52" t="str">
        <f t="shared" si="116"/>
        <v/>
      </c>
      <c r="C108" s="52" t="str">
        <f t="shared" si="116"/>
        <v/>
      </c>
      <c r="D108" s="52" t="str">
        <f t="shared" si="116"/>
        <v/>
      </c>
      <c r="E108" s="52" t="str">
        <f t="shared" si="116"/>
        <v/>
      </c>
      <c r="F108" s="53" t="str">
        <f t="shared" si="116"/>
        <v/>
      </c>
      <c r="G108" s="87">
        <f t="shared" si="75"/>
        <v>0.85</v>
      </c>
      <c r="H108" s="58"/>
      <c r="I108" s="56" t="e">
        <f>VLOOKUP($C108,地域別価格234[],5,0)</f>
        <v>#N/A</v>
      </c>
      <c r="J108" s="63" t="str">
        <f t="shared" si="32"/>
        <v/>
      </c>
      <c r="K108" s="50" t="e">
        <f t="shared" si="33"/>
        <v>#N/A</v>
      </c>
      <c r="L108" s="34" t="e">
        <f t="shared" si="76"/>
        <v>#N/A</v>
      </c>
      <c r="M108" s="35" t="e">
        <f t="shared" si="34"/>
        <v>#N/A</v>
      </c>
      <c r="N108" s="44" t="e">
        <f t="shared" si="112"/>
        <v>#N/A</v>
      </c>
      <c r="O108" s="56" t="e">
        <f>VLOOKUP($C108,地域別価格234[],6,0)</f>
        <v>#N/A</v>
      </c>
      <c r="P108" s="63" t="str">
        <f t="shared" si="35"/>
        <v/>
      </c>
      <c r="Q108" s="50" t="e">
        <f t="shared" si="36"/>
        <v>#N/A</v>
      </c>
      <c r="R108" s="34" t="e">
        <f t="shared" si="77"/>
        <v>#N/A</v>
      </c>
      <c r="S108" s="35" t="e">
        <f t="shared" si="78"/>
        <v>#N/A</v>
      </c>
      <c r="T108" s="44" t="e">
        <f t="shared" si="37"/>
        <v>#N/A</v>
      </c>
      <c r="U108" s="56" t="e">
        <f>VLOOKUP($C108,地域別価格234[],7,0)</f>
        <v>#N/A</v>
      </c>
      <c r="V108" s="63" t="str">
        <f t="shared" si="38"/>
        <v/>
      </c>
      <c r="W108" s="50" t="e">
        <f t="shared" si="39"/>
        <v>#N/A</v>
      </c>
      <c r="X108" s="34" t="e">
        <f t="shared" si="79"/>
        <v>#N/A</v>
      </c>
      <c r="Y108" s="35" t="e">
        <f t="shared" si="80"/>
        <v>#N/A</v>
      </c>
      <c r="Z108" s="44" t="e">
        <f t="shared" si="40"/>
        <v>#N/A</v>
      </c>
      <c r="AA108" s="56" t="e">
        <f>VLOOKUP($C108,地域別価格234[],8,0)</f>
        <v>#N/A</v>
      </c>
      <c r="AB108" s="63" t="str">
        <f t="shared" si="41"/>
        <v/>
      </c>
      <c r="AC108" s="50" t="e">
        <f t="shared" si="42"/>
        <v>#N/A</v>
      </c>
      <c r="AD108" s="34" t="e">
        <f t="shared" si="81"/>
        <v>#N/A</v>
      </c>
      <c r="AE108" s="35" t="e">
        <f t="shared" si="82"/>
        <v>#N/A</v>
      </c>
      <c r="AF108" s="44" t="e">
        <f t="shared" si="83"/>
        <v>#N/A</v>
      </c>
      <c r="AG108" s="56" t="e">
        <f>VLOOKUP($C108,地域別価格234[],9,0)</f>
        <v>#N/A</v>
      </c>
      <c r="AH108" s="63" t="str">
        <f t="shared" si="43"/>
        <v/>
      </c>
      <c r="AI108" s="50" t="e">
        <f t="shared" si="84"/>
        <v>#N/A</v>
      </c>
      <c r="AJ108" s="34" t="e">
        <f t="shared" si="85"/>
        <v>#N/A</v>
      </c>
      <c r="AK108" s="35" t="e">
        <f t="shared" si="86"/>
        <v>#N/A</v>
      </c>
      <c r="AL108" s="44" t="e">
        <f t="shared" si="87"/>
        <v>#N/A</v>
      </c>
      <c r="AM108" s="56" t="e">
        <f>VLOOKUP($C108,地域別価格234[],10,0)</f>
        <v>#N/A</v>
      </c>
      <c r="AN108" s="63" t="str">
        <f t="shared" si="44"/>
        <v/>
      </c>
      <c r="AO108" s="50" t="e">
        <f t="shared" si="88"/>
        <v>#N/A</v>
      </c>
      <c r="AP108" s="34" t="e">
        <f t="shared" si="89"/>
        <v>#N/A</v>
      </c>
      <c r="AQ108" s="35" t="e">
        <f t="shared" si="45"/>
        <v>#N/A</v>
      </c>
      <c r="AR108" s="44" t="e">
        <f t="shared" si="46"/>
        <v>#N/A</v>
      </c>
      <c r="AS108" s="56" t="e">
        <f>VLOOKUP($C108,地域別価格234[],11,0)</f>
        <v>#N/A</v>
      </c>
      <c r="AT108" s="63" t="str">
        <f t="shared" si="47"/>
        <v/>
      </c>
      <c r="AU108" s="50" t="e">
        <f t="shared" si="90"/>
        <v>#N/A</v>
      </c>
      <c r="AV108" s="34" t="e">
        <f t="shared" si="91"/>
        <v>#N/A</v>
      </c>
      <c r="AW108" s="35" t="e">
        <f t="shared" si="48"/>
        <v>#N/A</v>
      </c>
      <c r="AX108" s="44" t="e">
        <f t="shared" si="92"/>
        <v>#N/A</v>
      </c>
      <c r="AY108" s="56" t="e">
        <f>VLOOKUP($C108,地域別価格234[],12,0)</f>
        <v>#N/A</v>
      </c>
      <c r="AZ108" s="63" t="str">
        <f t="shared" si="49"/>
        <v/>
      </c>
      <c r="BA108" s="50" t="e">
        <f t="shared" si="93"/>
        <v>#N/A</v>
      </c>
      <c r="BB108" s="34" t="e">
        <f t="shared" si="94"/>
        <v>#N/A</v>
      </c>
      <c r="BC108" s="35" t="e">
        <f t="shared" si="50"/>
        <v>#N/A</v>
      </c>
      <c r="BD108" s="44" t="e">
        <f t="shared" si="95"/>
        <v>#N/A</v>
      </c>
      <c r="BE108" s="56" t="e">
        <f>VLOOKUP($C108,地域別価格234[],13,0)</f>
        <v>#N/A</v>
      </c>
      <c r="BF108" s="63" t="str">
        <f t="shared" si="51"/>
        <v/>
      </c>
      <c r="BG108" s="50" t="e">
        <f t="shared" si="96"/>
        <v>#N/A</v>
      </c>
      <c r="BH108" s="34" t="e">
        <f t="shared" si="97"/>
        <v>#N/A</v>
      </c>
      <c r="BI108" s="35" t="e">
        <f t="shared" si="98"/>
        <v>#N/A</v>
      </c>
      <c r="BJ108" s="44" t="e">
        <f t="shared" si="99"/>
        <v>#N/A</v>
      </c>
      <c r="BK108" s="56" t="e">
        <f>VLOOKUP($C108,地域別価格234[],14,0)</f>
        <v>#N/A</v>
      </c>
      <c r="BL108" s="63" t="str">
        <f t="shared" si="52"/>
        <v/>
      </c>
      <c r="BM108" s="50" t="e">
        <f t="shared" si="100"/>
        <v>#N/A</v>
      </c>
      <c r="BN108" s="34" t="e">
        <f t="shared" si="101"/>
        <v>#N/A</v>
      </c>
      <c r="BO108" s="35" t="e">
        <f t="shared" si="53"/>
        <v>#N/A</v>
      </c>
      <c r="BP108" s="44" t="e">
        <f t="shared" si="102"/>
        <v>#N/A</v>
      </c>
      <c r="BQ108" s="56" t="e">
        <f>VLOOKUP($C108,地域別価格234[],15,0)</f>
        <v>#N/A</v>
      </c>
      <c r="BR108" s="63" t="str">
        <f t="shared" si="54"/>
        <v/>
      </c>
      <c r="BS108" s="50" t="e">
        <f t="shared" si="103"/>
        <v>#N/A</v>
      </c>
      <c r="BT108" s="34" t="e">
        <f t="shared" si="104"/>
        <v>#N/A</v>
      </c>
      <c r="BU108" s="35" t="e">
        <f t="shared" si="55"/>
        <v>#N/A</v>
      </c>
      <c r="BV108" s="44" t="e">
        <f t="shared" si="105"/>
        <v>#N/A</v>
      </c>
      <c r="BW108" s="56" t="e">
        <f>VLOOKUP($C108,地域別価格234[],16,0)</f>
        <v>#N/A</v>
      </c>
      <c r="BX108" s="63" t="str">
        <f t="shared" si="56"/>
        <v/>
      </c>
      <c r="BY108" s="50" t="e">
        <f t="shared" si="106"/>
        <v>#N/A</v>
      </c>
      <c r="BZ108" s="34" t="e">
        <f t="shared" si="107"/>
        <v>#N/A</v>
      </c>
      <c r="CA108" s="35" t="e">
        <f t="shared" si="108"/>
        <v>#N/A</v>
      </c>
      <c r="CB108" s="44" t="e">
        <f t="shared" si="109"/>
        <v>#N/A</v>
      </c>
      <c r="CC108" s="47" t="e">
        <f t="shared" si="57"/>
        <v>#VALUE!</v>
      </c>
      <c r="CD108" s="36" t="e">
        <f t="shared" si="58"/>
        <v>#N/A</v>
      </c>
      <c r="CE108" s="36" t="e">
        <f t="shared" si="59"/>
        <v>#N/A</v>
      </c>
      <c r="CF108" s="36" t="e">
        <f t="shared" si="60"/>
        <v>#N/A</v>
      </c>
      <c r="CG108" s="36" t="e">
        <f t="shared" si="61"/>
        <v>#N/A</v>
      </c>
      <c r="CH108" s="36" t="e">
        <f t="shared" si="62"/>
        <v>#N/A</v>
      </c>
      <c r="CI108" s="36" t="e">
        <f t="shared" si="63"/>
        <v>#N/A</v>
      </c>
      <c r="CJ108" s="36" t="e">
        <f t="shared" si="64"/>
        <v>#N/A</v>
      </c>
      <c r="CK108" s="36" t="e">
        <f t="shared" si="65"/>
        <v>#N/A</v>
      </c>
      <c r="CL108" s="36" t="e">
        <f t="shared" si="66"/>
        <v>#N/A</v>
      </c>
      <c r="CM108" s="36" t="e">
        <f t="shared" si="67"/>
        <v>#N/A</v>
      </c>
      <c r="CN108" s="36" t="e">
        <f t="shared" si="68"/>
        <v>#N/A</v>
      </c>
      <c r="CO108" s="36" t="e">
        <f t="shared" si="69"/>
        <v>#N/A</v>
      </c>
      <c r="CP108" s="36" t="e">
        <f t="shared" si="70"/>
        <v>#N/A</v>
      </c>
      <c r="CQ108" s="29" t="e">
        <f t="shared" si="114"/>
        <v>#N/A</v>
      </c>
      <c r="CR108" s="29" t="e">
        <f t="shared" si="114"/>
        <v>#N/A</v>
      </c>
      <c r="CS108" s="29" t="e">
        <f t="shared" si="114"/>
        <v>#N/A</v>
      </c>
      <c r="CT108" s="29" t="e">
        <f t="shared" si="114"/>
        <v>#N/A</v>
      </c>
      <c r="CU108" s="29" t="e">
        <f t="shared" si="114"/>
        <v>#N/A</v>
      </c>
      <c r="CV108" s="29" t="e">
        <f t="shared" si="114"/>
        <v>#N/A</v>
      </c>
      <c r="CW108" s="29" t="e">
        <f t="shared" si="114"/>
        <v>#N/A</v>
      </c>
      <c r="CX108" s="29" t="e">
        <f t="shared" si="114"/>
        <v>#N/A</v>
      </c>
      <c r="CY108" s="29" t="e">
        <f t="shared" si="114"/>
        <v>#N/A</v>
      </c>
      <c r="CZ108" s="29" t="e">
        <f t="shared" si="114"/>
        <v>#N/A</v>
      </c>
      <c r="DA108" s="29" t="e">
        <f t="shared" si="114"/>
        <v>#N/A</v>
      </c>
      <c r="DB108" s="29" t="e">
        <f t="shared" si="114"/>
        <v>#N/A</v>
      </c>
      <c r="DC108" s="29"/>
      <c r="DD108" s="29" t="e">
        <f t="shared" si="115"/>
        <v>#N/A</v>
      </c>
      <c r="DE108" s="29" t="e">
        <f t="shared" si="115"/>
        <v>#N/A</v>
      </c>
      <c r="DF108" s="29" t="e">
        <f t="shared" si="115"/>
        <v>#N/A</v>
      </c>
      <c r="DG108" s="29" t="e">
        <f t="shared" si="115"/>
        <v>#N/A</v>
      </c>
      <c r="DH108" s="29" t="e">
        <f t="shared" si="115"/>
        <v>#N/A</v>
      </c>
      <c r="DI108" s="29" t="e">
        <f t="shared" si="115"/>
        <v>#N/A</v>
      </c>
      <c r="DJ108" s="29" t="e">
        <f t="shared" si="115"/>
        <v>#N/A</v>
      </c>
      <c r="DK108" s="29" t="e">
        <f t="shared" si="115"/>
        <v>#N/A</v>
      </c>
      <c r="DL108" s="29" t="e">
        <f t="shared" si="115"/>
        <v>#N/A</v>
      </c>
      <c r="DM108" s="29" t="e">
        <f t="shared" si="115"/>
        <v>#N/A</v>
      </c>
      <c r="DN108" s="29" t="e">
        <f t="shared" si="115"/>
        <v>#N/A</v>
      </c>
      <c r="DO108" s="29" t="e">
        <f t="shared" si="115"/>
        <v>#N/A</v>
      </c>
    </row>
    <row r="109" spans="1:122" ht="18" customHeight="1">
      <c r="A109" s="52" t="str">
        <f t="shared" si="73"/>
        <v/>
      </c>
      <c r="B109" s="52" t="str">
        <f t="shared" si="116"/>
        <v/>
      </c>
      <c r="C109" s="52" t="str">
        <f t="shared" si="116"/>
        <v/>
      </c>
      <c r="D109" s="52" t="str">
        <f t="shared" si="116"/>
        <v/>
      </c>
      <c r="E109" s="52" t="str">
        <f t="shared" si="116"/>
        <v/>
      </c>
      <c r="F109" s="53" t="str">
        <f t="shared" si="116"/>
        <v/>
      </c>
      <c r="G109" s="87">
        <f t="shared" si="75"/>
        <v>0.85</v>
      </c>
      <c r="H109" s="58"/>
      <c r="I109" s="56" t="e">
        <f>VLOOKUP($C109,地域別価格234[],5,0)</f>
        <v>#N/A</v>
      </c>
      <c r="J109" s="63" t="str">
        <f t="shared" si="32"/>
        <v/>
      </c>
      <c r="K109" s="50" t="e">
        <f t="shared" si="33"/>
        <v>#N/A</v>
      </c>
      <c r="L109" s="34" t="e">
        <f t="shared" si="76"/>
        <v>#N/A</v>
      </c>
      <c r="M109" s="35" t="e">
        <f t="shared" si="34"/>
        <v>#N/A</v>
      </c>
      <c r="N109" s="44" t="e">
        <f t="shared" si="112"/>
        <v>#N/A</v>
      </c>
      <c r="O109" s="56" t="e">
        <f>VLOOKUP($C109,地域別価格234[],6,0)</f>
        <v>#N/A</v>
      </c>
      <c r="P109" s="63" t="str">
        <f t="shared" si="35"/>
        <v/>
      </c>
      <c r="Q109" s="50" t="e">
        <f t="shared" si="36"/>
        <v>#N/A</v>
      </c>
      <c r="R109" s="34" t="e">
        <f t="shared" si="77"/>
        <v>#N/A</v>
      </c>
      <c r="S109" s="35" t="e">
        <f t="shared" si="78"/>
        <v>#N/A</v>
      </c>
      <c r="T109" s="44" t="e">
        <f t="shared" si="37"/>
        <v>#N/A</v>
      </c>
      <c r="U109" s="56" t="e">
        <f>VLOOKUP($C109,地域別価格234[],7,0)</f>
        <v>#N/A</v>
      </c>
      <c r="V109" s="63" t="str">
        <f t="shared" si="38"/>
        <v/>
      </c>
      <c r="W109" s="50" t="e">
        <f t="shared" si="39"/>
        <v>#N/A</v>
      </c>
      <c r="X109" s="34" t="e">
        <f t="shared" si="79"/>
        <v>#N/A</v>
      </c>
      <c r="Y109" s="35" t="e">
        <f t="shared" si="80"/>
        <v>#N/A</v>
      </c>
      <c r="Z109" s="44" t="e">
        <f t="shared" si="40"/>
        <v>#N/A</v>
      </c>
      <c r="AA109" s="56" t="e">
        <f>VLOOKUP($C109,地域別価格234[],8,0)</f>
        <v>#N/A</v>
      </c>
      <c r="AB109" s="63" t="str">
        <f t="shared" si="41"/>
        <v/>
      </c>
      <c r="AC109" s="50" t="e">
        <f t="shared" si="42"/>
        <v>#N/A</v>
      </c>
      <c r="AD109" s="34" t="e">
        <f t="shared" si="81"/>
        <v>#N/A</v>
      </c>
      <c r="AE109" s="35" t="e">
        <f t="shared" si="82"/>
        <v>#N/A</v>
      </c>
      <c r="AF109" s="44" t="e">
        <f t="shared" si="83"/>
        <v>#N/A</v>
      </c>
      <c r="AG109" s="56" t="e">
        <f>VLOOKUP($C109,地域別価格234[],9,0)</f>
        <v>#N/A</v>
      </c>
      <c r="AH109" s="63" t="str">
        <f t="shared" si="43"/>
        <v/>
      </c>
      <c r="AI109" s="50" t="e">
        <f t="shared" si="84"/>
        <v>#N/A</v>
      </c>
      <c r="AJ109" s="34" t="e">
        <f t="shared" si="85"/>
        <v>#N/A</v>
      </c>
      <c r="AK109" s="35" t="e">
        <f t="shared" si="86"/>
        <v>#N/A</v>
      </c>
      <c r="AL109" s="44" t="e">
        <f t="shared" si="87"/>
        <v>#N/A</v>
      </c>
      <c r="AM109" s="56" t="e">
        <f>VLOOKUP($C109,地域別価格234[],10,0)</f>
        <v>#N/A</v>
      </c>
      <c r="AN109" s="63" t="str">
        <f t="shared" si="44"/>
        <v/>
      </c>
      <c r="AO109" s="50" t="e">
        <f t="shared" si="88"/>
        <v>#N/A</v>
      </c>
      <c r="AP109" s="34" t="e">
        <f t="shared" si="89"/>
        <v>#N/A</v>
      </c>
      <c r="AQ109" s="35" t="e">
        <f t="shared" si="45"/>
        <v>#N/A</v>
      </c>
      <c r="AR109" s="44" t="e">
        <f t="shared" si="46"/>
        <v>#N/A</v>
      </c>
      <c r="AS109" s="56" t="e">
        <f>VLOOKUP($C109,地域別価格234[],11,0)</f>
        <v>#N/A</v>
      </c>
      <c r="AT109" s="63" t="str">
        <f t="shared" si="47"/>
        <v/>
      </c>
      <c r="AU109" s="50" t="e">
        <f t="shared" si="90"/>
        <v>#N/A</v>
      </c>
      <c r="AV109" s="34" t="e">
        <f t="shared" si="91"/>
        <v>#N/A</v>
      </c>
      <c r="AW109" s="35" t="e">
        <f t="shared" si="48"/>
        <v>#N/A</v>
      </c>
      <c r="AX109" s="44" t="e">
        <f t="shared" si="92"/>
        <v>#N/A</v>
      </c>
      <c r="AY109" s="56" t="e">
        <f>VLOOKUP($C109,地域別価格234[],12,0)</f>
        <v>#N/A</v>
      </c>
      <c r="AZ109" s="63" t="str">
        <f t="shared" si="49"/>
        <v/>
      </c>
      <c r="BA109" s="50" t="e">
        <f t="shared" si="93"/>
        <v>#N/A</v>
      </c>
      <c r="BB109" s="34" t="e">
        <f t="shared" si="94"/>
        <v>#N/A</v>
      </c>
      <c r="BC109" s="35" t="e">
        <f t="shared" si="50"/>
        <v>#N/A</v>
      </c>
      <c r="BD109" s="44" t="e">
        <f t="shared" si="95"/>
        <v>#N/A</v>
      </c>
      <c r="BE109" s="56" t="e">
        <f>VLOOKUP($C109,地域別価格234[],13,0)</f>
        <v>#N/A</v>
      </c>
      <c r="BF109" s="63" t="str">
        <f t="shared" si="51"/>
        <v/>
      </c>
      <c r="BG109" s="50" t="e">
        <f t="shared" si="96"/>
        <v>#N/A</v>
      </c>
      <c r="BH109" s="34" t="e">
        <f t="shared" si="97"/>
        <v>#N/A</v>
      </c>
      <c r="BI109" s="35" t="e">
        <f t="shared" si="98"/>
        <v>#N/A</v>
      </c>
      <c r="BJ109" s="44" t="e">
        <f t="shared" si="99"/>
        <v>#N/A</v>
      </c>
      <c r="BK109" s="56" t="e">
        <f>VLOOKUP($C109,地域別価格234[],14,0)</f>
        <v>#N/A</v>
      </c>
      <c r="BL109" s="63" t="str">
        <f t="shared" si="52"/>
        <v/>
      </c>
      <c r="BM109" s="50" t="e">
        <f t="shared" si="100"/>
        <v>#N/A</v>
      </c>
      <c r="BN109" s="34" t="e">
        <f t="shared" si="101"/>
        <v>#N/A</v>
      </c>
      <c r="BO109" s="35" t="e">
        <f t="shared" si="53"/>
        <v>#N/A</v>
      </c>
      <c r="BP109" s="44" t="e">
        <f t="shared" si="102"/>
        <v>#N/A</v>
      </c>
      <c r="BQ109" s="56" t="e">
        <f>VLOOKUP($C109,地域別価格234[],15,0)</f>
        <v>#N/A</v>
      </c>
      <c r="BR109" s="63" t="str">
        <f t="shared" si="54"/>
        <v/>
      </c>
      <c r="BS109" s="50" t="e">
        <f t="shared" si="103"/>
        <v>#N/A</v>
      </c>
      <c r="BT109" s="34" t="e">
        <f t="shared" si="104"/>
        <v>#N/A</v>
      </c>
      <c r="BU109" s="35" t="e">
        <f t="shared" si="55"/>
        <v>#N/A</v>
      </c>
      <c r="BV109" s="44" t="e">
        <f t="shared" si="105"/>
        <v>#N/A</v>
      </c>
      <c r="BW109" s="56" t="e">
        <f>VLOOKUP($C109,地域別価格234[],16,0)</f>
        <v>#N/A</v>
      </c>
      <c r="BX109" s="63" t="str">
        <f t="shared" si="56"/>
        <v/>
      </c>
      <c r="BY109" s="50" t="e">
        <f t="shared" si="106"/>
        <v>#N/A</v>
      </c>
      <c r="BZ109" s="34" t="e">
        <f t="shared" si="107"/>
        <v>#N/A</v>
      </c>
      <c r="CA109" s="35" t="e">
        <f t="shared" si="108"/>
        <v>#N/A</v>
      </c>
      <c r="CB109" s="44" t="e">
        <f t="shared" si="109"/>
        <v>#N/A</v>
      </c>
      <c r="CC109" s="47" t="e">
        <f t="shared" si="57"/>
        <v>#VALUE!</v>
      </c>
      <c r="CD109" s="36" t="e">
        <f t="shared" si="58"/>
        <v>#N/A</v>
      </c>
      <c r="CE109" s="36" t="e">
        <f t="shared" si="59"/>
        <v>#N/A</v>
      </c>
      <c r="CF109" s="36" t="e">
        <f t="shared" si="60"/>
        <v>#N/A</v>
      </c>
      <c r="CG109" s="36" t="e">
        <f t="shared" si="61"/>
        <v>#N/A</v>
      </c>
      <c r="CH109" s="36" t="e">
        <f t="shared" si="62"/>
        <v>#N/A</v>
      </c>
      <c r="CI109" s="36" t="e">
        <f t="shared" si="63"/>
        <v>#N/A</v>
      </c>
      <c r="CJ109" s="36" t="e">
        <f t="shared" si="64"/>
        <v>#N/A</v>
      </c>
      <c r="CK109" s="36" t="e">
        <f t="shared" si="65"/>
        <v>#N/A</v>
      </c>
      <c r="CL109" s="36" t="e">
        <f t="shared" si="66"/>
        <v>#N/A</v>
      </c>
      <c r="CM109" s="36" t="e">
        <f t="shared" si="67"/>
        <v>#N/A</v>
      </c>
      <c r="CN109" s="36" t="e">
        <f t="shared" si="68"/>
        <v>#N/A</v>
      </c>
      <c r="CO109" s="36" t="e">
        <f t="shared" si="69"/>
        <v>#N/A</v>
      </c>
      <c r="CP109" s="36" t="e">
        <f t="shared" si="70"/>
        <v>#N/A</v>
      </c>
      <c r="CQ109" s="29" t="e">
        <f t="shared" si="114"/>
        <v>#N/A</v>
      </c>
      <c r="CR109" s="29" t="e">
        <f t="shared" si="114"/>
        <v>#N/A</v>
      </c>
      <c r="CS109" s="29" t="e">
        <f t="shared" si="114"/>
        <v>#N/A</v>
      </c>
      <c r="CT109" s="29" t="e">
        <f t="shared" si="114"/>
        <v>#N/A</v>
      </c>
      <c r="CU109" s="29" t="e">
        <f t="shared" si="114"/>
        <v>#N/A</v>
      </c>
      <c r="CV109" s="29" t="e">
        <f t="shared" si="114"/>
        <v>#N/A</v>
      </c>
      <c r="CW109" s="29" t="e">
        <f t="shared" si="114"/>
        <v>#N/A</v>
      </c>
      <c r="CX109" s="29" t="e">
        <f t="shared" si="114"/>
        <v>#N/A</v>
      </c>
      <c r="CY109" s="29" t="e">
        <f t="shared" si="114"/>
        <v>#N/A</v>
      </c>
      <c r="CZ109" s="29" t="e">
        <f t="shared" si="114"/>
        <v>#N/A</v>
      </c>
      <c r="DA109" s="29" t="e">
        <f t="shared" si="114"/>
        <v>#N/A</v>
      </c>
      <c r="DB109" s="29" t="e">
        <f t="shared" si="114"/>
        <v>#N/A</v>
      </c>
      <c r="DC109" s="29"/>
      <c r="DD109" s="29" t="e">
        <f t="shared" si="115"/>
        <v>#N/A</v>
      </c>
      <c r="DE109" s="29" t="e">
        <f t="shared" si="115"/>
        <v>#N/A</v>
      </c>
      <c r="DF109" s="29" t="e">
        <f t="shared" si="115"/>
        <v>#N/A</v>
      </c>
      <c r="DG109" s="29" t="e">
        <f t="shared" si="115"/>
        <v>#N/A</v>
      </c>
      <c r="DH109" s="29" t="e">
        <f t="shared" si="115"/>
        <v>#N/A</v>
      </c>
      <c r="DI109" s="29" t="e">
        <f t="shared" si="115"/>
        <v>#N/A</v>
      </c>
      <c r="DJ109" s="29" t="e">
        <f t="shared" si="115"/>
        <v>#N/A</v>
      </c>
      <c r="DK109" s="29" t="e">
        <f t="shared" si="115"/>
        <v>#N/A</v>
      </c>
      <c r="DL109" s="29" t="e">
        <f t="shared" si="115"/>
        <v>#N/A</v>
      </c>
      <c r="DM109" s="29" t="e">
        <f t="shared" si="115"/>
        <v>#N/A</v>
      </c>
      <c r="DN109" s="29" t="e">
        <f t="shared" si="115"/>
        <v>#N/A</v>
      </c>
      <c r="DO109" s="29" t="e">
        <f t="shared" si="115"/>
        <v>#N/A</v>
      </c>
    </row>
    <row r="110" spans="1:122" ht="18" customHeight="1">
      <c r="A110" s="52" t="str">
        <f t="shared" si="73"/>
        <v/>
      </c>
      <c r="B110" s="52" t="str">
        <f t="shared" si="116"/>
        <v/>
      </c>
      <c r="C110" s="52" t="str">
        <f t="shared" si="116"/>
        <v/>
      </c>
      <c r="D110" s="52" t="str">
        <f t="shared" si="116"/>
        <v/>
      </c>
      <c r="E110" s="52" t="str">
        <f t="shared" si="116"/>
        <v/>
      </c>
      <c r="F110" s="53" t="str">
        <f t="shared" si="116"/>
        <v/>
      </c>
      <c r="G110" s="87">
        <f t="shared" si="75"/>
        <v>0.85</v>
      </c>
      <c r="H110" s="58"/>
      <c r="I110" s="56" t="e">
        <f>VLOOKUP($C110,地域別価格234[],5,0)</f>
        <v>#N/A</v>
      </c>
      <c r="J110" s="63" t="str">
        <f t="shared" si="32"/>
        <v/>
      </c>
      <c r="K110" s="50" t="e">
        <f t="shared" si="33"/>
        <v>#N/A</v>
      </c>
      <c r="L110" s="34" t="e">
        <f t="shared" si="76"/>
        <v>#N/A</v>
      </c>
      <c r="M110" s="35" t="e">
        <f t="shared" si="34"/>
        <v>#N/A</v>
      </c>
      <c r="N110" s="44" t="e">
        <f>M110*$D110</f>
        <v>#N/A</v>
      </c>
      <c r="O110" s="56" t="e">
        <f>VLOOKUP($C110,地域別価格234[],6,0)</f>
        <v>#N/A</v>
      </c>
      <c r="P110" s="63" t="str">
        <f t="shared" si="35"/>
        <v/>
      </c>
      <c r="Q110" s="50" t="e">
        <f t="shared" si="36"/>
        <v>#N/A</v>
      </c>
      <c r="R110" s="34" t="e">
        <f t="shared" si="77"/>
        <v>#N/A</v>
      </c>
      <c r="S110" s="35" t="e">
        <f t="shared" si="78"/>
        <v>#N/A</v>
      </c>
      <c r="T110" s="44" t="e">
        <f t="shared" si="37"/>
        <v>#N/A</v>
      </c>
      <c r="U110" s="56" t="e">
        <f>VLOOKUP($C110,地域別価格234[],7,0)</f>
        <v>#N/A</v>
      </c>
      <c r="V110" s="63" t="str">
        <f t="shared" si="38"/>
        <v/>
      </c>
      <c r="W110" s="50" t="e">
        <f t="shared" si="39"/>
        <v>#N/A</v>
      </c>
      <c r="X110" s="34" t="e">
        <f t="shared" si="79"/>
        <v>#N/A</v>
      </c>
      <c r="Y110" s="35" t="e">
        <f t="shared" si="80"/>
        <v>#N/A</v>
      </c>
      <c r="Z110" s="44" t="e">
        <f t="shared" si="40"/>
        <v>#N/A</v>
      </c>
      <c r="AA110" s="56" t="e">
        <f>VLOOKUP($C110,地域別価格234[],8,0)</f>
        <v>#N/A</v>
      </c>
      <c r="AB110" s="63" t="str">
        <f t="shared" si="41"/>
        <v/>
      </c>
      <c r="AC110" s="50" t="e">
        <f t="shared" si="42"/>
        <v>#N/A</v>
      </c>
      <c r="AD110" s="34" t="e">
        <f t="shared" si="81"/>
        <v>#N/A</v>
      </c>
      <c r="AE110" s="35" t="e">
        <f t="shared" si="82"/>
        <v>#N/A</v>
      </c>
      <c r="AF110" s="44" t="e">
        <f t="shared" si="83"/>
        <v>#N/A</v>
      </c>
      <c r="AG110" s="56" t="e">
        <f>VLOOKUP($C110,地域別価格234[],9,0)</f>
        <v>#N/A</v>
      </c>
      <c r="AH110" s="63" t="str">
        <f t="shared" si="43"/>
        <v/>
      </c>
      <c r="AI110" s="50" t="e">
        <f t="shared" si="84"/>
        <v>#N/A</v>
      </c>
      <c r="AJ110" s="34" t="e">
        <f t="shared" si="85"/>
        <v>#N/A</v>
      </c>
      <c r="AK110" s="35" t="e">
        <f t="shared" si="86"/>
        <v>#N/A</v>
      </c>
      <c r="AL110" s="44" t="e">
        <f>AK110*$D110</f>
        <v>#N/A</v>
      </c>
      <c r="AM110" s="56" t="e">
        <f>VLOOKUP($C110,地域別価格234[],10,0)</f>
        <v>#N/A</v>
      </c>
      <c r="AN110" s="63" t="str">
        <f t="shared" si="44"/>
        <v/>
      </c>
      <c r="AO110" s="50" t="e">
        <f t="shared" si="88"/>
        <v>#N/A</v>
      </c>
      <c r="AP110" s="34" t="e">
        <f t="shared" si="89"/>
        <v>#N/A</v>
      </c>
      <c r="AQ110" s="35" t="e">
        <f t="shared" si="45"/>
        <v>#N/A</v>
      </c>
      <c r="AR110" s="44" t="e">
        <f t="shared" si="46"/>
        <v>#N/A</v>
      </c>
      <c r="AS110" s="56" t="e">
        <f>VLOOKUP($C110,地域別価格234[],11,0)</f>
        <v>#N/A</v>
      </c>
      <c r="AT110" s="63" t="str">
        <f t="shared" si="47"/>
        <v/>
      </c>
      <c r="AU110" s="50" t="e">
        <f t="shared" si="90"/>
        <v>#N/A</v>
      </c>
      <c r="AV110" s="34" t="e">
        <f t="shared" si="91"/>
        <v>#N/A</v>
      </c>
      <c r="AW110" s="35" t="e">
        <f t="shared" si="48"/>
        <v>#N/A</v>
      </c>
      <c r="AX110" s="44" t="e">
        <f t="shared" si="92"/>
        <v>#N/A</v>
      </c>
      <c r="AY110" s="56" t="e">
        <f>VLOOKUP($C110,地域別価格234[],12,0)</f>
        <v>#N/A</v>
      </c>
      <c r="AZ110" s="63" t="str">
        <f t="shared" si="49"/>
        <v/>
      </c>
      <c r="BA110" s="50" t="e">
        <f t="shared" si="93"/>
        <v>#N/A</v>
      </c>
      <c r="BB110" s="34" t="e">
        <f t="shared" si="94"/>
        <v>#N/A</v>
      </c>
      <c r="BC110" s="35" t="e">
        <f t="shared" si="50"/>
        <v>#N/A</v>
      </c>
      <c r="BD110" s="44" t="e">
        <f t="shared" si="95"/>
        <v>#N/A</v>
      </c>
      <c r="BE110" s="56" t="e">
        <f>VLOOKUP($C110,地域別価格234[],13,0)</f>
        <v>#N/A</v>
      </c>
      <c r="BF110" s="63" t="str">
        <f t="shared" si="51"/>
        <v/>
      </c>
      <c r="BG110" s="50" t="e">
        <f t="shared" si="96"/>
        <v>#N/A</v>
      </c>
      <c r="BH110" s="34" t="e">
        <f t="shared" si="97"/>
        <v>#N/A</v>
      </c>
      <c r="BI110" s="35" t="e">
        <f t="shared" si="98"/>
        <v>#N/A</v>
      </c>
      <c r="BJ110" s="44" t="e">
        <f t="shared" si="99"/>
        <v>#N/A</v>
      </c>
      <c r="BK110" s="56" t="e">
        <f>VLOOKUP($C110,地域別価格234[],14,0)</f>
        <v>#N/A</v>
      </c>
      <c r="BL110" s="63" t="str">
        <f t="shared" si="52"/>
        <v/>
      </c>
      <c r="BM110" s="50" t="e">
        <f t="shared" si="100"/>
        <v>#N/A</v>
      </c>
      <c r="BN110" s="34" t="e">
        <f t="shared" si="101"/>
        <v>#N/A</v>
      </c>
      <c r="BO110" s="35" t="e">
        <f t="shared" si="53"/>
        <v>#N/A</v>
      </c>
      <c r="BP110" s="44" t="e">
        <f t="shared" si="102"/>
        <v>#N/A</v>
      </c>
      <c r="BQ110" s="56" t="e">
        <f>VLOOKUP($C110,地域別価格234[],15,0)</f>
        <v>#N/A</v>
      </c>
      <c r="BR110" s="63" t="str">
        <f t="shared" si="54"/>
        <v/>
      </c>
      <c r="BS110" s="50" t="e">
        <f t="shared" si="103"/>
        <v>#N/A</v>
      </c>
      <c r="BT110" s="34" t="e">
        <f t="shared" si="104"/>
        <v>#N/A</v>
      </c>
      <c r="BU110" s="35" t="e">
        <f t="shared" si="55"/>
        <v>#N/A</v>
      </c>
      <c r="BV110" s="44" t="e">
        <f t="shared" si="105"/>
        <v>#N/A</v>
      </c>
      <c r="BW110" s="56" t="e">
        <f>VLOOKUP($C110,地域別価格234[],16,0)</f>
        <v>#N/A</v>
      </c>
      <c r="BX110" s="63" t="str">
        <f t="shared" si="56"/>
        <v/>
      </c>
      <c r="BY110" s="50" t="e">
        <f t="shared" si="106"/>
        <v>#N/A</v>
      </c>
      <c r="BZ110" s="34" t="e">
        <f t="shared" si="107"/>
        <v>#N/A</v>
      </c>
      <c r="CA110" s="35" t="e">
        <f t="shared" si="108"/>
        <v>#N/A</v>
      </c>
      <c r="CB110" s="44" t="e">
        <f t="shared" si="109"/>
        <v>#N/A</v>
      </c>
      <c r="CC110" s="47" t="e">
        <f t="shared" si="57"/>
        <v>#VALUE!</v>
      </c>
      <c r="CD110" s="36" t="e">
        <f t="shared" si="58"/>
        <v>#N/A</v>
      </c>
      <c r="CE110" s="36" t="e">
        <f t="shared" si="59"/>
        <v>#N/A</v>
      </c>
      <c r="CF110" s="36" t="e">
        <f t="shared" si="60"/>
        <v>#N/A</v>
      </c>
      <c r="CG110" s="36" t="e">
        <f t="shared" si="61"/>
        <v>#N/A</v>
      </c>
      <c r="CH110" s="36" t="e">
        <f t="shared" si="62"/>
        <v>#N/A</v>
      </c>
      <c r="CI110" s="36" t="e">
        <f t="shared" si="63"/>
        <v>#N/A</v>
      </c>
      <c r="CJ110" s="36" t="e">
        <f t="shared" si="64"/>
        <v>#N/A</v>
      </c>
      <c r="CK110" s="36" t="e">
        <f t="shared" si="65"/>
        <v>#N/A</v>
      </c>
      <c r="CL110" s="36" t="e">
        <f t="shared" si="66"/>
        <v>#N/A</v>
      </c>
      <c r="CM110" s="36" t="e">
        <f t="shared" si="67"/>
        <v>#N/A</v>
      </c>
      <c r="CN110" s="36" t="e">
        <f t="shared" si="68"/>
        <v>#N/A</v>
      </c>
      <c r="CO110" s="36" t="e">
        <f t="shared" si="69"/>
        <v>#N/A</v>
      </c>
      <c r="CP110" s="36" t="e">
        <f t="shared" si="70"/>
        <v>#N/A</v>
      </c>
      <c r="CQ110" s="29" t="e">
        <f t="shared" si="114"/>
        <v>#N/A</v>
      </c>
      <c r="CR110" s="29" t="e">
        <f t="shared" si="114"/>
        <v>#N/A</v>
      </c>
      <c r="CS110" s="29" t="e">
        <f t="shared" si="114"/>
        <v>#N/A</v>
      </c>
      <c r="CT110" s="29" t="e">
        <f t="shared" si="114"/>
        <v>#N/A</v>
      </c>
      <c r="CU110" s="29" t="e">
        <f t="shared" si="114"/>
        <v>#N/A</v>
      </c>
      <c r="CV110" s="29" t="e">
        <f t="shared" si="114"/>
        <v>#N/A</v>
      </c>
      <c r="CW110" s="29" t="e">
        <f t="shared" si="114"/>
        <v>#N/A</v>
      </c>
      <c r="CX110" s="29" t="e">
        <f t="shared" si="114"/>
        <v>#N/A</v>
      </c>
      <c r="CY110" s="29" t="e">
        <f t="shared" si="114"/>
        <v>#N/A</v>
      </c>
      <c r="CZ110" s="29" t="e">
        <f t="shared" si="114"/>
        <v>#N/A</v>
      </c>
      <c r="DA110" s="29" t="e">
        <f t="shared" si="114"/>
        <v>#N/A</v>
      </c>
      <c r="DB110" s="29" t="e">
        <f t="shared" si="114"/>
        <v>#N/A</v>
      </c>
      <c r="DC110" s="29"/>
      <c r="DD110" s="29" t="e">
        <f t="shared" si="115"/>
        <v>#N/A</v>
      </c>
      <c r="DE110" s="29" t="e">
        <f t="shared" si="115"/>
        <v>#N/A</v>
      </c>
      <c r="DF110" s="29" t="e">
        <f t="shared" si="115"/>
        <v>#N/A</v>
      </c>
      <c r="DG110" s="29" t="e">
        <f t="shared" si="115"/>
        <v>#N/A</v>
      </c>
      <c r="DH110" s="29" t="e">
        <f t="shared" si="115"/>
        <v>#N/A</v>
      </c>
      <c r="DI110" s="29" t="e">
        <f t="shared" si="115"/>
        <v>#N/A</v>
      </c>
      <c r="DJ110" s="29" t="e">
        <f t="shared" si="115"/>
        <v>#N/A</v>
      </c>
      <c r="DK110" s="29" t="e">
        <f t="shared" si="115"/>
        <v>#N/A</v>
      </c>
      <c r="DL110" s="29" t="e">
        <f t="shared" si="115"/>
        <v>#N/A</v>
      </c>
      <c r="DM110" s="29" t="e">
        <f t="shared" si="115"/>
        <v>#N/A</v>
      </c>
      <c r="DN110" s="29" t="e">
        <f t="shared" si="115"/>
        <v>#N/A</v>
      </c>
      <c r="DO110" s="29" t="e">
        <f t="shared" si="115"/>
        <v>#N/A</v>
      </c>
    </row>
    <row r="111" spans="1:122" ht="18" customHeight="1">
      <c r="A111" s="52" t="str">
        <f t="shared" si="73"/>
        <v/>
      </c>
      <c r="B111" s="52" t="str">
        <f t="shared" si="116"/>
        <v/>
      </c>
      <c r="C111" s="52" t="str">
        <f t="shared" si="116"/>
        <v/>
      </c>
      <c r="D111" s="52" t="str">
        <f t="shared" si="116"/>
        <v/>
      </c>
      <c r="E111" s="52" t="str">
        <f t="shared" si="116"/>
        <v/>
      </c>
      <c r="F111" s="53" t="str">
        <f t="shared" si="116"/>
        <v/>
      </c>
      <c r="G111" s="87">
        <f t="shared" si="75"/>
        <v>0.85</v>
      </c>
      <c r="H111" s="58"/>
      <c r="I111" s="56" t="e">
        <f>VLOOKUP($C111,地域別価格234[],5,0)</f>
        <v>#N/A</v>
      </c>
      <c r="J111" s="63" t="str">
        <f t="shared" si="32"/>
        <v/>
      </c>
      <c r="K111" s="50" t="e">
        <f t="shared" si="33"/>
        <v>#N/A</v>
      </c>
      <c r="L111" s="34" t="e">
        <f t="shared" si="76"/>
        <v>#N/A</v>
      </c>
      <c r="M111" s="35" t="e">
        <f t="shared" si="34"/>
        <v>#N/A</v>
      </c>
      <c r="N111" s="44" t="e">
        <f>M111*$D111</f>
        <v>#N/A</v>
      </c>
      <c r="O111" s="56" t="e">
        <f>VLOOKUP($C111,地域別価格234[],6,0)</f>
        <v>#N/A</v>
      </c>
      <c r="P111" s="63" t="str">
        <f t="shared" si="35"/>
        <v/>
      </c>
      <c r="Q111" s="50" t="e">
        <f t="shared" si="36"/>
        <v>#N/A</v>
      </c>
      <c r="R111" s="34" t="e">
        <f t="shared" si="77"/>
        <v>#N/A</v>
      </c>
      <c r="S111" s="35" t="e">
        <f t="shared" si="78"/>
        <v>#N/A</v>
      </c>
      <c r="T111" s="44" t="e">
        <f t="shared" si="37"/>
        <v>#N/A</v>
      </c>
      <c r="U111" s="56" t="e">
        <f>VLOOKUP($C111,地域別価格234[],7,0)</f>
        <v>#N/A</v>
      </c>
      <c r="V111" s="63" t="str">
        <f t="shared" si="38"/>
        <v/>
      </c>
      <c r="W111" s="50" t="e">
        <f t="shared" si="39"/>
        <v>#N/A</v>
      </c>
      <c r="X111" s="34" t="e">
        <f t="shared" si="79"/>
        <v>#N/A</v>
      </c>
      <c r="Y111" s="35" t="e">
        <f t="shared" si="80"/>
        <v>#N/A</v>
      </c>
      <c r="Z111" s="44" t="e">
        <f t="shared" si="40"/>
        <v>#N/A</v>
      </c>
      <c r="AA111" s="56" t="e">
        <f>VLOOKUP($C111,地域別価格234[],8,0)</f>
        <v>#N/A</v>
      </c>
      <c r="AB111" s="63" t="str">
        <f t="shared" si="41"/>
        <v/>
      </c>
      <c r="AC111" s="50" t="e">
        <f t="shared" si="42"/>
        <v>#N/A</v>
      </c>
      <c r="AD111" s="34" t="e">
        <f t="shared" si="81"/>
        <v>#N/A</v>
      </c>
      <c r="AE111" s="35" t="e">
        <f t="shared" si="82"/>
        <v>#N/A</v>
      </c>
      <c r="AF111" s="44" t="e">
        <f t="shared" si="83"/>
        <v>#N/A</v>
      </c>
      <c r="AG111" s="56" t="e">
        <f>VLOOKUP($C111,地域別価格234[],9,0)</f>
        <v>#N/A</v>
      </c>
      <c r="AH111" s="63" t="str">
        <f t="shared" si="43"/>
        <v/>
      </c>
      <c r="AI111" s="50" t="e">
        <f t="shared" si="84"/>
        <v>#N/A</v>
      </c>
      <c r="AJ111" s="34" t="e">
        <f t="shared" si="85"/>
        <v>#N/A</v>
      </c>
      <c r="AK111" s="35" t="e">
        <f t="shared" si="86"/>
        <v>#N/A</v>
      </c>
      <c r="AL111" s="44" t="e">
        <f t="shared" si="87"/>
        <v>#N/A</v>
      </c>
      <c r="AM111" s="56" t="e">
        <f>VLOOKUP($C111,地域別価格234[],10,0)</f>
        <v>#N/A</v>
      </c>
      <c r="AN111" s="63" t="str">
        <f t="shared" si="44"/>
        <v/>
      </c>
      <c r="AO111" s="50" t="e">
        <f t="shared" si="88"/>
        <v>#N/A</v>
      </c>
      <c r="AP111" s="34" t="e">
        <f t="shared" si="89"/>
        <v>#N/A</v>
      </c>
      <c r="AQ111" s="35" t="e">
        <f t="shared" si="45"/>
        <v>#N/A</v>
      </c>
      <c r="AR111" s="44" t="e">
        <f t="shared" si="46"/>
        <v>#N/A</v>
      </c>
      <c r="AS111" s="56" t="e">
        <f>VLOOKUP($C111,地域別価格234[],11,0)</f>
        <v>#N/A</v>
      </c>
      <c r="AT111" s="63" t="str">
        <f t="shared" si="47"/>
        <v/>
      </c>
      <c r="AU111" s="50" t="e">
        <f t="shared" si="90"/>
        <v>#N/A</v>
      </c>
      <c r="AV111" s="34" t="e">
        <f t="shared" si="91"/>
        <v>#N/A</v>
      </c>
      <c r="AW111" s="35" t="e">
        <f t="shared" si="48"/>
        <v>#N/A</v>
      </c>
      <c r="AX111" s="44" t="e">
        <f t="shared" si="92"/>
        <v>#N/A</v>
      </c>
      <c r="AY111" s="56" t="e">
        <f>VLOOKUP($C111,地域別価格234[],12,0)</f>
        <v>#N/A</v>
      </c>
      <c r="AZ111" s="63" t="str">
        <f t="shared" si="49"/>
        <v/>
      </c>
      <c r="BA111" s="50" t="e">
        <f t="shared" si="93"/>
        <v>#N/A</v>
      </c>
      <c r="BB111" s="34" t="e">
        <f t="shared" si="94"/>
        <v>#N/A</v>
      </c>
      <c r="BC111" s="35" t="e">
        <f t="shared" si="50"/>
        <v>#N/A</v>
      </c>
      <c r="BD111" s="44" t="e">
        <f t="shared" si="95"/>
        <v>#N/A</v>
      </c>
      <c r="BE111" s="56" t="e">
        <f>VLOOKUP($C111,地域別価格234[],13,0)</f>
        <v>#N/A</v>
      </c>
      <c r="BF111" s="63" t="str">
        <f t="shared" si="51"/>
        <v/>
      </c>
      <c r="BG111" s="50" t="e">
        <f t="shared" si="96"/>
        <v>#N/A</v>
      </c>
      <c r="BH111" s="34" t="e">
        <f t="shared" si="97"/>
        <v>#N/A</v>
      </c>
      <c r="BI111" s="35" t="e">
        <f t="shared" si="98"/>
        <v>#N/A</v>
      </c>
      <c r="BJ111" s="44" t="e">
        <f t="shared" si="99"/>
        <v>#N/A</v>
      </c>
      <c r="BK111" s="56" t="e">
        <f>VLOOKUP($C111,地域別価格234[],14,0)</f>
        <v>#N/A</v>
      </c>
      <c r="BL111" s="63" t="str">
        <f t="shared" si="52"/>
        <v/>
      </c>
      <c r="BM111" s="50" t="e">
        <f t="shared" si="100"/>
        <v>#N/A</v>
      </c>
      <c r="BN111" s="34" t="e">
        <f t="shared" si="101"/>
        <v>#N/A</v>
      </c>
      <c r="BO111" s="35" t="e">
        <f t="shared" si="53"/>
        <v>#N/A</v>
      </c>
      <c r="BP111" s="44" t="e">
        <f t="shared" si="102"/>
        <v>#N/A</v>
      </c>
      <c r="BQ111" s="56" t="e">
        <f>VLOOKUP($C111,地域別価格234[],15,0)</f>
        <v>#N/A</v>
      </c>
      <c r="BR111" s="63" t="str">
        <f t="shared" si="54"/>
        <v/>
      </c>
      <c r="BS111" s="50" t="e">
        <f t="shared" si="103"/>
        <v>#N/A</v>
      </c>
      <c r="BT111" s="34" t="e">
        <f t="shared" si="104"/>
        <v>#N/A</v>
      </c>
      <c r="BU111" s="35" t="e">
        <f t="shared" si="55"/>
        <v>#N/A</v>
      </c>
      <c r="BV111" s="44" t="e">
        <f t="shared" si="105"/>
        <v>#N/A</v>
      </c>
      <c r="BW111" s="56" t="e">
        <f>VLOOKUP($C111,地域別価格234[],16,0)</f>
        <v>#N/A</v>
      </c>
      <c r="BX111" s="63" t="str">
        <f t="shared" si="56"/>
        <v/>
      </c>
      <c r="BY111" s="50" t="e">
        <f t="shared" si="106"/>
        <v>#N/A</v>
      </c>
      <c r="BZ111" s="34" t="e">
        <f t="shared" si="107"/>
        <v>#N/A</v>
      </c>
      <c r="CA111" s="35" t="e">
        <f t="shared" si="108"/>
        <v>#N/A</v>
      </c>
      <c r="CB111" s="44" t="e">
        <f>CA111*$D111</f>
        <v>#N/A</v>
      </c>
      <c r="CC111" s="47" t="e">
        <f t="shared" si="57"/>
        <v>#VALUE!</v>
      </c>
      <c r="CD111" s="36" t="e">
        <f t="shared" si="58"/>
        <v>#N/A</v>
      </c>
      <c r="CE111" s="36" t="e">
        <f t="shared" si="59"/>
        <v>#N/A</v>
      </c>
      <c r="CF111" s="36" t="e">
        <f t="shared" si="60"/>
        <v>#N/A</v>
      </c>
      <c r="CG111" s="36" t="e">
        <f t="shared" si="61"/>
        <v>#N/A</v>
      </c>
      <c r="CH111" s="36" t="e">
        <f t="shared" si="62"/>
        <v>#N/A</v>
      </c>
      <c r="CI111" s="36" t="e">
        <f t="shared" si="63"/>
        <v>#N/A</v>
      </c>
      <c r="CJ111" s="36" t="e">
        <f t="shared" si="64"/>
        <v>#N/A</v>
      </c>
      <c r="CK111" s="36" t="e">
        <f t="shared" si="65"/>
        <v>#N/A</v>
      </c>
      <c r="CL111" s="36" t="e">
        <f t="shared" si="66"/>
        <v>#N/A</v>
      </c>
      <c r="CM111" s="36" t="e">
        <f t="shared" si="67"/>
        <v>#N/A</v>
      </c>
      <c r="CN111" s="36" t="e">
        <f t="shared" si="68"/>
        <v>#N/A</v>
      </c>
      <c r="CO111" s="36" t="e">
        <f t="shared" si="69"/>
        <v>#N/A</v>
      </c>
      <c r="CP111" s="36" t="e">
        <f t="shared" si="70"/>
        <v>#N/A</v>
      </c>
      <c r="CQ111" s="29" t="e">
        <f t="shared" si="114"/>
        <v>#N/A</v>
      </c>
      <c r="CR111" s="29" t="e">
        <f t="shared" si="114"/>
        <v>#N/A</v>
      </c>
      <c r="CS111" s="29" t="e">
        <f t="shared" si="114"/>
        <v>#N/A</v>
      </c>
      <c r="CT111" s="29" t="e">
        <f t="shared" si="114"/>
        <v>#N/A</v>
      </c>
      <c r="CU111" s="29" t="e">
        <f t="shared" si="114"/>
        <v>#N/A</v>
      </c>
      <c r="CV111" s="29" t="e">
        <f t="shared" si="114"/>
        <v>#N/A</v>
      </c>
      <c r="CW111" s="29" t="e">
        <f t="shared" si="114"/>
        <v>#N/A</v>
      </c>
      <c r="CX111" s="29" t="e">
        <f t="shared" si="114"/>
        <v>#N/A</v>
      </c>
      <c r="CY111" s="29" t="e">
        <f t="shared" si="114"/>
        <v>#N/A</v>
      </c>
      <c r="CZ111" s="29" t="e">
        <f t="shared" si="114"/>
        <v>#N/A</v>
      </c>
      <c r="DA111" s="29" t="e">
        <f t="shared" si="114"/>
        <v>#N/A</v>
      </c>
      <c r="DB111" s="29" t="e">
        <f t="shared" si="114"/>
        <v>#N/A</v>
      </c>
      <c r="DC111" s="29"/>
      <c r="DD111" s="29" t="e">
        <f t="shared" si="115"/>
        <v>#N/A</v>
      </c>
      <c r="DE111" s="29" t="e">
        <f t="shared" si="115"/>
        <v>#N/A</v>
      </c>
      <c r="DF111" s="29" t="e">
        <f t="shared" si="115"/>
        <v>#N/A</v>
      </c>
      <c r="DG111" s="29" t="e">
        <f t="shared" si="115"/>
        <v>#N/A</v>
      </c>
      <c r="DH111" s="29" t="e">
        <f t="shared" si="115"/>
        <v>#N/A</v>
      </c>
      <c r="DI111" s="29" t="e">
        <f t="shared" si="115"/>
        <v>#N/A</v>
      </c>
      <c r="DJ111" s="29" t="e">
        <f t="shared" si="115"/>
        <v>#N/A</v>
      </c>
      <c r="DK111" s="29" t="e">
        <f t="shared" si="115"/>
        <v>#N/A</v>
      </c>
      <c r="DL111" s="29" t="e">
        <f t="shared" si="115"/>
        <v>#N/A</v>
      </c>
      <c r="DM111" s="29" t="e">
        <f t="shared" si="115"/>
        <v>#N/A</v>
      </c>
      <c r="DN111" s="29" t="e">
        <f t="shared" si="115"/>
        <v>#N/A</v>
      </c>
      <c r="DO111" s="29" t="e">
        <f t="shared" si="115"/>
        <v>#N/A</v>
      </c>
    </row>
    <row r="112" spans="1:122" ht="18" customHeight="1">
      <c r="A112" s="52" t="str">
        <f t="shared" si="73"/>
        <v/>
      </c>
      <c r="B112" s="52" t="str">
        <f t="shared" si="116"/>
        <v/>
      </c>
      <c r="C112" s="52" t="str">
        <f t="shared" si="116"/>
        <v/>
      </c>
      <c r="D112" s="52" t="str">
        <f t="shared" si="116"/>
        <v/>
      </c>
      <c r="E112" s="52" t="str">
        <f t="shared" si="116"/>
        <v/>
      </c>
      <c r="F112" s="53" t="str">
        <f t="shared" si="116"/>
        <v/>
      </c>
      <c r="G112" s="87">
        <f t="shared" si="75"/>
        <v>0.85</v>
      </c>
      <c r="H112" s="58"/>
      <c r="I112" s="56" t="e">
        <f>VLOOKUP($C112,地域別価格234[],5,0)</f>
        <v>#N/A</v>
      </c>
      <c r="J112" s="79" t="str">
        <f t="shared" si="32"/>
        <v/>
      </c>
      <c r="K112" s="80" t="e">
        <f t="shared" si="33"/>
        <v>#N/A</v>
      </c>
      <c r="L112" s="34" t="e">
        <f t="shared" si="76"/>
        <v>#N/A</v>
      </c>
      <c r="M112" s="81" t="e">
        <f t="shared" si="34"/>
        <v>#N/A</v>
      </c>
      <c r="N112" s="82" t="e">
        <f>M112*$D112</f>
        <v>#N/A</v>
      </c>
      <c r="O112" s="56" t="e">
        <f>VLOOKUP($C112,地域別価格234[],6,0)</f>
        <v>#N/A</v>
      </c>
      <c r="P112" s="79" t="str">
        <f t="shared" si="35"/>
        <v/>
      </c>
      <c r="Q112" s="80" t="e">
        <f t="shared" si="36"/>
        <v>#N/A</v>
      </c>
      <c r="R112" s="34" t="e">
        <f t="shared" si="77"/>
        <v>#N/A</v>
      </c>
      <c r="S112" s="81" t="e">
        <f>_xlfn.CEILING.MATH(R112)</f>
        <v>#N/A</v>
      </c>
      <c r="T112" s="82" t="e">
        <f t="shared" si="37"/>
        <v>#N/A</v>
      </c>
      <c r="U112" s="56" t="e">
        <f>VLOOKUP($C112,地域別価格234[],7,0)</f>
        <v>#N/A</v>
      </c>
      <c r="V112" s="79" t="str">
        <f t="shared" si="38"/>
        <v/>
      </c>
      <c r="W112" s="80" t="e">
        <f t="shared" si="39"/>
        <v>#N/A</v>
      </c>
      <c r="X112" s="34" t="e">
        <f t="shared" si="79"/>
        <v>#N/A</v>
      </c>
      <c r="Y112" s="81" t="e">
        <f>_xlfn.CEILING.MATH(X112)</f>
        <v>#N/A</v>
      </c>
      <c r="Z112" s="82" t="e">
        <f t="shared" si="40"/>
        <v>#N/A</v>
      </c>
      <c r="AA112" s="56" t="e">
        <f>VLOOKUP($C112,地域別価格234[],8,0)</f>
        <v>#N/A</v>
      </c>
      <c r="AB112" s="79" t="str">
        <f t="shared" si="41"/>
        <v/>
      </c>
      <c r="AC112" s="80" t="e">
        <f t="shared" si="42"/>
        <v>#N/A</v>
      </c>
      <c r="AD112" s="34" t="e">
        <f t="shared" si="81"/>
        <v>#N/A</v>
      </c>
      <c r="AE112" s="81" t="e">
        <f t="shared" si="82"/>
        <v>#N/A</v>
      </c>
      <c r="AF112" s="82" t="e">
        <f>AE112*$D112</f>
        <v>#N/A</v>
      </c>
      <c r="AG112" s="56" t="e">
        <f>VLOOKUP($C112,地域別価格234[],9,0)</f>
        <v>#N/A</v>
      </c>
      <c r="AH112" s="79" t="str">
        <f t="shared" si="43"/>
        <v/>
      </c>
      <c r="AI112" s="80" t="e">
        <f>(AG112*$D112+AH112/$F112)/$D112</f>
        <v>#N/A</v>
      </c>
      <c r="AJ112" s="34" t="e">
        <f t="shared" si="85"/>
        <v>#N/A</v>
      </c>
      <c r="AK112" s="81" t="e">
        <f>_xlfn.CEILING.MATH(AJ112)</f>
        <v>#N/A</v>
      </c>
      <c r="AL112" s="82" t="e">
        <f>AK112*$D112</f>
        <v>#N/A</v>
      </c>
      <c r="AM112" s="56" t="e">
        <f>VLOOKUP($C112,地域別価格234[],10,0)</f>
        <v>#N/A</v>
      </c>
      <c r="AN112" s="79" t="str">
        <f t="shared" si="44"/>
        <v/>
      </c>
      <c r="AO112" s="80" t="e">
        <f>(AM112*$D112+AN112/$F112)/$D112</f>
        <v>#N/A</v>
      </c>
      <c r="AP112" s="34" t="e">
        <f t="shared" si="89"/>
        <v>#N/A</v>
      </c>
      <c r="AQ112" s="81" t="e">
        <f t="shared" si="45"/>
        <v>#N/A</v>
      </c>
      <c r="AR112" s="82" t="e">
        <f t="shared" si="46"/>
        <v>#N/A</v>
      </c>
      <c r="AS112" s="56" t="e">
        <f>VLOOKUP($C112,地域別価格234[],11,0)</f>
        <v>#N/A</v>
      </c>
      <c r="AT112" s="79" t="str">
        <f t="shared" si="47"/>
        <v/>
      </c>
      <c r="AU112" s="80" t="e">
        <f>(AS112*$D112+AT112/$F112)/$D112</f>
        <v>#N/A</v>
      </c>
      <c r="AV112" s="34" t="e">
        <f t="shared" si="91"/>
        <v>#N/A</v>
      </c>
      <c r="AW112" s="81" t="e">
        <f t="shared" si="48"/>
        <v>#N/A</v>
      </c>
      <c r="AX112" s="82" t="e">
        <f>AW112*$D112</f>
        <v>#N/A</v>
      </c>
      <c r="AY112" s="56" t="e">
        <f>VLOOKUP($C112,地域別価格234[],12,0)</f>
        <v>#N/A</v>
      </c>
      <c r="AZ112" s="79" t="str">
        <f t="shared" si="49"/>
        <v/>
      </c>
      <c r="BA112" s="80" t="e">
        <f>(AY112*$D112+AZ112/$F112)/$D112</f>
        <v>#N/A</v>
      </c>
      <c r="BB112" s="34" t="e">
        <f t="shared" si="94"/>
        <v>#N/A</v>
      </c>
      <c r="BC112" s="81" t="e">
        <f t="shared" si="50"/>
        <v>#N/A</v>
      </c>
      <c r="BD112" s="82" t="e">
        <f>BC112*$D112</f>
        <v>#N/A</v>
      </c>
      <c r="BE112" s="56" t="e">
        <f>VLOOKUP($C112,地域別価格234[],13,0)</f>
        <v>#N/A</v>
      </c>
      <c r="BF112" s="79" t="str">
        <f t="shared" si="51"/>
        <v/>
      </c>
      <c r="BG112" s="80" t="e">
        <f>(BE112*$D112+BF112/$F112)/$D112</f>
        <v>#N/A</v>
      </c>
      <c r="BH112" s="34" t="e">
        <f t="shared" si="97"/>
        <v>#N/A</v>
      </c>
      <c r="BI112" s="81" t="e">
        <f>_xlfn.CEILING.MATH(BH112)</f>
        <v>#N/A</v>
      </c>
      <c r="BJ112" s="82" t="e">
        <f>BI112*$D112</f>
        <v>#N/A</v>
      </c>
      <c r="BK112" s="56" t="e">
        <f>VLOOKUP($C112,地域別価格234[],14,0)</f>
        <v>#N/A</v>
      </c>
      <c r="BL112" s="79" t="str">
        <f t="shared" si="52"/>
        <v/>
      </c>
      <c r="BM112" s="80" t="e">
        <f>(BK112*$D112+BL112/$F112)/$D112</f>
        <v>#N/A</v>
      </c>
      <c r="BN112" s="34" t="e">
        <f t="shared" si="101"/>
        <v>#N/A</v>
      </c>
      <c r="BO112" s="81" t="e">
        <f t="shared" si="53"/>
        <v>#N/A</v>
      </c>
      <c r="BP112" s="82" t="e">
        <f>BO112*$D112</f>
        <v>#N/A</v>
      </c>
      <c r="BQ112" s="56" t="e">
        <f>VLOOKUP($C112,地域別価格234[],15,0)</f>
        <v>#N/A</v>
      </c>
      <c r="BR112" s="79" t="str">
        <f t="shared" si="54"/>
        <v/>
      </c>
      <c r="BS112" s="80" t="e">
        <f>(BQ112*$D112+BR112/$F112)/$D112</f>
        <v>#N/A</v>
      </c>
      <c r="BT112" s="34" t="e">
        <f t="shared" si="104"/>
        <v>#N/A</v>
      </c>
      <c r="BU112" s="81" t="e">
        <f t="shared" si="55"/>
        <v>#N/A</v>
      </c>
      <c r="BV112" s="82" t="e">
        <f>BU112*$D112</f>
        <v>#N/A</v>
      </c>
      <c r="BW112" s="56" t="e">
        <f>VLOOKUP($C112,地域別価格234[],16,0)</f>
        <v>#N/A</v>
      </c>
      <c r="BX112" s="79" t="str">
        <f t="shared" si="56"/>
        <v/>
      </c>
      <c r="BY112" s="80" t="e">
        <f>(BW112*$D112+BX112/$F112)/$D112</f>
        <v>#N/A</v>
      </c>
      <c r="BZ112" s="34" t="e">
        <f t="shared" si="107"/>
        <v>#N/A</v>
      </c>
      <c r="CA112" s="81" t="e">
        <f>_xlfn.CEILING.MATH(BZ112)</f>
        <v>#N/A</v>
      </c>
      <c r="CB112" s="82" t="e">
        <f>CA112*$D112</f>
        <v>#N/A</v>
      </c>
      <c r="CC112" s="83" t="e">
        <f t="shared" si="57"/>
        <v>#VALUE!</v>
      </c>
      <c r="CD112" s="36" t="e">
        <f t="shared" si="58"/>
        <v>#N/A</v>
      </c>
      <c r="CE112" s="36" t="e">
        <f t="shared" si="59"/>
        <v>#N/A</v>
      </c>
      <c r="CF112" s="36" t="e">
        <f t="shared" si="60"/>
        <v>#N/A</v>
      </c>
      <c r="CG112" s="36" t="e">
        <f t="shared" si="61"/>
        <v>#N/A</v>
      </c>
      <c r="CH112" s="36" t="e">
        <f t="shared" si="62"/>
        <v>#N/A</v>
      </c>
      <c r="CI112" s="36" t="e">
        <f t="shared" si="63"/>
        <v>#N/A</v>
      </c>
      <c r="CJ112" s="36" t="e">
        <f t="shared" si="64"/>
        <v>#N/A</v>
      </c>
      <c r="CK112" s="36" t="e">
        <f t="shared" si="65"/>
        <v>#N/A</v>
      </c>
      <c r="CL112" s="36" t="e">
        <f t="shared" si="66"/>
        <v>#N/A</v>
      </c>
      <c r="CM112" s="36" t="e">
        <f t="shared" si="67"/>
        <v>#N/A</v>
      </c>
      <c r="CN112" s="36" t="e">
        <f t="shared" si="68"/>
        <v>#N/A</v>
      </c>
      <c r="CO112" s="36" t="e">
        <f t="shared" si="69"/>
        <v>#N/A</v>
      </c>
      <c r="CP112" s="36" t="e">
        <f t="shared" si="70"/>
        <v>#N/A</v>
      </c>
      <c r="CQ112" s="29" t="e">
        <f>ROUNDUP(DD112,0)</f>
        <v>#N/A</v>
      </c>
      <c r="CR112" s="29" t="e">
        <f>ROUNDUP(DE112,0)</f>
        <v>#N/A</v>
      </c>
      <c r="CS112" s="29" t="e">
        <f>ROUNDUP(DF112,0)</f>
        <v>#N/A</v>
      </c>
      <c r="CT112" s="29" t="e">
        <f t="shared" si="114"/>
        <v>#N/A</v>
      </c>
      <c r="CU112" s="29" t="e">
        <f t="shared" si="114"/>
        <v>#N/A</v>
      </c>
      <c r="CV112" s="29" t="e">
        <f t="shared" si="114"/>
        <v>#N/A</v>
      </c>
      <c r="CW112" s="29" t="e">
        <f t="shared" si="114"/>
        <v>#N/A</v>
      </c>
      <c r="CX112" s="29" t="e">
        <f t="shared" si="114"/>
        <v>#N/A</v>
      </c>
      <c r="CY112" s="29" t="e">
        <f t="shared" si="114"/>
        <v>#N/A</v>
      </c>
      <c r="CZ112" s="29" t="e">
        <f t="shared" si="114"/>
        <v>#N/A</v>
      </c>
      <c r="DA112" s="29" t="e">
        <f t="shared" si="114"/>
        <v>#N/A</v>
      </c>
      <c r="DB112" s="29" t="e">
        <f t="shared" si="114"/>
        <v>#N/A</v>
      </c>
      <c r="DC112" s="29"/>
      <c r="DD112" s="29" t="e">
        <f>CE112*1.2</f>
        <v>#N/A</v>
      </c>
      <c r="DE112" s="29" t="e">
        <f>CF112*1.2</f>
        <v>#N/A</v>
      </c>
      <c r="DF112" s="29" t="e">
        <f t="shared" si="115"/>
        <v>#N/A</v>
      </c>
      <c r="DG112" s="29" t="e">
        <f t="shared" si="115"/>
        <v>#N/A</v>
      </c>
      <c r="DH112" s="29" t="e">
        <f t="shared" si="115"/>
        <v>#N/A</v>
      </c>
      <c r="DI112" s="29" t="e">
        <f t="shared" si="115"/>
        <v>#N/A</v>
      </c>
      <c r="DJ112" s="29" t="e">
        <f t="shared" si="115"/>
        <v>#N/A</v>
      </c>
      <c r="DK112" s="29" t="e">
        <f t="shared" si="115"/>
        <v>#N/A</v>
      </c>
      <c r="DL112" s="29" t="e">
        <f t="shared" si="115"/>
        <v>#N/A</v>
      </c>
      <c r="DM112" s="29" t="e">
        <f t="shared" si="115"/>
        <v>#N/A</v>
      </c>
      <c r="DN112" s="29" t="e">
        <f t="shared" si="115"/>
        <v>#N/A</v>
      </c>
      <c r="DO112" s="29" t="e">
        <f t="shared" si="115"/>
        <v>#N/A</v>
      </c>
      <c r="DP112" s="17"/>
      <c r="DQ112" s="17"/>
      <c r="DR112" s="17"/>
    </row>
    <row r="113" spans="1:122" ht="18" customHeight="1">
      <c r="A113" s="52" t="str">
        <f t="shared" si="73"/>
        <v/>
      </c>
      <c r="B113" s="52" t="str">
        <f t="shared" si="116"/>
        <v/>
      </c>
      <c r="C113" s="52" t="str">
        <f t="shared" si="116"/>
        <v/>
      </c>
      <c r="D113" s="52" t="str">
        <f t="shared" si="116"/>
        <v/>
      </c>
      <c r="E113" s="52" t="str">
        <f t="shared" si="116"/>
        <v/>
      </c>
      <c r="F113" s="53" t="str">
        <f t="shared" si="116"/>
        <v/>
      </c>
      <c r="G113" s="87">
        <f t="shared" si="75"/>
        <v>0.85</v>
      </c>
      <c r="H113" s="58"/>
      <c r="I113" s="56" t="e">
        <f>VLOOKUP($C113,地域別価格234[],5,0)</f>
        <v>#N/A</v>
      </c>
      <c r="J113" s="63" t="str">
        <f t="shared" si="32"/>
        <v/>
      </c>
      <c r="K113" s="50" t="e">
        <f t="shared" si="33"/>
        <v>#N/A</v>
      </c>
      <c r="L113" s="34" t="e">
        <f t="shared" si="76"/>
        <v>#N/A</v>
      </c>
      <c r="M113" s="35" t="e">
        <f t="shared" si="34"/>
        <v>#N/A</v>
      </c>
      <c r="N113" s="44" t="e">
        <f>M113*$D113</f>
        <v>#N/A</v>
      </c>
      <c r="O113" s="56" t="e">
        <f>VLOOKUP($C113,地域別価格234[],6,0)</f>
        <v>#N/A</v>
      </c>
      <c r="P113" s="63" t="str">
        <f t="shared" si="35"/>
        <v/>
      </c>
      <c r="Q113" s="50" t="e">
        <f t="shared" si="36"/>
        <v>#N/A</v>
      </c>
      <c r="R113" s="34" t="e">
        <f t="shared" si="77"/>
        <v>#N/A</v>
      </c>
      <c r="S113" s="35" t="e">
        <f t="shared" ref="S113:S140" si="117">_xlfn.CEILING.MATH(R113)</f>
        <v>#N/A</v>
      </c>
      <c r="T113" s="44" t="e">
        <f t="shared" si="37"/>
        <v>#N/A</v>
      </c>
      <c r="U113" s="56" t="e">
        <f>VLOOKUP($C113,地域別価格234[],7,0)</f>
        <v>#N/A</v>
      </c>
      <c r="V113" s="63" t="str">
        <f t="shared" si="38"/>
        <v/>
      </c>
      <c r="W113" s="50" t="e">
        <f t="shared" si="39"/>
        <v>#N/A</v>
      </c>
      <c r="X113" s="34" t="e">
        <f t="shared" si="79"/>
        <v>#N/A</v>
      </c>
      <c r="Y113" s="35" t="e">
        <f t="shared" ref="Y113:Y140" si="118">_xlfn.CEILING.MATH(X113)</f>
        <v>#N/A</v>
      </c>
      <c r="Z113" s="44" t="e">
        <f t="shared" si="40"/>
        <v>#N/A</v>
      </c>
      <c r="AA113" s="56" t="e">
        <f>VLOOKUP($C113,地域別価格234[],8,0)</f>
        <v>#N/A</v>
      </c>
      <c r="AB113" s="63" t="str">
        <f t="shared" si="41"/>
        <v/>
      </c>
      <c r="AC113" s="50" t="e">
        <f t="shared" si="42"/>
        <v>#N/A</v>
      </c>
      <c r="AD113" s="34" t="e">
        <f t="shared" si="81"/>
        <v>#N/A</v>
      </c>
      <c r="AE113" s="35" t="e">
        <f t="shared" si="82"/>
        <v>#N/A</v>
      </c>
      <c r="AF113" s="44" t="e">
        <f t="shared" ref="AF113:AF140" si="119">AE113*$D113</f>
        <v>#N/A</v>
      </c>
      <c r="AG113" s="56" t="e">
        <f>VLOOKUP($C113,地域別価格234[],9,0)</f>
        <v>#N/A</v>
      </c>
      <c r="AH113" s="63" t="str">
        <f t="shared" si="43"/>
        <v/>
      </c>
      <c r="AI113" s="50" t="e">
        <f t="shared" ref="AI113:AI140" si="120">(AG113*$D113+AH113/$F113)/$D113</f>
        <v>#N/A</v>
      </c>
      <c r="AJ113" s="34" t="e">
        <f t="shared" si="85"/>
        <v>#N/A</v>
      </c>
      <c r="AK113" s="35" t="e">
        <f t="shared" ref="AK113:AK140" si="121">_xlfn.CEILING.MATH(AJ113)</f>
        <v>#N/A</v>
      </c>
      <c r="AL113" s="44" t="e">
        <f t="shared" ref="AL113:AL138" si="122">AK113*$D113</f>
        <v>#N/A</v>
      </c>
      <c r="AM113" s="56" t="e">
        <f>VLOOKUP($C113,地域別価格234[],10,0)</f>
        <v>#N/A</v>
      </c>
      <c r="AN113" s="63" t="str">
        <f t="shared" si="44"/>
        <v/>
      </c>
      <c r="AO113" s="50" t="e">
        <f t="shared" ref="AO113:AO140" si="123">(AM113*$D113+AN113/$F113)/$D113</f>
        <v>#N/A</v>
      </c>
      <c r="AP113" s="34" t="e">
        <f t="shared" si="89"/>
        <v>#N/A</v>
      </c>
      <c r="AQ113" s="35" t="e">
        <f t="shared" si="45"/>
        <v>#N/A</v>
      </c>
      <c r="AR113" s="44" t="e">
        <f t="shared" si="46"/>
        <v>#N/A</v>
      </c>
      <c r="AS113" s="56" t="e">
        <f>VLOOKUP($C113,地域別価格234[],11,0)</f>
        <v>#N/A</v>
      </c>
      <c r="AT113" s="63" t="str">
        <f t="shared" si="47"/>
        <v/>
      </c>
      <c r="AU113" s="50" t="e">
        <f t="shared" ref="AU113:AU124" si="124">(AS113*$D113+AT113/$F113)/$D113</f>
        <v>#N/A</v>
      </c>
      <c r="AV113" s="34" t="e">
        <f t="shared" si="91"/>
        <v>#N/A</v>
      </c>
      <c r="AW113" s="35" t="e">
        <f t="shared" si="48"/>
        <v>#N/A</v>
      </c>
      <c r="AX113" s="44" t="e">
        <f t="shared" ref="AX113:AX140" si="125">AW113*$D113</f>
        <v>#N/A</v>
      </c>
      <c r="AY113" s="56" t="e">
        <f>VLOOKUP($C113,地域別価格234[],12,0)</f>
        <v>#N/A</v>
      </c>
      <c r="AZ113" s="63" t="str">
        <f t="shared" si="49"/>
        <v/>
      </c>
      <c r="BA113" s="50" t="e">
        <f t="shared" ref="BA113:BA131" si="126">(AY113*$D113+AZ113/$F113)/$D113</f>
        <v>#N/A</v>
      </c>
      <c r="BB113" s="34" t="e">
        <f t="shared" si="94"/>
        <v>#N/A</v>
      </c>
      <c r="BC113" s="35" t="e">
        <f t="shared" si="50"/>
        <v>#N/A</v>
      </c>
      <c r="BD113" s="44" t="e">
        <f t="shared" ref="BD113:BD140" si="127">BC113*$D113</f>
        <v>#N/A</v>
      </c>
      <c r="BE113" s="56" t="e">
        <f>VLOOKUP($C113,地域別価格234[],13,0)</f>
        <v>#N/A</v>
      </c>
      <c r="BF113" s="63" t="str">
        <f t="shared" si="51"/>
        <v/>
      </c>
      <c r="BG113" s="50" t="e">
        <f t="shared" ref="BG113:BG140" si="128">(BE113*$D113+BF113/$F113)/$D113</f>
        <v>#N/A</v>
      </c>
      <c r="BH113" s="34" t="e">
        <f t="shared" si="97"/>
        <v>#N/A</v>
      </c>
      <c r="BI113" s="35" t="e">
        <f t="shared" ref="BI113:BI140" si="129">_xlfn.CEILING.MATH(BH113)</f>
        <v>#N/A</v>
      </c>
      <c r="BJ113" s="44" t="e">
        <f t="shared" ref="BJ113:BJ140" si="130">BI113*$D113</f>
        <v>#N/A</v>
      </c>
      <c r="BK113" s="56" t="e">
        <f>VLOOKUP($C113,地域別価格234[],14,0)</f>
        <v>#N/A</v>
      </c>
      <c r="BL113" s="63" t="str">
        <f t="shared" si="52"/>
        <v/>
      </c>
      <c r="BM113" s="50" t="e">
        <f t="shared" ref="BM113:BM140" si="131">(BK113*$D113+BL113/$F113)/$D113</f>
        <v>#N/A</v>
      </c>
      <c r="BN113" s="34" t="e">
        <f t="shared" si="101"/>
        <v>#N/A</v>
      </c>
      <c r="BO113" s="35" t="e">
        <f t="shared" si="53"/>
        <v>#N/A</v>
      </c>
      <c r="BP113" s="44" t="e">
        <f t="shared" ref="BP113:BP140" si="132">BO113*$D113</f>
        <v>#N/A</v>
      </c>
      <c r="BQ113" s="56" t="e">
        <f>VLOOKUP($C113,地域別価格234[],15,0)</f>
        <v>#N/A</v>
      </c>
      <c r="BR113" s="63" t="str">
        <f t="shared" si="54"/>
        <v/>
      </c>
      <c r="BS113" s="50" t="e">
        <f t="shared" ref="BS113:BS140" si="133">(BQ113*$D113+BR113/$F113)/$D113</f>
        <v>#N/A</v>
      </c>
      <c r="BT113" s="34" t="e">
        <f t="shared" si="104"/>
        <v>#N/A</v>
      </c>
      <c r="BU113" s="35" t="e">
        <f t="shared" si="55"/>
        <v>#N/A</v>
      </c>
      <c r="BV113" s="44" t="e">
        <f t="shared" ref="BV113:BV140" si="134">BU113*$D113</f>
        <v>#N/A</v>
      </c>
      <c r="BW113" s="56" t="e">
        <f>VLOOKUP($C113,地域別価格234[],16,0)</f>
        <v>#N/A</v>
      </c>
      <c r="BX113" s="63" t="str">
        <f t="shared" si="56"/>
        <v/>
      </c>
      <c r="BY113" s="50" t="e">
        <f t="shared" ref="BY113:BY140" si="135">(BW113*$D113+BX113/$F113)/$D113</f>
        <v>#N/A</v>
      </c>
      <c r="BZ113" s="34" t="e">
        <f t="shared" si="107"/>
        <v>#N/A</v>
      </c>
      <c r="CA113" s="35" t="e">
        <f t="shared" ref="CA113:CA140" si="136">_xlfn.CEILING.MATH(BZ113)</f>
        <v>#N/A</v>
      </c>
      <c r="CB113" s="44" t="e">
        <f t="shared" ref="CB113:CB139" si="137">CA113*$D113</f>
        <v>#N/A</v>
      </c>
      <c r="CC113" s="47" t="e">
        <f t="shared" si="57"/>
        <v>#VALUE!</v>
      </c>
      <c r="CD113" s="36" t="e">
        <f t="shared" si="58"/>
        <v>#N/A</v>
      </c>
      <c r="CE113" s="36" t="e">
        <f t="shared" si="59"/>
        <v>#N/A</v>
      </c>
      <c r="CF113" s="36" t="e">
        <f t="shared" si="60"/>
        <v>#N/A</v>
      </c>
      <c r="CG113" s="36" t="e">
        <f t="shared" si="61"/>
        <v>#N/A</v>
      </c>
      <c r="CH113" s="36" t="e">
        <f t="shared" si="62"/>
        <v>#N/A</v>
      </c>
      <c r="CI113" s="36" t="e">
        <f t="shared" si="63"/>
        <v>#N/A</v>
      </c>
      <c r="CJ113" s="36" t="e">
        <f t="shared" si="64"/>
        <v>#N/A</v>
      </c>
      <c r="CK113" s="36" t="e">
        <f t="shared" si="65"/>
        <v>#N/A</v>
      </c>
      <c r="CL113" s="36" t="e">
        <f t="shared" si="66"/>
        <v>#N/A</v>
      </c>
      <c r="CM113" s="36" t="e">
        <f t="shared" si="67"/>
        <v>#N/A</v>
      </c>
      <c r="CN113" s="36" t="e">
        <f t="shared" si="68"/>
        <v>#N/A</v>
      </c>
      <c r="CO113" s="36" t="e">
        <f t="shared" si="69"/>
        <v>#N/A</v>
      </c>
      <c r="CP113" s="36" t="e">
        <f>CB113</f>
        <v>#N/A</v>
      </c>
      <c r="CQ113" s="29" t="e">
        <f t="shared" ref="CQ113:DB136" si="138">ROUNDUP(DD113,0)</f>
        <v>#N/A</v>
      </c>
      <c r="CR113" s="29" t="e">
        <f t="shared" si="138"/>
        <v>#N/A</v>
      </c>
      <c r="CS113" s="29" t="e">
        <f t="shared" si="138"/>
        <v>#N/A</v>
      </c>
      <c r="CT113" s="29" t="e">
        <f t="shared" si="114"/>
        <v>#N/A</v>
      </c>
      <c r="CU113" s="29" t="e">
        <f t="shared" si="114"/>
        <v>#N/A</v>
      </c>
      <c r="CV113" s="29" t="e">
        <f t="shared" si="114"/>
        <v>#N/A</v>
      </c>
      <c r="CW113" s="29" t="e">
        <f t="shared" si="114"/>
        <v>#N/A</v>
      </c>
      <c r="CX113" s="29" t="e">
        <f t="shared" si="114"/>
        <v>#N/A</v>
      </c>
      <c r="CY113" s="29" t="e">
        <f t="shared" si="114"/>
        <v>#N/A</v>
      </c>
      <c r="CZ113" s="29" t="e">
        <f t="shared" si="114"/>
        <v>#N/A</v>
      </c>
      <c r="DA113" s="29" t="e">
        <f t="shared" si="114"/>
        <v>#N/A</v>
      </c>
      <c r="DB113" s="29" t="e">
        <f t="shared" si="114"/>
        <v>#N/A</v>
      </c>
      <c r="DC113" s="29"/>
      <c r="DD113" s="29" t="e">
        <f t="shared" ref="DD113:DO136" si="139">CE113*1.2</f>
        <v>#N/A</v>
      </c>
      <c r="DE113" s="29" t="e">
        <f t="shared" si="139"/>
        <v>#N/A</v>
      </c>
      <c r="DF113" s="29" t="e">
        <f t="shared" si="115"/>
        <v>#N/A</v>
      </c>
      <c r="DG113" s="29" t="e">
        <f t="shared" si="115"/>
        <v>#N/A</v>
      </c>
      <c r="DH113" s="29" t="e">
        <f t="shared" si="115"/>
        <v>#N/A</v>
      </c>
      <c r="DI113" s="29" t="e">
        <f t="shared" si="115"/>
        <v>#N/A</v>
      </c>
      <c r="DJ113" s="29" t="e">
        <f t="shared" si="115"/>
        <v>#N/A</v>
      </c>
      <c r="DK113" s="29" t="e">
        <f t="shared" si="115"/>
        <v>#N/A</v>
      </c>
      <c r="DL113" s="29" t="e">
        <f t="shared" si="115"/>
        <v>#N/A</v>
      </c>
      <c r="DM113" s="29" t="e">
        <f t="shared" si="115"/>
        <v>#N/A</v>
      </c>
      <c r="DN113" s="29" t="e">
        <f t="shared" si="115"/>
        <v>#N/A</v>
      </c>
      <c r="DO113" s="29" t="e">
        <f t="shared" si="115"/>
        <v>#N/A</v>
      </c>
      <c r="DP113" s="17"/>
      <c r="DQ113" s="17"/>
      <c r="DR113" s="17"/>
    </row>
    <row r="114" spans="1:122" ht="18" customHeight="1">
      <c r="A114" s="52" t="str">
        <f t="shared" si="73"/>
        <v/>
      </c>
      <c r="B114" s="52" t="str">
        <f t="shared" ref="B114:F123" si="140">B236&amp;""</f>
        <v/>
      </c>
      <c r="C114" s="52" t="str">
        <f t="shared" si="140"/>
        <v/>
      </c>
      <c r="D114" s="52" t="str">
        <f t="shared" si="140"/>
        <v/>
      </c>
      <c r="E114" s="52" t="str">
        <f t="shared" si="140"/>
        <v/>
      </c>
      <c r="F114" s="53" t="str">
        <f t="shared" si="140"/>
        <v/>
      </c>
      <c r="G114" s="87">
        <f t="shared" si="75"/>
        <v>0.85</v>
      </c>
      <c r="H114" s="58"/>
      <c r="I114" s="56" t="e">
        <f>VLOOKUP($C114,地域別価格234[],5,0)</f>
        <v>#N/A</v>
      </c>
      <c r="J114" s="63" t="str">
        <f t="shared" si="32"/>
        <v/>
      </c>
      <c r="K114" s="50" t="e">
        <f t="shared" si="33"/>
        <v>#N/A</v>
      </c>
      <c r="L114" s="34" t="e">
        <f t="shared" si="76"/>
        <v>#N/A</v>
      </c>
      <c r="M114" s="35" t="e">
        <f t="shared" si="34"/>
        <v>#N/A</v>
      </c>
      <c r="N114" s="44" t="e">
        <f t="shared" ref="N114:N138" si="141">M114*$D114</f>
        <v>#N/A</v>
      </c>
      <c r="O114" s="56" t="e">
        <f>VLOOKUP($C114,地域別価格234[],6,0)</f>
        <v>#N/A</v>
      </c>
      <c r="P114" s="63" t="str">
        <f t="shared" si="35"/>
        <v/>
      </c>
      <c r="Q114" s="50" t="e">
        <f t="shared" si="36"/>
        <v>#N/A</v>
      </c>
      <c r="R114" s="34" t="e">
        <f t="shared" si="77"/>
        <v>#N/A</v>
      </c>
      <c r="S114" s="35" t="e">
        <f t="shared" si="117"/>
        <v>#N/A</v>
      </c>
      <c r="T114" s="44" t="e">
        <f t="shared" si="37"/>
        <v>#N/A</v>
      </c>
      <c r="U114" s="56" t="e">
        <f>VLOOKUP($C114,地域別価格234[],7,0)</f>
        <v>#N/A</v>
      </c>
      <c r="V114" s="63" t="str">
        <f t="shared" si="38"/>
        <v/>
      </c>
      <c r="W114" s="50" t="e">
        <f t="shared" si="39"/>
        <v>#N/A</v>
      </c>
      <c r="X114" s="34" t="e">
        <f t="shared" si="79"/>
        <v>#N/A</v>
      </c>
      <c r="Y114" s="35" t="e">
        <f t="shared" si="118"/>
        <v>#N/A</v>
      </c>
      <c r="Z114" s="44" t="e">
        <f t="shared" si="40"/>
        <v>#N/A</v>
      </c>
      <c r="AA114" s="56" t="e">
        <f>VLOOKUP($C114,地域別価格234[],8,0)</f>
        <v>#N/A</v>
      </c>
      <c r="AB114" s="63" t="str">
        <f t="shared" si="41"/>
        <v/>
      </c>
      <c r="AC114" s="50" t="e">
        <f t="shared" si="42"/>
        <v>#N/A</v>
      </c>
      <c r="AD114" s="34" t="e">
        <f t="shared" si="81"/>
        <v>#N/A</v>
      </c>
      <c r="AE114" s="35" t="e">
        <f t="shared" si="82"/>
        <v>#N/A</v>
      </c>
      <c r="AF114" s="44" t="e">
        <f t="shared" si="119"/>
        <v>#N/A</v>
      </c>
      <c r="AG114" s="56" t="e">
        <f>VLOOKUP($C114,地域別価格234[],9,0)</f>
        <v>#N/A</v>
      </c>
      <c r="AH114" s="63" t="str">
        <f t="shared" si="43"/>
        <v/>
      </c>
      <c r="AI114" s="50" t="e">
        <f t="shared" si="120"/>
        <v>#N/A</v>
      </c>
      <c r="AJ114" s="34" t="e">
        <f t="shared" si="85"/>
        <v>#N/A</v>
      </c>
      <c r="AK114" s="35" t="e">
        <f t="shared" si="121"/>
        <v>#N/A</v>
      </c>
      <c r="AL114" s="44" t="e">
        <f t="shared" si="122"/>
        <v>#N/A</v>
      </c>
      <c r="AM114" s="56" t="e">
        <f>VLOOKUP($C114,地域別価格234[],10,0)</f>
        <v>#N/A</v>
      </c>
      <c r="AN114" s="63" t="str">
        <f t="shared" si="44"/>
        <v/>
      </c>
      <c r="AO114" s="50" t="e">
        <f t="shared" si="123"/>
        <v>#N/A</v>
      </c>
      <c r="AP114" s="34" t="e">
        <f t="shared" si="89"/>
        <v>#N/A</v>
      </c>
      <c r="AQ114" s="35" t="e">
        <f t="shared" si="45"/>
        <v>#N/A</v>
      </c>
      <c r="AR114" s="44" t="e">
        <f t="shared" si="46"/>
        <v>#N/A</v>
      </c>
      <c r="AS114" s="56" t="e">
        <f>VLOOKUP($C114,地域別価格234[],11,0)</f>
        <v>#N/A</v>
      </c>
      <c r="AT114" s="63" t="str">
        <f t="shared" si="47"/>
        <v/>
      </c>
      <c r="AU114" s="50" t="e">
        <f t="shared" si="124"/>
        <v>#N/A</v>
      </c>
      <c r="AV114" s="34" t="e">
        <f t="shared" si="91"/>
        <v>#N/A</v>
      </c>
      <c r="AW114" s="35" t="e">
        <f t="shared" si="48"/>
        <v>#N/A</v>
      </c>
      <c r="AX114" s="44" t="e">
        <f t="shared" si="125"/>
        <v>#N/A</v>
      </c>
      <c r="AY114" s="56" t="e">
        <f>VLOOKUP($C114,地域別価格234[],12,0)</f>
        <v>#N/A</v>
      </c>
      <c r="AZ114" s="63" t="str">
        <f t="shared" si="49"/>
        <v/>
      </c>
      <c r="BA114" s="50" t="e">
        <f t="shared" si="126"/>
        <v>#N/A</v>
      </c>
      <c r="BB114" s="34" t="e">
        <f t="shared" si="94"/>
        <v>#N/A</v>
      </c>
      <c r="BC114" s="35" t="e">
        <f t="shared" si="50"/>
        <v>#N/A</v>
      </c>
      <c r="BD114" s="44" t="e">
        <f t="shared" si="127"/>
        <v>#N/A</v>
      </c>
      <c r="BE114" s="56" t="e">
        <f>VLOOKUP($C114,地域別価格234[],13,0)</f>
        <v>#N/A</v>
      </c>
      <c r="BF114" s="63" t="str">
        <f t="shared" si="51"/>
        <v/>
      </c>
      <c r="BG114" s="50" t="e">
        <f t="shared" si="128"/>
        <v>#N/A</v>
      </c>
      <c r="BH114" s="34" t="e">
        <f t="shared" si="97"/>
        <v>#N/A</v>
      </c>
      <c r="BI114" s="35" t="e">
        <f t="shared" si="129"/>
        <v>#N/A</v>
      </c>
      <c r="BJ114" s="44" t="e">
        <f t="shared" si="130"/>
        <v>#N/A</v>
      </c>
      <c r="BK114" s="56" t="e">
        <f>VLOOKUP($C114,地域別価格234[],14,0)</f>
        <v>#N/A</v>
      </c>
      <c r="BL114" s="63" t="str">
        <f t="shared" si="52"/>
        <v/>
      </c>
      <c r="BM114" s="50" t="e">
        <f t="shared" si="131"/>
        <v>#N/A</v>
      </c>
      <c r="BN114" s="34" t="e">
        <f t="shared" si="101"/>
        <v>#N/A</v>
      </c>
      <c r="BO114" s="35" t="e">
        <f t="shared" si="53"/>
        <v>#N/A</v>
      </c>
      <c r="BP114" s="44" t="e">
        <f t="shared" si="132"/>
        <v>#N/A</v>
      </c>
      <c r="BQ114" s="56" t="e">
        <f>VLOOKUP($C114,地域別価格234[],15,0)</f>
        <v>#N/A</v>
      </c>
      <c r="BR114" s="63" t="str">
        <f t="shared" si="54"/>
        <v/>
      </c>
      <c r="BS114" s="50" t="e">
        <f t="shared" si="133"/>
        <v>#N/A</v>
      </c>
      <c r="BT114" s="34" t="e">
        <f t="shared" si="104"/>
        <v>#N/A</v>
      </c>
      <c r="BU114" s="35" t="e">
        <f t="shared" si="55"/>
        <v>#N/A</v>
      </c>
      <c r="BV114" s="44" t="e">
        <f t="shared" si="134"/>
        <v>#N/A</v>
      </c>
      <c r="BW114" s="56" t="e">
        <f>VLOOKUP($C114,地域別価格234[],16,0)</f>
        <v>#N/A</v>
      </c>
      <c r="BX114" s="63" t="str">
        <f t="shared" si="56"/>
        <v/>
      </c>
      <c r="BY114" s="50" t="e">
        <f t="shared" si="135"/>
        <v>#N/A</v>
      </c>
      <c r="BZ114" s="34" t="e">
        <f t="shared" si="107"/>
        <v>#N/A</v>
      </c>
      <c r="CA114" s="35" t="e">
        <f t="shared" si="136"/>
        <v>#N/A</v>
      </c>
      <c r="CB114" s="44" t="e">
        <f t="shared" si="137"/>
        <v>#N/A</v>
      </c>
      <c r="CC114" s="47" t="e">
        <f t="shared" si="57"/>
        <v>#VALUE!</v>
      </c>
      <c r="CD114" s="36" t="e">
        <f t="shared" si="58"/>
        <v>#N/A</v>
      </c>
      <c r="CE114" s="36" t="e">
        <f t="shared" si="59"/>
        <v>#N/A</v>
      </c>
      <c r="CF114" s="36" t="e">
        <f t="shared" si="60"/>
        <v>#N/A</v>
      </c>
      <c r="CG114" s="36" t="e">
        <f t="shared" si="61"/>
        <v>#N/A</v>
      </c>
      <c r="CH114" s="36" t="e">
        <f t="shared" si="62"/>
        <v>#N/A</v>
      </c>
      <c r="CI114" s="36" t="e">
        <f t="shared" si="63"/>
        <v>#N/A</v>
      </c>
      <c r="CJ114" s="36" t="e">
        <f t="shared" si="64"/>
        <v>#N/A</v>
      </c>
      <c r="CK114" s="36" t="e">
        <f t="shared" si="65"/>
        <v>#N/A</v>
      </c>
      <c r="CL114" s="36" t="e">
        <f t="shared" si="66"/>
        <v>#N/A</v>
      </c>
      <c r="CM114" s="36" t="e">
        <f t="shared" si="67"/>
        <v>#N/A</v>
      </c>
      <c r="CN114" s="36" t="e">
        <f t="shared" si="68"/>
        <v>#N/A</v>
      </c>
      <c r="CO114" s="36" t="e">
        <f t="shared" si="69"/>
        <v>#N/A</v>
      </c>
      <c r="CP114" s="36" t="e">
        <f t="shared" ref="CP114:CP140" si="142">CB114</f>
        <v>#N/A</v>
      </c>
      <c r="CQ114" s="29" t="e">
        <f t="shared" si="138"/>
        <v>#N/A</v>
      </c>
      <c r="CR114" s="29" t="e">
        <f t="shared" si="138"/>
        <v>#N/A</v>
      </c>
      <c r="CS114" s="29" t="e">
        <f t="shared" si="138"/>
        <v>#N/A</v>
      </c>
      <c r="CT114" s="29" t="e">
        <f t="shared" si="114"/>
        <v>#N/A</v>
      </c>
      <c r="CU114" s="29" t="e">
        <f t="shared" si="114"/>
        <v>#N/A</v>
      </c>
      <c r="CV114" s="29" t="e">
        <f t="shared" si="114"/>
        <v>#N/A</v>
      </c>
      <c r="CW114" s="29" t="e">
        <f t="shared" si="114"/>
        <v>#N/A</v>
      </c>
      <c r="CX114" s="29" t="e">
        <f t="shared" si="114"/>
        <v>#N/A</v>
      </c>
      <c r="CY114" s="29" t="e">
        <f t="shared" si="114"/>
        <v>#N/A</v>
      </c>
      <c r="CZ114" s="29" t="e">
        <f t="shared" si="114"/>
        <v>#N/A</v>
      </c>
      <c r="DA114" s="29" t="e">
        <f t="shared" si="114"/>
        <v>#N/A</v>
      </c>
      <c r="DB114" s="29" t="e">
        <f t="shared" si="114"/>
        <v>#N/A</v>
      </c>
      <c r="DC114" s="29"/>
      <c r="DD114" s="29" t="e">
        <f t="shared" si="139"/>
        <v>#N/A</v>
      </c>
      <c r="DE114" s="29" t="e">
        <f t="shared" si="139"/>
        <v>#N/A</v>
      </c>
      <c r="DF114" s="29" t="e">
        <f t="shared" si="115"/>
        <v>#N/A</v>
      </c>
      <c r="DG114" s="29" t="e">
        <f t="shared" si="115"/>
        <v>#N/A</v>
      </c>
      <c r="DH114" s="29" t="e">
        <f t="shared" si="115"/>
        <v>#N/A</v>
      </c>
      <c r="DI114" s="29" t="e">
        <f t="shared" si="115"/>
        <v>#N/A</v>
      </c>
      <c r="DJ114" s="29" t="e">
        <f t="shared" si="115"/>
        <v>#N/A</v>
      </c>
      <c r="DK114" s="29" t="e">
        <f t="shared" si="115"/>
        <v>#N/A</v>
      </c>
      <c r="DL114" s="29" t="e">
        <f t="shared" si="115"/>
        <v>#N/A</v>
      </c>
      <c r="DM114" s="29" t="e">
        <f t="shared" si="115"/>
        <v>#N/A</v>
      </c>
      <c r="DN114" s="29" t="e">
        <f t="shared" si="115"/>
        <v>#N/A</v>
      </c>
      <c r="DO114" s="29" t="e">
        <f t="shared" si="115"/>
        <v>#N/A</v>
      </c>
    </row>
    <row r="115" spans="1:122" ht="18" customHeight="1">
      <c r="A115" s="52" t="str">
        <f t="shared" si="73"/>
        <v/>
      </c>
      <c r="B115" s="52" t="str">
        <f t="shared" si="140"/>
        <v/>
      </c>
      <c r="C115" s="52" t="str">
        <f t="shared" si="140"/>
        <v/>
      </c>
      <c r="D115" s="52" t="str">
        <f t="shared" si="140"/>
        <v/>
      </c>
      <c r="E115" s="52" t="str">
        <f t="shared" si="140"/>
        <v/>
      </c>
      <c r="F115" s="53" t="str">
        <f t="shared" si="140"/>
        <v/>
      </c>
      <c r="G115" s="87">
        <f t="shared" si="75"/>
        <v>0.85</v>
      </c>
      <c r="H115" s="58"/>
      <c r="I115" s="56" t="e">
        <f>VLOOKUP($C115,地域別価格234[],5,0)</f>
        <v>#N/A</v>
      </c>
      <c r="J115" s="63" t="str">
        <f t="shared" si="32"/>
        <v/>
      </c>
      <c r="K115" s="50" t="e">
        <f t="shared" si="33"/>
        <v>#N/A</v>
      </c>
      <c r="L115" s="34" t="e">
        <f t="shared" si="76"/>
        <v>#N/A</v>
      </c>
      <c r="M115" s="35" t="e">
        <f t="shared" si="34"/>
        <v>#N/A</v>
      </c>
      <c r="N115" s="44" t="e">
        <f t="shared" si="141"/>
        <v>#N/A</v>
      </c>
      <c r="O115" s="56" t="e">
        <f>VLOOKUP($C115,地域別価格234[],6,0)</f>
        <v>#N/A</v>
      </c>
      <c r="P115" s="63" t="str">
        <f t="shared" si="35"/>
        <v/>
      </c>
      <c r="Q115" s="50" t="e">
        <f t="shared" si="36"/>
        <v>#N/A</v>
      </c>
      <c r="R115" s="34" t="e">
        <f t="shared" si="77"/>
        <v>#N/A</v>
      </c>
      <c r="S115" s="35" t="e">
        <f t="shared" si="117"/>
        <v>#N/A</v>
      </c>
      <c r="T115" s="44" t="e">
        <f t="shared" si="37"/>
        <v>#N/A</v>
      </c>
      <c r="U115" s="56" t="e">
        <f>VLOOKUP($C115,地域別価格234[],7,0)</f>
        <v>#N/A</v>
      </c>
      <c r="V115" s="63" t="str">
        <f t="shared" si="38"/>
        <v/>
      </c>
      <c r="W115" s="50" t="e">
        <f t="shared" si="39"/>
        <v>#N/A</v>
      </c>
      <c r="X115" s="34" t="e">
        <f t="shared" si="79"/>
        <v>#N/A</v>
      </c>
      <c r="Y115" s="35" t="e">
        <f t="shared" si="118"/>
        <v>#N/A</v>
      </c>
      <c r="Z115" s="44" t="e">
        <f t="shared" si="40"/>
        <v>#N/A</v>
      </c>
      <c r="AA115" s="56" t="e">
        <f>VLOOKUP($C115,地域別価格234[],8,0)</f>
        <v>#N/A</v>
      </c>
      <c r="AB115" s="63" t="str">
        <f t="shared" si="41"/>
        <v/>
      </c>
      <c r="AC115" s="50" t="e">
        <f t="shared" si="42"/>
        <v>#N/A</v>
      </c>
      <c r="AD115" s="34" t="e">
        <f t="shared" si="81"/>
        <v>#N/A</v>
      </c>
      <c r="AE115" s="35" t="e">
        <f t="shared" si="82"/>
        <v>#N/A</v>
      </c>
      <c r="AF115" s="44" t="e">
        <f t="shared" si="119"/>
        <v>#N/A</v>
      </c>
      <c r="AG115" s="56" t="e">
        <f>VLOOKUP($C115,地域別価格234[],9,0)</f>
        <v>#N/A</v>
      </c>
      <c r="AH115" s="63" t="str">
        <f t="shared" si="43"/>
        <v/>
      </c>
      <c r="AI115" s="50" t="e">
        <f t="shared" si="120"/>
        <v>#N/A</v>
      </c>
      <c r="AJ115" s="34" t="e">
        <f t="shared" si="85"/>
        <v>#N/A</v>
      </c>
      <c r="AK115" s="35" t="e">
        <f t="shared" si="121"/>
        <v>#N/A</v>
      </c>
      <c r="AL115" s="44" t="e">
        <f t="shared" si="122"/>
        <v>#N/A</v>
      </c>
      <c r="AM115" s="56" t="e">
        <f>VLOOKUP($C115,地域別価格234[],10,0)</f>
        <v>#N/A</v>
      </c>
      <c r="AN115" s="63" t="str">
        <f t="shared" si="44"/>
        <v/>
      </c>
      <c r="AO115" s="50" t="e">
        <f t="shared" si="123"/>
        <v>#N/A</v>
      </c>
      <c r="AP115" s="34" t="e">
        <f t="shared" si="89"/>
        <v>#N/A</v>
      </c>
      <c r="AQ115" s="35" t="e">
        <f t="shared" si="45"/>
        <v>#N/A</v>
      </c>
      <c r="AR115" s="44" t="e">
        <f t="shared" si="46"/>
        <v>#N/A</v>
      </c>
      <c r="AS115" s="56" t="e">
        <f>VLOOKUP($C115,地域別価格234[],11,0)</f>
        <v>#N/A</v>
      </c>
      <c r="AT115" s="63" t="str">
        <f t="shared" si="47"/>
        <v/>
      </c>
      <c r="AU115" s="50" t="e">
        <f t="shared" si="124"/>
        <v>#N/A</v>
      </c>
      <c r="AV115" s="34" t="e">
        <f t="shared" si="91"/>
        <v>#N/A</v>
      </c>
      <c r="AW115" s="35" t="e">
        <f t="shared" si="48"/>
        <v>#N/A</v>
      </c>
      <c r="AX115" s="44" t="e">
        <f t="shared" si="125"/>
        <v>#N/A</v>
      </c>
      <c r="AY115" s="56" t="e">
        <f>VLOOKUP($C115,地域別価格234[],12,0)</f>
        <v>#N/A</v>
      </c>
      <c r="AZ115" s="63" t="str">
        <f t="shared" si="49"/>
        <v/>
      </c>
      <c r="BA115" s="50" t="e">
        <f t="shared" si="126"/>
        <v>#N/A</v>
      </c>
      <c r="BB115" s="34" t="e">
        <f t="shared" si="94"/>
        <v>#N/A</v>
      </c>
      <c r="BC115" s="35" t="e">
        <f t="shared" si="50"/>
        <v>#N/A</v>
      </c>
      <c r="BD115" s="44" t="e">
        <f t="shared" si="127"/>
        <v>#N/A</v>
      </c>
      <c r="BE115" s="56" t="e">
        <f>VLOOKUP($C115,地域別価格234[],13,0)</f>
        <v>#N/A</v>
      </c>
      <c r="BF115" s="63" t="str">
        <f t="shared" si="51"/>
        <v/>
      </c>
      <c r="BG115" s="50" t="e">
        <f t="shared" si="128"/>
        <v>#N/A</v>
      </c>
      <c r="BH115" s="34" t="e">
        <f t="shared" si="97"/>
        <v>#N/A</v>
      </c>
      <c r="BI115" s="35" t="e">
        <f t="shared" si="129"/>
        <v>#N/A</v>
      </c>
      <c r="BJ115" s="44" t="e">
        <f t="shared" si="130"/>
        <v>#N/A</v>
      </c>
      <c r="BK115" s="56" t="e">
        <f>VLOOKUP($C115,地域別価格234[],14,0)</f>
        <v>#N/A</v>
      </c>
      <c r="BL115" s="63" t="str">
        <f t="shared" si="52"/>
        <v/>
      </c>
      <c r="BM115" s="50" t="e">
        <f t="shared" si="131"/>
        <v>#N/A</v>
      </c>
      <c r="BN115" s="34" t="e">
        <f t="shared" si="101"/>
        <v>#N/A</v>
      </c>
      <c r="BO115" s="35" t="e">
        <f t="shared" si="53"/>
        <v>#N/A</v>
      </c>
      <c r="BP115" s="44" t="e">
        <f t="shared" si="132"/>
        <v>#N/A</v>
      </c>
      <c r="BQ115" s="56" t="e">
        <f>VLOOKUP($C115,地域別価格234[],15,0)</f>
        <v>#N/A</v>
      </c>
      <c r="BR115" s="63" t="str">
        <f t="shared" si="54"/>
        <v/>
      </c>
      <c r="BS115" s="50" t="e">
        <f t="shared" si="133"/>
        <v>#N/A</v>
      </c>
      <c r="BT115" s="34" t="e">
        <f t="shared" si="104"/>
        <v>#N/A</v>
      </c>
      <c r="BU115" s="35" t="e">
        <f t="shared" si="55"/>
        <v>#N/A</v>
      </c>
      <c r="BV115" s="44" t="e">
        <f t="shared" si="134"/>
        <v>#N/A</v>
      </c>
      <c r="BW115" s="56" t="e">
        <f>VLOOKUP($C115,地域別価格234[],16,0)</f>
        <v>#N/A</v>
      </c>
      <c r="BX115" s="63" t="str">
        <f t="shared" si="56"/>
        <v/>
      </c>
      <c r="BY115" s="50" t="e">
        <f t="shared" si="135"/>
        <v>#N/A</v>
      </c>
      <c r="BZ115" s="34" t="e">
        <f t="shared" si="107"/>
        <v>#N/A</v>
      </c>
      <c r="CA115" s="35" t="e">
        <f t="shared" si="136"/>
        <v>#N/A</v>
      </c>
      <c r="CB115" s="44" t="e">
        <f t="shared" si="137"/>
        <v>#N/A</v>
      </c>
      <c r="CC115" s="47" t="e">
        <f t="shared" si="57"/>
        <v>#VALUE!</v>
      </c>
      <c r="CD115" s="36" t="e">
        <f t="shared" si="58"/>
        <v>#N/A</v>
      </c>
      <c r="CE115" s="36" t="e">
        <f t="shared" si="59"/>
        <v>#N/A</v>
      </c>
      <c r="CF115" s="36" t="e">
        <f t="shared" si="60"/>
        <v>#N/A</v>
      </c>
      <c r="CG115" s="36" t="e">
        <f t="shared" si="61"/>
        <v>#N/A</v>
      </c>
      <c r="CH115" s="36" t="e">
        <f t="shared" si="62"/>
        <v>#N/A</v>
      </c>
      <c r="CI115" s="36" t="e">
        <f t="shared" si="63"/>
        <v>#N/A</v>
      </c>
      <c r="CJ115" s="36" t="e">
        <f t="shared" si="64"/>
        <v>#N/A</v>
      </c>
      <c r="CK115" s="36" t="e">
        <f t="shared" si="65"/>
        <v>#N/A</v>
      </c>
      <c r="CL115" s="36" t="e">
        <f t="shared" si="66"/>
        <v>#N/A</v>
      </c>
      <c r="CM115" s="36" t="e">
        <f t="shared" si="67"/>
        <v>#N/A</v>
      </c>
      <c r="CN115" s="36" t="e">
        <f t="shared" si="68"/>
        <v>#N/A</v>
      </c>
      <c r="CO115" s="36" t="e">
        <f t="shared" si="69"/>
        <v>#N/A</v>
      </c>
      <c r="CP115" s="36" t="e">
        <f t="shared" si="142"/>
        <v>#N/A</v>
      </c>
      <c r="CQ115" s="29" t="e">
        <f t="shared" si="138"/>
        <v>#N/A</v>
      </c>
      <c r="CR115" s="29" t="e">
        <f t="shared" si="138"/>
        <v>#N/A</v>
      </c>
      <c r="CS115" s="29" t="e">
        <f t="shared" si="138"/>
        <v>#N/A</v>
      </c>
      <c r="CT115" s="29" t="e">
        <f t="shared" si="114"/>
        <v>#N/A</v>
      </c>
      <c r="CU115" s="29" t="e">
        <f t="shared" si="114"/>
        <v>#N/A</v>
      </c>
      <c r="CV115" s="29" t="e">
        <f t="shared" si="114"/>
        <v>#N/A</v>
      </c>
      <c r="CW115" s="29" t="e">
        <f t="shared" si="114"/>
        <v>#N/A</v>
      </c>
      <c r="CX115" s="29" t="e">
        <f t="shared" si="114"/>
        <v>#N/A</v>
      </c>
      <c r="CY115" s="29" t="e">
        <f t="shared" si="114"/>
        <v>#N/A</v>
      </c>
      <c r="CZ115" s="29" t="e">
        <f t="shared" si="114"/>
        <v>#N/A</v>
      </c>
      <c r="DA115" s="29" t="e">
        <f t="shared" si="114"/>
        <v>#N/A</v>
      </c>
      <c r="DB115" s="29" t="e">
        <f t="shared" si="114"/>
        <v>#N/A</v>
      </c>
      <c r="DC115" s="29"/>
      <c r="DD115" s="29" t="e">
        <f t="shared" si="139"/>
        <v>#N/A</v>
      </c>
      <c r="DE115" s="29" t="e">
        <f t="shared" si="139"/>
        <v>#N/A</v>
      </c>
      <c r="DF115" s="29" t="e">
        <f t="shared" si="115"/>
        <v>#N/A</v>
      </c>
      <c r="DG115" s="29" t="e">
        <f t="shared" si="115"/>
        <v>#N/A</v>
      </c>
      <c r="DH115" s="29" t="e">
        <f t="shared" si="115"/>
        <v>#N/A</v>
      </c>
      <c r="DI115" s="29" t="e">
        <f t="shared" si="115"/>
        <v>#N/A</v>
      </c>
      <c r="DJ115" s="29" t="e">
        <f t="shared" si="115"/>
        <v>#N/A</v>
      </c>
      <c r="DK115" s="29" t="e">
        <f t="shared" si="115"/>
        <v>#N/A</v>
      </c>
      <c r="DL115" s="29" t="e">
        <f t="shared" si="115"/>
        <v>#N/A</v>
      </c>
      <c r="DM115" s="29" t="e">
        <f t="shared" si="115"/>
        <v>#N/A</v>
      </c>
      <c r="DN115" s="29" t="e">
        <f t="shared" si="115"/>
        <v>#N/A</v>
      </c>
      <c r="DO115" s="29" t="e">
        <f t="shared" si="115"/>
        <v>#N/A</v>
      </c>
    </row>
    <row r="116" spans="1:122" ht="18" customHeight="1">
      <c r="A116" s="52" t="str">
        <f t="shared" si="73"/>
        <v/>
      </c>
      <c r="B116" s="52" t="str">
        <f t="shared" si="140"/>
        <v/>
      </c>
      <c r="C116" s="52" t="str">
        <f t="shared" si="140"/>
        <v/>
      </c>
      <c r="D116" s="52" t="str">
        <f t="shared" si="140"/>
        <v/>
      </c>
      <c r="E116" s="52" t="str">
        <f t="shared" si="140"/>
        <v/>
      </c>
      <c r="F116" s="53" t="str">
        <f t="shared" si="140"/>
        <v/>
      </c>
      <c r="G116" s="87">
        <f t="shared" si="75"/>
        <v>0.85</v>
      </c>
      <c r="H116" s="58"/>
      <c r="I116" s="56" t="e">
        <f>VLOOKUP($C116,地域別価格234[],5,0)</f>
        <v>#N/A</v>
      </c>
      <c r="J116" s="63" t="str">
        <f t="shared" si="32"/>
        <v/>
      </c>
      <c r="K116" s="50" t="e">
        <f t="shared" si="33"/>
        <v>#N/A</v>
      </c>
      <c r="L116" s="34" t="e">
        <f t="shared" si="76"/>
        <v>#N/A</v>
      </c>
      <c r="M116" s="35" t="e">
        <f t="shared" si="34"/>
        <v>#N/A</v>
      </c>
      <c r="N116" s="44" t="e">
        <f t="shared" si="141"/>
        <v>#N/A</v>
      </c>
      <c r="O116" s="56" t="e">
        <f>VLOOKUP($C116,地域別価格234[],6,0)</f>
        <v>#N/A</v>
      </c>
      <c r="P116" s="63" t="str">
        <f t="shared" si="35"/>
        <v/>
      </c>
      <c r="Q116" s="50" t="e">
        <f t="shared" si="36"/>
        <v>#N/A</v>
      </c>
      <c r="R116" s="34" t="e">
        <f t="shared" si="77"/>
        <v>#N/A</v>
      </c>
      <c r="S116" s="35" t="e">
        <f t="shared" si="117"/>
        <v>#N/A</v>
      </c>
      <c r="T116" s="44" t="e">
        <f t="shared" si="37"/>
        <v>#N/A</v>
      </c>
      <c r="U116" s="56" t="e">
        <f>VLOOKUP($C116,地域別価格234[],7,0)</f>
        <v>#N/A</v>
      </c>
      <c r="V116" s="63" t="str">
        <f t="shared" si="38"/>
        <v/>
      </c>
      <c r="W116" s="50" t="e">
        <f t="shared" si="39"/>
        <v>#N/A</v>
      </c>
      <c r="X116" s="34" t="e">
        <f t="shared" si="79"/>
        <v>#N/A</v>
      </c>
      <c r="Y116" s="35" t="e">
        <f t="shared" si="118"/>
        <v>#N/A</v>
      </c>
      <c r="Z116" s="44" t="e">
        <f t="shared" si="40"/>
        <v>#N/A</v>
      </c>
      <c r="AA116" s="56" t="e">
        <f>VLOOKUP($C116,地域別価格234[],8,0)</f>
        <v>#N/A</v>
      </c>
      <c r="AB116" s="63" t="str">
        <f t="shared" si="41"/>
        <v/>
      </c>
      <c r="AC116" s="50" t="e">
        <f t="shared" si="42"/>
        <v>#N/A</v>
      </c>
      <c r="AD116" s="34" t="e">
        <f t="shared" si="81"/>
        <v>#N/A</v>
      </c>
      <c r="AE116" s="35" t="e">
        <f t="shared" si="82"/>
        <v>#N/A</v>
      </c>
      <c r="AF116" s="44" t="e">
        <f t="shared" si="119"/>
        <v>#N/A</v>
      </c>
      <c r="AG116" s="56" t="e">
        <f>VLOOKUP($C116,地域別価格234[],9,0)</f>
        <v>#N/A</v>
      </c>
      <c r="AH116" s="63" t="str">
        <f t="shared" si="43"/>
        <v/>
      </c>
      <c r="AI116" s="50" t="e">
        <f t="shared" si="120"/>
        <v>#N/A</v>
      </c>
      <c r="AJ116" s="34" t="e">
        <f t="shared" si="85"/>
        <v>#N/A</v>
      </c>
      <c r="AK116" s="35" t="e">
        <f t="shared" si="121"/>
        <v>#N/A</v>
      </c>
      <c r="AL116" s="44" t="e">
        <f t="shared" si="122"/>
        <v>#N/A</v>
      </c>
      <c r="AM116" s="56" t="e">
        <f>VLOOKUP($C116,地域別価格234[],10,0)</f>
        <v>#N/A</v>
      </c>
      <c r="AN116" s="63" t="str">
        <f t="shared" si="44"/>
        <v/>
      </c>
      <c r="AO116" s="50" t="e">
        <f t="shared" si="123"/>
        <v>#N/A</v>
      </c>
      <c r="AP116" s="34" t="e">
        <f t="shared" si="89"/>
        <v>#N/A</v>
      </c>
      <c r="AQ116" s="35" t="e">
        <f t="shared" si="45"/>
        <v>#N/A</v>
      </c>
      <c r="AR116" s="44" t="e">
        <f t="shared" si="46"/>
        <v>#N/A</v>
      </c>
      <c r="AS116" s="56" t="e">
        <f>VLOOKUP($C116,地域別価格234[],11,0)</f>
        <v>#N/A</v>
      </c>
      <c r="AT116" s="63" t="str">
        <f t="shared" si="47"/>
        <v/>
      </c>
      <c r="AU116" s="50" t="e">
        <f t="shared" si="124"/>
        <v>#N/A</v>
      </c>
      <c r="AV116" s="34" t="e">
        <f t="shared" si="91"/>
        <v>#N/A</v>
      </c>
      <c r="AW116" s="35" t="e">
        <f t="shared" si="48"/>
        <v>#N/A</v>
      </c>
      <c r="AX116" s="44" t="e">
        <f t="shared" si="125"/>
        <v>#N/A</v>
      </c>
      <c r="AY116" s="56" t="e">
        <f>VLOOKUP($C116,地域別価格234[],12,0)</f>
        <v>#N/A</v>
      </c>
      <c r="AZ116" s="63" t="str">
        <f t="shared" si="49"/>
        <v/>
      </c>
      <c r="BA116" s="50" t="e">
        <f t="shared" si="126"/>
        <v>#N/A</v>
      </c>
      <c r="BB116" s="34" t="e">
        <f t="shared" si="94"/>
        <v>#N/A</v>
      </c>
      <c r="BC116" s="35" t="e">
        <f t="shared" si="50"/>
        <v>#N/A</v>
      </c>
      <c r="BD116" s="44" t="e">
        <f t="shared" si="127"/>
        <v>#N/A</v>
      </c>
      <c r="BE116" s="56" t="e">
        <f>VLOOKUP($C116,地域別価格234[],13,0)</f>
        <v>#N/A</v>
      </c>
      <c r="BF116" s="63" t="str">
        <f t="shared" si="51"/>
        <v/>
      </c>
      <c r="BG116" s="50" t="e">
        <f t="shared" si="128"/>
        <v>#N/A</v>
      </c>
      <c r="BH116" s="34" t="e">
        <f t="shared" si="97"/>
        <v>#N/A</v>
      </c>
      <c r="BI116" s="35" t="e">
        <f t="shared" si="129"/>
        <v>#N/A</v>
      </c>
      <c r="BJ116" s="44" t="e">
        <f t="shared" si="130"/>
        <v>#N/A</v>
      </c>
      <c r="BK116" s="56" t="e">
        <f>VLOOKUP($C116,地域別価格234[],14,0)</f>
        <v>#N/A</v>
      </c>
      <c r="BL116" s="63" t="str">
        <f t="shared" si="52"/>
        <v/>
      </c>
      <c r="BM116" s="50" t="e">
        <f t="shared" si="131"/>
        <v>#N/A</v>
      </c>
      <c r="BN116" s="34" t="e">
        <f t="shared" si="101"/>
        <v>#N/A</v>
      </c>
      <c r="BO116" s="35" t="e">
        <f t="shared" si="53"/>
        <v>#N/A</v>
      </c>
      <c r="BP116" s="44" t="e">
        <f t="shared" si="132"/>
        <v>#N/A</v>
      </c>
      <c r="BQ116" s="56" t="e">
        <f>VLOOKUP($C116,地域別価格234[],15,0)</f>
        <v>#N/A</v>
      </c>
      <c r="BR116" s="63" t="str">
        <f t="shared" si="54"/>
        <v/>
      </c>
      <c r="BS116" s="50" t="e">
        <f t="shared" si="133"/>
        <v>#N/A</v>
      </c>
      <c r="BT116" s="34" t="e">
        <f t="shared" si="104"/>
        <v>#N/A</v>
      </c>
      <c r="BU116" s="35" t="e">
        <f t="shared" si="55"/>
        <v>#N/A</v>
      </c>
      <c r="BV116" s="44" t="e">
        <f t="shared" si="134"/>
        <v>#N/A</v>
      </c>
      <c r="BW116" s="56" t="e">
        <f>VLOOKUP($C116,地域別価格234[],16,0)</f>
        <v>#N/A</v>
      </c>
      <c r="BX116" s="63" t="str">
        <f t="shared" si="56"/>
        <v/>
      </c>
      <c r="BY116" s="50" t="e">
        <f t="shared" si="135"/>
        <v>#N/A</v>
      </c>
      <c r="BZ116" s="34" t="e">
        <f t="shared" si="107"/>
        <v>#N/A</v>
      </c>
      <c r="CA116" s="35" t="e">
        <f t="shared" si="136"/>
        <v>#N/A</v>
      </c>
      <c r="CB116" s="44" t="e">
        <f t="shared" si="137"/>
        <v>#N/A</v>
      </c>
      <c r="CC116" s="47" t="e">
        <f t="shared" si="57"/>
        <v>#VALUE!</v>
      </c>
      <c r="CD116" s="36" t="e">
        <f t="shared" si="58"/>
        <v>#N/A</v>
      </c>
      <c r="CE116" s="36" t="e">
        <f t="shared" si="59"/>
        <v>#N/A</v>
      </c>
      <c r="CF116" s="36" t="e">
        <f t="shared" si="60"/>
        <v>#N/A</v>
      </c>
      <c r="CG116" s="36" t="e">
        <f t="shared" si="61"/>
        <v>#N/A</v>
      </c>
      <c r="CH116" s="36" t="e">
        <f t="shared" si="62"/>
        <v>#N/A</v>
      </c>
      <c r="CI116" s="36" t="e">
        <f t="shared" si="63"/>
        <v>#N/A</v>
      </c>
      <c r="CJ116" s="36" t="e">
        <f t="shared" si="64"/>
        <v>#N/A</v>
      </c>
      <c r="CK116" s="36" t="e">
        <f t="shared" si="65"/>
        <v>#N/A</v>
      </c>
      <c r="CL116" s="36" t="e">
        <f t="shared" si="66"/>
        <v>#N/A</v>
      </c>
      <c r="CM116" s="36" t="e">
        <f t="shared" si="67"/>
        <v>#N/A</v>
      </c>
      <c r="CN116" s="36" t="e">
        <f t="shared" si="68"/>
        <v>#N/A</v>
      </c>
      <c r="CO116" s="36" t="e">
        <f t="shared" si="69"/>
        <v>#N/A</v>
      </c>
      <c r="CP116" s="36" t="e">
        <f t="shared" si="142"/>
        <v>#N/A</v>
      </c>
      <c r="CQ116" s="29" t="e">
        <f t="shared" si="138"/>
        <v>#N/A</v>
      </c>
      <c r="CR116" s="29" t="e">
        <f t="shared" si="138"/>
        <v>#N/A</v>
      </c>
      <c r="CS116" s="29" t="e">
        <f t="shared" si="138"/>
        <v>#N/A</v>
      </c>
      <c r="CT116" s="29" t="e">
        <f t="shared" si="138"/>
        <v>#N/A</v>
      </c>
      <c r="CU116" s="29" t="e">
        <f t="shared" si="138"/>
        <v>#N/A</v>
      </c>
      <c r="CV116" s="29" t="e">
        <f t="shared" si="138"/>
        <v>#N/A</v>
      </c>
      <c r="CW116" s="29" t="e">
        <f t="shared" si="138"/>
        <v>#N/A</v>
      </c>
      <c r="CX116" s="29" t="e">
        <f t="shared" si="138"/>
        <v>#N/A</v>
      </c>
      <c r="CY116" s="29" t="e">
        <f t="shared" si="138"/>
        <v>#N/A</v>
      </c>
      <c r="CZ116" s="29" t="e">
        <f t="shared" si="138"/>
        <v>#N/A</v>
      </c>
      <c r="DA116" s="29" t="e">
        <f t="shared" si="138"/>
        <v>#N/A</v>
      </c>
      <c r="DB116" s="29" t="e">
        <f t="shared" si="138"/>
        <v>#N/A</v>
      </c>
      <c r="DC116" s="29"/>
      <c r="DD116" s="29" t="e">
        <f t="shared" si="139"/>
        <v>#N/A</v>
      </c>
      <c r="DE116" s="29" t="e">
        <f t="shared" si="139"/>
        <v>#N/A</v>
      </c>
      <c r="DF116" s="29" t="e">
        <f t="shared" si="139"/>
        <v>#N/A</v>
      </c>
      <c r="DG116" s="29" t="e">
        <f t="shared" si="139"/>
        <v>#N/A</v>
      </c>
      <c r="DH116" s="29" t="e">
        <f t="shared" si="139"/>
        <v>#N/A</v>
      </c>
      <c r="DI116" s="29" t="e">
        <f t="shared" si="139"/>
        <v>#N/A</v>
      </c>
      <c r="DJ116" s="29" t="e">
        <f t="shared" si="139"/>
        <v>#N/A</v>
      </c>
      <c r="DK116" s="29" t="e">
        <f t="shared" si="139"/>
        <v>#N/A</v>
      </c>
      <c r="DL116" s="29" t="e">
        <f t="shared" si="139"/>
        <v>#N/A</v>
      </c>
      <c r="DM116" s="29" t="e">
        <f t="shared" si="139"/>
        <v>#N/A</v>
      </c>
      <c r="DN116" s="29" t="e">
        <f t="shared" si="139"/>
        <v>#N/A</v>
      </c>
      <c r="DO116" s="29" t="e">
        <f t="shared" si="139"/>
        <v>#N/A</v>
      </c>
    </row>
    <row r="117" spans="1:122" ht="18" customHeight="1">
      <c r="A117" s="52" t="str">
        <f t="shared" si="73"/>
        <v/>
      </c>
      <c r="B117" s="52" t="str">
        <f t="shared" si="140"/>
        <v/>
      </c>
      <c r="C117" s="52" t="str">
        <f t="shared" si="140"/>
        <v/>
      </c>
      <c r="D117" s="52" t="str">
        <f t="shared" si="140"/>
        <v/>
      </c>
      <c r="E117" s="52" t="str">
        <f t="shared" si="140"/>
        <v/>
      </c>
      <c r="F117" s="53" t="str">
        <f t="shared" si="140"/>
        <v/>
      </c>
      <c r="G117" s="87">
        <f t="shared" si="75"/>
        <v>0.85</v>
      </c>
      <c r="H117" s="58"/>
      <c r="I117" s="56" t="e">
        <f>VLOOKUP($C117,地域別価格234[],5,0)</f>
        <v>#N/A</v>
      </c>
      <c r="J117" s="63" t="str">
        <f t="shared" si="32"/>
        <v/>
      </c>
      <c r="K117" s="50" t="e">
        <f t="shared" si="33"/>
        <v>#N/A</v>
      </c>
      <c r="L117" s="34" t="e">
        <f t="shared" si="76"/>
        <v>#N/A</v>
      </c>
      <c r="M117" s="35" t="e">
        <f t="shared" si="34"/>
        <v>#N/A</v>
      </c>
      <c r="N117" s="44" t="e">
        <f t="shared" si="141"/>
        <v>#N/A</v>
      </c>
      <c r="O117" s="56" t="e">
        <f>VLOOKUP($C117,地域別価格234[],6,0)</f>
        <v>#N/A</v>
      </c>
      <c r="P117" s="63" t="str">
        <f t="shared" si="35"/>
        <v/>
      </c>
      <c r="Q117" s="50" t="e">
        <f t="shared" si="36"/>
        <v>#N/A</v>
      </c>
      <c r="R117" s="34" t="e">
        <f t="shared" si="77"/>
        <v>#N/A</v>
      </c>
      <c r="S117" s="35" t="e">
        <f t="shared" si="117"/>
        <v>#N/A</v>
      </c>
      <c r="T117" s="44" t="e">
        <f t="shared" si="37"/>
        <v>#N/A</v>
      </c>
      <c r="U117" s="56" t="e">
        <f>VLOOKUP($C117,地域別価格234[],7,0)</f>
        <v>#N/A</v>
      </c>
      <c r="V117" s="63" t="str">
        <f t="shared" si="38"/>
        <v/>
      </c>
      <c r="W117" s="50" t="e">
        <f t="shared" si="39"/>
        <v>#N/A</v>
      </c>
      <c r="X117" s="34" t="e">
        <f t="shared" si="79"/>
        <v>#N/A</v>
      </c>
      <c r="Y117" s="35" t="e">
        <f t="shared" si="118"/>
        <v>#N/A</v>
      </c>
      <c r="Z117" s="44" t="e">
        <f t="shared" si="40"/>
        <v>#N/A</v>
      </c>
      <c r="AA117" s="56" t="e">
        <f>VLOOKUP($C117,地域別価格234[],8,0)</f>
        <v>#N/A</v>
      </c>
      <c r="AB117" s="63" t="str">
        <f t="shared" si="41"/>
        <v/>
      </c>
      <c r="AC117" s="50" t="e">
        <f t="shared" si="42"/>
        <v>#N/A</v>
      </c>
      <c r="AD117" s="34" t="e">
        <f t="shared" si="81"/>
        <v>#N/A</v>
      </c>
      <c r="AE117" s="35" t="e">
        <f t="shared" si="82"/>
        <v>#N/A</v>
      </c>
      <c r="AF117" s="44" t="e">
        <f t="shared" si="119"/>
        <v>#N/A</v>
      </c>
      <c r="AG117" s="56" t="e">
        <f>VLOOKUP($C117,地域別価格234[],9,0)</f>
        <v>#N/A</v>
      </c>
      <c r="AH117" s="63" t="str">
        <f t="shared" si="43"/>
        <v/>
      </c>
      <c r="AI117" s="50" t="e">
        <f t="shared" si="120"/>
        <v>#N/A</v>
      </c>
      <c r="AJ117" s="34" t="e">
        <f t="shared" si="85"/>
        <v>#N/A</v>
      </c>
      <c r="AK117" s="35" t="e">
        <f t="shared" si="121"/>
        <v>#N/A</v>
      </c>
      <c r="AL117" s="44" t="e">
        <f t="shared" si="122"/>
        <v>#N/A</v>
      </c>
      <c r="AM117" s="56" t="e">
        <f>VLOOKUP($C117,地域別価格234[],10,0)</f>
        <v>#N/A</v>
      </c>
      <c r="AN117" s="63" t="str">
        <f t="shared" si="44"/>
        <v/>
      </c>
      <c r="AO117" s="50" t="e">
        <f t="shared" si="123"/>
        <v>#N/A</v>
      </c>
      <c r="AP117" s="34" t="e">
        <f t="shared" si="89"/>
        <v>#N/A</v>
      </c>
      <c r="AQ117" s="35" t="e">
        <f t="shared" si="45"/>
        <v>#N/A</v>
      </c>
      <c r="AR117" s="44" t="e">
        <f t="shared" si="46"/>
        <v>#N/A</v>
      </c>
      <c r="AS117" s="56" t="e">
        <f>VLOOKUP($C117,地域別価格234[],11,0)</f>
        <v>#N/A</v>
      </c>
      <c r="AT117" s="63" t="str">
        <f t="shared" si="47"/>
        <v/>
      </c>
      <c r="AU117" s="50" t="e">
        <f t="shared" si="124"/>
        <v>#N/A</v>
      </c>
      <c r="AV117" s="34" t="e">
        <f t="shared" si="91"/>
        <v>#N/A</v>
      </c>
      <c r="AW117" s="35" t="e">
        <f t="shared" si="48"/>
        <v>#N/A</v>
      </c>
      <c r="AX117" s="44" t="e">
        <f t="shared" si="125"/>
        <v>#N/A</v>
      </c>
      <c r="AY117" s="56" t="e">
        <f>VLOOKUP($C117,地域別価格234[],12,0)</f>
        <v>#N/A</v>
      </c>
      <c r="AZ117" s="63" t="str">
        <f t="shared" si="49"/>
        <v/>
      </c>
      <c r="BA117" s="50" t="e">
        <f t="shared" si="126"/>
        <v>#N/A</v>
      </c>
      <c r="BB117" s="34" t="e">
        <f t="shared" si="94"/>
        <v>#N/A</v>
      </c>
      <c r="BC117" s="35" t="e">
        <f t="shared" si="50"/>
        <v>#N/A</v>
      </c>
      <c r="BD117" s="44" t="e">
        <f t="shared" si="127"/>
        <v>#N/A</v>
      </c>
      <c r="BE117" s="56" t="e">
        <f>VLOOKUP($C117,地域別価格234[],13,0)</f>
        <v>#N/A</v>
      </c>
      <c r="BF117" s="63" t="str">
        <f t="shared" si="51"/>
        <v/>
      </c>
      <c r="BG117" s="50" t="e">
        <f t="shared" si="128"/>
        <v>#N/A</v>
      </c>
      <c r="BH117" s="34" t="e">
        <f t="shared" si="97"/>
        <v>#N/A</v>
      </c>
      <c r="BI117" s="35" t="e">
        <f t="shared" si="129"/>
        <v>#N/A</v>
      </c>
      <c r="BJ117" s="44" t="e">
        <f t="shared" si="130"/>
        <v>#N/A</v>
      </c>
      <c r="BK117" s="56" t="e">
        <f>VLOOKUP($C117,地域別価格234[],14,0)</f>
        <v>#N/A</v>
      </c>
      <c r="BL117" s="63" t="str">
        <f t="shared" si="52"/>
        <v/>
      </c>
      <c r="BM117" s="50" t="e">
        <f t="shared" si="131"/>
        <v>#N/A</v>
      </c>
      <c r="BN117" s="34" t="e">
        <f t="shared" si="101"/>
        <v>#N/A</v>
      </c>
      <c r="BO117" s="35" t="e">
        <f t="shared" si="53"/>
        <v>#N/A</v>
      </c>
      <c r="BP117" s="44" t="e">
        <f t="shared" si="132"/>
        <v>#N/A</v>
      </c>
      <c r="BQ117" s="56" t="e">
        <f>VLOOKUP($C117,地域別価格234[],15,0)</f>
        <v>#N/A</v>
      </c>
      <c r="BR117" s="63" t="str">
        <f t="shared" si="54"/>
        <v/>
      </c>
      <c r="BS117" s="50" t="e">
        <f t="shared" si="133"/>
        <v>#N/A</v>
      </c>
      <c r="BT117" s="34" t="e">
        <f t="shared" si="104"/>
        <v>#N/A</v>
      </c>
      <c r="BU117" s="35" t="e">
        <f t="shared" si="55"/>
        <v>#N/A</v>
      </c>
      <c r="BV117" s="44" t="e">
        <f t="shared" si="134"/>
        <v>#N/A</v>
      </c>
      <c r="BW117" s="56" t="e">
        <f>VLOOKUP($C117,地域別価格234[],16,0)</f>
        <v>#N/A</v>
      </c>
      <c r="BX117" s="63" t="str">
        <f t="shared" si="56"/>
        <v/>
      </c>
      <c r="BY117" s="50" t="e">
        <f t="shared" si="135"/>
        <v>#N/A</v>
      </c>
      <c r="BZ117" s="34" t="e">
        <f t="shared" si="107"/>
        <v>#N/A</v>
      </c>
      <c r="CA117" s="35" t="e">
        <f t="shared" si="136"/>
        <v>#N/A</v>
      </c>
      <c r="CB117" s="44" t="e">
        <f t="shared" si="137"/>
        <v>#N/A</v>
      </c>
      <c r="CC117" s="47" t="e">
        <f t="shared" si="57"/>
        <v>#VALUE!</v>
      </c>
      <c r="CD117" s="36" t="e">
        <f t="shared" si="58"/>
        <v>#N/A</v>
      </c>
      <c r="CE117" s="36" t="e">
        <f t="shared" si="59"/>
        <v>#N/A</v>
      </c>
      <c r="CF117" s="36" t="e">
        <f t="shared" si="60"/>
        <v>#N/A</v>
      </c>
      <c r="CG117" s="36" t="e">
        <f t="shared" si="61"/>
        <v>#N/A</v>
      </c>
      <c r="CH117" s="36" t="e">
        <f t="shared" si="62"/>
        <v>#N/A</v>
      </c>
      <c r="CI117" s="36" t="e">
        <f t="shared" si="63"/>
        <v>#N/A</v>
      </c>
      <c r="CJ117" s="36" t="e">
        <f t="shared" si="64"/>
        <v>#N/A</v>
      </c>
      <c r="CK117" s="36" t="e">
        <f t="shared" si="65"/>
        <v>#N/A</v>
      </c>
      <c r="CL117" s="36" t="e">
        <f t="shared" si="66"/>
        <v>#N/A</v>
      </c>
      <c r="CM117" s="36" t="e">
        <f t="shared" si="67"/>
        <v>#N/A</v>
      </c>
      <c r="CN117" s="36" t="e">
        <f t="shared" si="68"/>
        <v>#N/A</v>
      </c>
      <c r="CO117" s="36" t="e">
        <f t="shared" si="69"/>
        <v>#N/A</v>
      </c>
      <c r="CP117" s="36" t="e">
        <f t="shared" si="142"/>
        <v>#N/A</v>
      </c>
      <c r="CQ117" s="29" t="e">
        <f t="shared" si="138"/>
        <v>#N/A</v>
      </c>
      <c r="CR117" s="29" t="e">
        <f t="shared" si="138"/>
        <v>#N/A</v>
      </c>
      <c r="CS117" s="29" t="e">
        <f t="shared" si="138"/>
        <v>#N/A</v>
      </c>
      <c r="CT117" s="29" t="e">
        <f t="shared" si="138"/>
        <v>#N/A</v>
      </c>
      <c r="CU117" s="29" t="e">
        <f t="shared" si="138"/>
        <v>#N/A</v>
      </c>
      <c r="CV117" s="29" t="e">
        <f t="shared" si="138"/>
        <v>#N/A</v>
      </c>
      <c r="CW117" s="29" t="e">
        <f t="shared" si="138"/>
        <v>#N/A</v>
      </c>
      <c r="CX117" s="29" t="e">
        <f t="shared" si="138"/>
        <v>#N/A</v>
      </c>
      <c r="CY117" s="29" t="e">
        <f t="shared" si="138"/>
        <v>#N/A</v>
      </c>
      <c r="CZ117" s="29" t="e">
        <f t="shared" si="138"/>
        <v>#N/A</v>
      </c>
      <c r="DA117" s="29" t="e">
        <f t="shared" si="138"/>
        <v>#N/A</v>
      </c>
      <c r="DB117" s="29" t="e">
        <f t="shared" si="138"/>
        <v>#N/A</v>
      </c>
      <c r="DC117" s="29"/>
      <c r="DD117" s="29" t="e">
        <f t="shared" si="139"/>
        <v>#N/A</v>
      </c>
      <c r="DE117" s="29" t="e">
        <f t="shared" si="139"/>
        <v>#N/A</v>
      </c>
      <c r="DF117" s="29" t="e">
        <f t="shared" si="139"/>
        <v>#N/A</v>
      </c>
      <c r="DG117" s="29" t="e">
        <f t="shared" si="139"/>
        <v>#N/A</v>
      </c>
      <c r="DH117" s="29" t="e">
        <f t="shared" si="139"/>
        <v>#N/A</v>
      </c>
      <c r="DI117" s="29" t="e">
        <f t="shared" si="139"/>
        <v>#N/A</v>
      </c>
      <c r="DJ117" s="29" t="e">
        <f t="shared" si="139"/>
        <v>#N/A</v>
      </c>
      <c r="DK117" s="29" t="e">
        <f t="shared" si="139"/>
        <v>#N/A</v>
      </c>
      <c r="DL117" s="29" t="e">
        <f t="shared" si="139"/>
        <v>#N/A</v>
      </c>
      <c r="DM117" s="29" t="e">
        <f t="shared" si="139"/>
        <v>#N/A</v>
      </c>
      <c r="DN117" s="29" t="e">
        <f t="shared" si="139"/>
        <v>#N/A</v>
      </c>
      <c r="DO117" s="29" t="e">
        <f t="shared" si="139"/>
        <v>#N/A</v>
      </c>
    </row>
    <row r="118" spans="1:122" ht="18" customHeight="1">
      <c r="A118" s="52" t="str">
        <f t="shared" si="73"/>
        <v/>
      </c>
      <c r="B118" s="52" t="str">
        <f t="shared" si="140"/>
        <v/>
      </c>
      <c r="C118" s="52" t="str">
        <f t="shared" si="140"/>
        <v/>
      </c>
      <c r="D118" s="52" t="str">
        <f t="shared" si="140"/>
        <v/>
      </c>
      <c r="E118" s="52" t="str">
        <f t="shared" si="140"/>
        <v/>
      </c>
      <c r="F118" s="53" t="str">
        <f t="shared" si="140"/>
        <v/>
      </c>
      <c r="G118" s="87">
        <f t="shared" si="75"/>
        <v>0.85</v>
      </c>
      <c r="H118" s="58"/>
      <c r="I118" s="56" t="e">
        <f>VLOOKUP($C118,地域別価格234[],5,0)</f>
        <v>#N/A</v>
      </c>
      <c r="J118" s="63" t="str">
        <f t="shared" si="32"/>
        <v/>
      </c>
      <c r="K118" s="50" t="e">
        <f t="shared" si="33"/>
        <v>#N/A</v>
      </c>
      <c r="L118" s="34" t="e">
        <f t="shared" si="76"/>
        <v>#N/A</v>
      </c>
      <c r="M118" s="35" t="e">
        <f t="shared" si="34"/>
        <v>#N/A</v>
      </c>
      <c r="N118" s="44" t="e">
        <f t="shared" si="141"/>
        <v>#N/A</v>
      </c>
      <c r="O118" s="56" t="e">
        <f>VLOOKUP($C118,地域別価格234[],6,0)</f>
        <v>#N/A</v>
      </c>
      <c r="P118" s="63" t="str">
        <f t="shared" si="35"/>
        <v/>
      </c>
      <c r="Q118" s="50" t="e">
        <f t="shared" si="36"/>
        <v>#N/A</v>
      </c>
      <c r="R118" s="34" t="e">
        <f t="shared" si="77"/>
        <v>#N/A</v>
      </c>
      <c r="S118" s="35" t="e">
        <f t="shared" si="117"/>
        <v>#N/A</v>
      </c>
      <c r="T118" s="44" t="e">
        <f t="shared" si="37"/>
        <v>#N/A</v>
      </c>
      <c r="U118" s="56" t="e">
        <f>VLOOKUP($C118,地域別価格234[],7,0)</f>
        <v>#N/A</v>
      </c>
      <c r="V118" s="63" t="str">
        <f t="shared" si="38"/>
        <v/>
      </c>
      <c r="W118" s="50" t="e">
        <f t="shared" si="39"/>
        <v>#N/A</v>
      </c>
      <c r="X118" s="34" t="e">
        <f t="shared" si="79"/>
        <v>#N/A</v>
      </c>
      <c r="Y118" s="35" t="e">
        <f t="shared" si="118"/>
        <v>#N/A</v>
      </c>
      <c r="Z118" s="44" t="e">
        <f t="shared" si="40"/>
        <v>#N/A</v>
      </c>
      <c r="AA118" s="56" t="e">
        <f>VLOOKUP($C118,地域別価格234[],8,0)</f>
        <v>#N/A</v>
      </c>
      <c r="AB118" s="63" t="str">
        <f t="shared" si="41"/>
        <v/>
      </c>
      <c r="AC118" s="50" t="e">
        <f t="shared" si="42"/>
        <v>#N/A</v>
      </c>
      <c r="AD118" s="34" t="e">
        <f t="shared" si="81"/>
        <v>#N/A</v>
      </c>
      <c r="AE118" s="35" t="e">
        <f t="shared" si="82"/>
        <v>#N/A</v>
      </c>
      <c r="AF118" s="44" t="e">
        <f t="shared" si="119"/>
        <v>#N/A</v>
      </c>
      <c r="AG118" s="56" t="e">
        <f>VLOOKUP($C118,地域別価格234[],9,0)</f>
        <v>#N/A</v>
      </c>
      <c r="AH118" s="63" t="str">
        <f t="shared" si="43"/>
        <v/>
      </c>
      <c r="AI118" s="50" t="e">
        <f t="shared" si="120"/>
        <v>#N/A</v>
      </c>
      <c r="AJ118" s="34" t="e">
        <f t="shared" si="85"/>
        <v>#N/A</v>
      </c>
      <c r="AK118" s="35" t="e">
        <f t="shared" si="121"/>
        <v>#N/A</v>
      </c>
      <c r="AL118" s="44" t="e">
        <f t="shared" si="122"/>
        <v>#N/A</v>
      </c>
      <c r="AM118" s="56" t="e">
        <f>VLOOKUP($C118,地域別価格234[],10,0)</f>
        <v>#N/A</v>
      </c>
      <c r="AN118" s="63" t="str">
        <f t="shared" si="44"/>
        <v/>
      </c>
      <c r="AO118" s="50" t="e">
        <f t="shared" si="123"/>
        <v>#N/A</v>
      </c>
      <c r="AP118" s="34" t="e">
        <f t="shared" si="89"/>
        <v>#N/A</v>
      </c>
      <c r="AQ118" s="35" t="e">
        <f t="shared" si="45"/>
        <v>#N/A</v>
      </c>
      <c r="AR118" s="44" t="e">
        <f t="shared" si="46"/>
        <v>#N/A</v>
      </c>
      <c r="AS118" s="56" t="e">
        <f>VLOOKUP($C118,地域別価格234[],11,0)</f>
        <v>#N/A</v>
      </c>
      <c r="AT118" s="63" t="str">
        <f t="shared" si="47"/>
        <v/>
      </c>
      <c r="AU118" s="50" t="e">
        <f t="shared" si="124"/>
        <v>#N/A</v>
      </c>
      <c r="AV118" s="34" t="e">
        <f t="shared" si="91"/>
        <v>#N/A</v>
      </c>
      <c r="AW118" s="35" t="e">
        <f t="shared" si="48"/>
        <v>#N/A</v>
      </c>
      <c r="AX118" s="44" t="e">
        <f t="shared" si="125"/>
        <v>#N/A</v>
      </c>
      <c r="AY118" s="56" t="e">
        <f>VLOOKUP($C118,地域別価格234[],12,0)</f>
        <v>#N/A</v>
      </c>
      <c r="AZ118" s="63" t="str">
        <f t="shared" si="49"/>
        <v/>
      </c>
      <c r="BA118" s="50" t="e">
        <f t="shared" si="126"/>
        <v>#N/A</v>
      </c>
      <c r="BB118" s="34" t="e">
        <f t="shared" si="94"/>
        <v>#N/A</v>
      </c>
      <c r="BC118" s="35" t="e">
        <f t="shared" si="50"/>
        <v>#N/A</v>
      </c>
      <c r="BD118" s="44" t="e">
        <f t="shared" si="127"/>
        <v>#N/A</v>
      </c>
      <c r="BE118" s="56" t="e">
        <f>VLOOKUP($C118,地域別価格234[],13,0)</f>
        <v>#N/A</v>
      </c>
      <c r="BF118" s="63" t="str">
        <f t="shared" si="51"/>
        <v/>
      </c>
      <c r="BG118" s="50" t="e">
        <f t="shared" si="128"/>
        <v>#N/A</v>
      </c>
      <c r="BH118" s="34" t="e">
        <f t="shared" si="97"/>
        <v>#N/A</v>
      </c>
      <c r="BI118" s="35" t="e">
        <f t="shared" si="129"/>
        <v>#N/A</v>
      </c>
      <c r="BJ118" s="44" t="e">
        <f t="shared" si="130"/>
        <v>#N/A</v>
      </c>
      <c r="BK118" s="56" t="e">
        <f>VLOOKUP($C118,地域別価格234[],14,0)</f>
        <v>#N/A</v>
      </c>
      <c r="BL118" s="63" t="str">
        <f t="shared" si="52"/>
        <v/>
      </c>
      <c r="BM118" s="50" t="e">
        <f t="shared" si="131"/>
        <v>#N/A</v>
      </c>
      <c r="BN118" s="34" t="e">
        <f t="shared" si="101"/>
        <v>#N/A</v>
      </c>
      <c r="BO118" s="35" t="e">
        <f t="shared" si="53"/>
        <v>#N/A</v>
      </c>
      <c r="BP118" s="44" t="e">
        <f t="shared" si="132"/>
        <v>#N/A</v>
      </c>
      <c r="BQ118" s="56" t="e">
        <f>VLOOKUP($C118,地域別価格234[],15,0)</f>
        <v>#N/A</v>
      </c>
      <c r="BR118" s="63" t="str">
        <f t="shared" si="54"/>
        <v/>
      </c>
      <c r="BS118" s="50" t="e">
        <f t="shared" si="133"/>
        <v>#N/A</v>
      </c>
      <c r="BT118" s="34" t="e">
        <f t="shared" si="104"/>
        <v>#N/A</v>
      </c>
      <c r="BU118" s="35" t="e">
        <f t="shared" si="55"/>
        <v>#N/A</v>
      </c>
      <c r="BV118" s="44" t="e">
        <f t="shared" si="134"/>
        <v>#N/A</v>
      </c>
      <c r="BW118" s="56" t="e">
        <f>VLOOKUP($C118,地域別価格234[],16,0)</f>
        <v>#N/A</v>
      </c>
      <c r="BX118" s="63" t="str">
        <f t="shared" si="56"/>
        <v/>
      </c>
      <c r="BY118" s="50" t="e">
        <f t="shared" si="135"/>
        <v>#N/A</v>
      </c>
      <c r="BZ118" s="34" t="e">
        <f t="shared" si="107"/>
        <v>#N/A</v>
      </c>
      <c r="CA118" s="35" t="e">
        <f t="shared" si="136"/>
        <v>#N/A</v>
      </c>
      <c r="CB118" s="44" t="e">
        <f t="shared" si="137"/>
        <v>#N/A</v>
      </c>
      <c r="CC118" s="47" t="e">
        <f t="shared" si="57"/>
        <v>#VALUE!</v>
      </c>
      <c r="CD118" s="36" t="e">
        <f t="shared" si="58"/>
        <v>#N/A</v>
      </c>
      <c r="CE118" s="36" t="e">
        <f t="shared" si="59"/>
        <v>#N/A</v>
      </c>
      <c r="CF118" s="36" t="e">
        <f t="shared" si="60"/>
        <v>#N/A</v>
      </c>
      <c r="CG118" s="36" t="e">
        <f t="shared" si="61"/>
        <v>#N/A</v>
      </c>
      <c r="CH118" s="36" t="e">
        <f t="shared" si="62"/>
        <v>#N/A</v>
      </c>
      <c r="CI118" s="36" t="e">
        <f t="shared" si="63"/>
        <v>#N/A</v>
      </c>
      <c r="CJ118" s="36" t="e">
        <f t="shared" si="64"/>
        <v>#N/A</v>
      </c>
      <c r="CK118" s="36" t="e">
        <f t="shared" si="65"/>
        <v>#N/A</v>
      </c>
      <c r="CL118" s="36" t="e">
        <f t="shared" si="66"/>
        <v>#N/A</v>
      </c>
      <c r="CM118" s="36" t="e">
        <f t="shared" si="67"/>
        <v>#N/A</v>
      </c>
      <c r="CN118" s="36" t="e">
        <f t="shared" si="68"/>
        <v>#N/A</v>
      </c>
      <c r="CO118" s="36" t="e">
        <f t="shared" si="69"/>
        <v>#N/A</v>
      </c>
      <c r="CP118" s="36" t="e">
        <f t="shared" si="142"/>
        <v>#N/A</v>
      </c>
      <c r="CQ118" s="29" t="e">
        <f t="shared" si="138"/>
        <v>#N/A</v>
      </c>
      <c r="CR118" s="29" t="e">
        <f t="shared" si="138"/>
        <v>#N/A</v>
      </c>
      <c r="CS118" s="29" t="e">
        <f t="shared" si="138"/>
        <v>#N/A</v>
      </c>
      <c r="CT118" s="29" t="e">
        <f t="shared" si="138"/>
        <v>#N/A</v>
      </c>
      <c r="CU118" s="29" t="e">
        <f t="shared" si="138"/>
        <v>#N/A</v>
      </c>
      <c r="CV118" s="29" t="e">
        <f t="shared" si="138"/>
        <v>#N/A</v>
      </c>
      <c r="CW118" s="29" t="e">
        <f t="shared" si="138"/>
        <v>#N/A</v>
      </c>
      <c r="CX118" s="29" t="e">
        <f t="shared" si="138"/>
        <v>#N/A</v>
      </c>
      <c r="CY118" s="29" t="e">
        <f t="shared" si="138"/>
        <v>#N/A</v>
      </c>
      <c r="CZ118" s="29" t="e">
        <f t="shared" si="138"/>
        <v>#N/A</v>
      </c>
      <c r="DA118" s="29" t="e">
        <f t="shared" si="138"/>
        <v>#N/A</v>
      </c>
      <c r="DB118" s="29" t="e">
        <f t="shared" si="138"/>
        <v>#N/A</v>
      </c>
      <c r="DC118" s="29"/>
      <c r="DD118" s="29" t="e">
        <f t="shared" si="139"/>
        <v>#N/A</v>
      </c>
      <c r="DE118" s="29" t="e">
        <f t="shared" si="139"/>
        <v>#N/A</v>
      </c>
      <c r="DF118" s="29" t="e">
        <f t="shared" si="139"/>
        <v>#N/A</v>
      </c>
      <c r="DG118" s="29" t="e">
        <f t="shared" si="139"/>
        <v>#N/A</v>
      </c>
      <c r="DH118" s="29" t="e">
        <f t="shared" si="139"/>
        <v>#N/A</v>
      </c>
      <c r="DI118" s="29" t="e">
        <f t="shared" si="139"/>
        <v>#N/A</v>
      </c>
      <c r="DJ118" s="29" t="e">
        <f t="shared" si="139"/>
        <v>#N/A</v>
      </c>
      <c r="DK118" s="29" t="e">
        <f t="shared" si="139"/>
        <v>#N/A</v>
      </c>
      <c r="DL118" s="29" t="e">
        <f t="shared" si="139"/>
        <v>#N/A</v>
      </c>
      <c r="DM118" s="29" t="e">
        <f t="shared" si="139"/>
        <v>#N/A</v>
      </c>
      <c r="DN118" s="29" t="e">
        <f t="shared" si="139"/>
        <v>#N/A</v>
      </c>
      <c r="DO118" s="29" t="e">
        <f t="shared" si="139"/>
        <v>#N/A</v>
      </c>
    </row>
    <row r="119" spans="1:122" ht="18" customHeight="1">
      <c r="A119" s="52" t="str">
        <f t="shared" si="73"/>
        <v/>
      </c>
      <c r="B119" s="52" t="str">
        <f t="shared" si="140"/>
        <v/>
      </c>
      <c r="C119" s="52" t="str">
        <f t="shared" si="140"/>
        <v/>
      </c>
      <c r="D119" s="52" t="str">
        <f t="shared" si="140"/>
        <v/>
      </c>
      <c r="E119" s="52" t="str">
        <f t="shared" si="140"/>
        <v/>
      </c>
      <c r="F119" s="53" t="str">
        <f t="shared" si="140"/>
        <v/>
      </c>
      <c r="G119" s="87">
        <f t="shared" si="75"/>
        <v>0.85</v>
      </c>
      <c r="H119" s="58"/>
      <c r="I119" s="56" t="e">
        <f>VLOOKUP($C119,地域別価格234[],5,0)</f>
        <v>#N/A</v>
      </c>
      <c r="J119" s="63" t="str">
        <f t="shared" si="32"/>
        <v/>
      </c>
      <c r="K119" s="50" t="e">
        <f t="shared" si="33"/>
        <v>#N/A</v>
      </c>
      <c r="L119" s="34" t="e">
        <f t="shared" si="76"/>
        <v>#N/A</v>
      </c>
      <c r="M119" s="35" t="e">
        <f t="shared" si="34"/>
        <v>#N/A</v>
      </c>
      <c r="N119" s="44" t="e">
        <f t="shared" si="141"/>
        <v>#N/A</v>
      </c>
      <c r="O119" s="56" t="e">
        <f>VLOOKUP($C119,地域別価格234[],6,0)</f>
        <v>#N/A</v>
      </c>
      <c r="P119" s="63" t="str">
        <f t="shared" si="35"/>
        <v/>
      </c>
      <c r="Q119" s="50" t="e">
        <f t="shared" si="36"/>
        <v>#N/A</v>
      </c>
      <c r="R119" s="34" t="e">
        <f t="shared" si="77"/>
        <v>#N/A</v>
      </c>
      <c r="S119" s="35" t="e">
        <f t="shared" si="117"/>
        <v>#N/A</v>
      </c>
      <c r="T119" s="44" t="e">
        <f t="shared" si="37"/>
        <v>#N/A</v>
      </c>
      <c r="U119" s="56" t="e">
        <f>VLOOKUP($C119,地域別価格234[],7,0)</f>
        <v>#N/A</v>
      </c>
      <c r="V119" s="63" t="str">
        <f t="shared" si="38"/>
        <v/>
      </c>
      <c r="W119" s="50" t="e">
        <f t="shared" si="39"/>
        <v>#N/A</v>
      </c>
      <c r="X119" s="34" t="e">
        <f t="shared" si="79"/>
        <v>#N/A</v>
      </c>
      <c r="Y119" s="35" t="e">
        <f t="shared" si="118"/>
        <v>#N/A</v>
      </c>
      <c r="Z119" s="44" t="e">
        <f t="shared" si="40"/>
        <v>#N/A</v>
      </c>
      <c r="AA119" s="56" t="e">
        <f>VLOOKUP($C119,地域別価格234[],8,0)</f>
        <v>#N/A</v>
      </c>
      <c r="AB119" s="63" t="str">
        <f t="shared" si="41"/>
        <v/>
      </c>
      <c r="AC119" s="50" t="e">
        <f t="shared" si="42"/>
        <v>#N/A</v>
      </c>
      <c r="AD119" s="34" t="e">
        <f t="shared" si="81"/>
        <v>#N/A</v>
      </c>
      <c r="AE119" s="35" t="e">
        <f t="shared" si="82"/>
        <v>#N/A</v>
      </c>
      <c r="AF119" s="44" t="e">
        <f t="shared" si="119"/>
        <v>#N/A</v>
      </c>
      <c r="AG119" s="56" t="e">
        <f>VLOOKUP($C119,地域別価格234[],9,0)</f>
        <v>#N/A</v>
      </c>
      <c r="AH119" s="63" t="str">
        <f t="shared" si="43"/>
        <v/>
      </c>
      <c r="AI119" s="50" t="e">
        <f t="shared" si="120"/>
        <v>#N/A</v>
      </c>
      <c r="AJ119" s="34" t="e">
        <f t="shared" si="85"/>
        <v>#N/A</v>
      </c>
      <c r="AK119" s="35" t="e">
        <f t="shared" si="121"/>
        <v>#N/A</v>
      </c>
      <c r="AL119" s="44" t="e">
        <f t="shared" si="122"/>
        <v>#N/A</v>
      </c>
      <c r="AM119" s="56" t="e">
        <f>VLOOKUP($C119,地域別価格234[],10,0)</f>
        <v>#N/A</v>
      </c>
      <c r="AN119" s="63" t="str">
        <f t="shared" si="44"/>
        <v/>
      </c>
      <c r="AO119" s="50" t="e">
        <f t="shared" si="123"/>
        <v>#N/A</v>
      </c>
      <c r="AP119" s="34" t="e">
        <f t="shared" si="89"/>
        <v>#N/A</v>
      </c>
      <c r="AQ119" s="35" t="e">
        <f t="shared" si="45"/>
        <v>#N/A</v>
      </c>
      <c r="AR119" s="44" t="e">
        <f t="shared" si="46"/>
        <v>#N/A</v>
      </c>
      <c r="AS119" s="56" t="e">
        <f>VLOOKUP($C119,地域別価格234[],11,0)</f>
        <v>#N/A</v>
      </c>
      <c r="AT119" s="63" t="str">
        <f t="shared" si="47"/>
        <v/>
      </c>
      <c r="AU119" s="50" t="e">
        <f t="shared" si="124"/>
        <v>#N/A</v>
      </c>
      <c r="AV119" s="34" t="e">
        <f t="shared" si="91"/>
        <v>#N/A</v>
      </c>
      <c r="AW119" s="35" t="e">
        <f t="shared" si="48"/>
        <v>#N/A</v>
      </c>
      <c r="AX119" s="44" t="e">
        <f t="shared" si="125"/>
        <v>#N/A</v>
      </c>
      <c r="AY119" s="56" t="e">
        <f>VLOOKUP($C119,地域別価格234[],12,0)</f>
        <v>#N/A</v>
      </c>
      <c r="AZ119" s="63" t="str">
        <f t="shared" si="49"/>
        <v/>
      </c>
      <c r="BA119" s="50" t="e">
        <f t="shared" si="126"/>
        <v>#N/A</v>
      </c>
      <c r="BB119" s="34" t="e">
        <f t="shared" si="94"/>
        <v>#N/A</v>
      </c>
      <c r="BC119" s="35" t="e">
        <f t="shared" si="50"/>
        <v>#N/A</v>
      </c>
      <c r="BD119" s="44" t="e">
        <f t="shared" si="127"/>
        <v>#N/A</v>
      </c>
      <c r="BE119" s="56" t="e">
        <f>VLOOKUP($C119,地域別価格234[],13,0)</f>
        <v>#N/A</v>
      </c>
      <c r="BF119" s="63" t="str">
        <f t="shared" si="51"/>
        <v/>
      </c>
      <c r="BG119" s="50" t="e">
        <f t="shared" si="128"/>
        <v>#N/A</v>
      </c>
      <c r="BH119" s="34" t="e">
        <f t="shared" si="97"/>
        <v>#N/A</v>
      </c>
      <c r="BI119" s="35" t="e">
        <f t="shared" si="129"/>
        <v>#N/A</v>
      </c>
      <c r="BJ119" s="44" t="e">
        <f t="shared" si="130"/>
        <v>#N/A</v>
      </c>
      <c r="BK119" s="56" t="e">
        <f>VLOOKUP($C119,地域別価格234[],14,0)</f>
        <v>#N/A</v>
      </c>
      <c r="BL119" s="63" t="str">
        <f t="shared" si="52"/>
        <v/>
      </c>
      <c r="BM119" s="50" t="e">
        <f t="shared" si="131"/>
        <v>#N/A</v>
      </c>
      <c r="BN119" s="34" t="e">
        <f t="shared" si="101"/>
        <v>#N/A</v>
      </c>
      <c r="BO119" s="35" t="e">
        <f t="shared" si="53"/>
        <v>#N/A</v>
      </c>
      <c r="BP119" s="44" t="e">
        <f t="shared" si="132"/>
        <v>#N/A</v>
      </c>
      <c r="BQ119" s="56" t="e">
        <f>VLOOKUP($C119,地域別価格234[],15,0)</f>
        <v>#N/A</v>
      </c>
      <c r="BR119" s="63" t="str">
        <f t="shared" si="54"/>
        <v/>
      </c>
      <c r="BS119" s="50" t="e">
        <f t="shared" si="133"/>
        <v>#N/A</v>
      </c>
      <c r="BT119" s="34" t="e">
        <f t="shared" si="104"/>
        <v>#N/A</v>
      </c>
      <c r="BU119" s="35" t="e">
        <f t="shared" si="55"/>
        <v>#N/A</v>
      </c>
      <c r="BV119" s="44" t="e">
        <f t="shared" si="134"/>
        <v>#N/A</v>
      </c>
      <c r="BW119" s="56" t="e">
        <f>VLOOKUP($C119,地域別価格234[],16,0)</f>
        <v>#N/A</v>
      </c>
      <c r="BX119" s="63" t="str">
        <f t="shared" si="56"/>
        <v/>
      </c>
      <c r="BY119" s="50" t="e">
        <f t="shared" si="135"/>
        <v>#N/A</v>
      </c>
      <c r="BZ119" s="34" t="e">
        <f t="shared" si="107"/>
        <v>#N/A</v>
      </c>
      <c r="CA119" s="35" t="e">
        <f t="shared" si="136"/>
        <v>#N/A</v>
      </c>
      <c r="CB119" s="44" t="e">
        <f t="shared" si="137"/>
        <v>#N/A</v>
      </c>
      <c r="CC119" s="47" t="e">
        <f t="shared" si="57"/>
        <v>#VALUE!</v>
      </c>
      <c r="CD119" s="36" t="e">
        <f t="shared" si="58"/>
        <v>#N/A</v>
      </c>
      <c r="CE119" s="36" t="e">
        <f t="shared" si="59"/>
        <v>#N/A</v>
      </c>
      <c r="CF119" s="36" t="e">
        <f t="shared" si="60"/>
        <v>#N/A</v>
      </c>
      <c r="CG119" s="36" t="e">
        <f t="shared" si="61"/>
        <v>#N/A</v>
      </c>
      <c r="CH119" s="36" t="e">
        <f t="shared" si="62"/>
        <v>#N/A</v>
      </c>
      <c r="CI119" s="36" t="e">
        <f t="shared" si="63"/>
        <v>#N/A</v>
      </c>
      <c r="CJ119" s="36" t="e">
        <f t="shared" si="64"/>
        <v>#N/A</v>
      </c>
      <c r="CK119" s="36" t="e">
        <f t="shared" si="65"/>
        <v>#N/A</v>
      </c>
      <c r="CL119" s="36" t="e">
        <f t="shared" si="66"/>
        <v>#N/A</v>
      </c>
      <c r="CM119" s="36" t="e">
        <f t="shared" si="67"/>
        <v>#N/A</v>
      </c>
      <c r="CN119" s="36" t="e">
        <f t="shared" si="68"/>
        <v>#N/A</v>
      </c>
      <c r="CO119" s="36" t="e">
        <f t="shared" si="69"/>
        <v>#N/A</v>
      </c>
      <c r="CP119" s="36" t="e">
        <f t="shared" si="142"/>
        <v>#N/A</v>
      </c>
      <c r="CQ119" s="29" t="e">
        <f t="shared" si="138"/>
        <v>#N/A</v>
      </c>
      <c r="CR119" s="29" t="e">
        <f t="shared" si="138"/>
        <v>#N/A</v>
      </c>
      <c r="CS119" s="29" t="e">
        <f t="shared" si="138"/>
        <v>#N/A</v>
      </c>
      <c r="CT119" s="29" t="e">
        <f t="shared" si="138"/>
        <v>#N/A</v>
      </c>
      <c r="CU119" s="29" t="e">
        <f t="shared" si="138"/>
        <v>#N/A</v>
      </c>
      <c r="CV119" s="29" t="e">
        <f t="shared" si="138"/>
        <v>#N/A</v>
      </c>
      <c r="CW119" s="29" t="e">
        <f t="shared" si="138"/>
        <v>#N/A</v>
      </c>
      <c r="CX119" s="29" t="e">
        <f t="shared" si="138"/>
        <v>#N/A</v>
      </c>
      <c r="CY119" s="29" t="e">
        <f t="shared" si="138"/>
        <v>#N/A</v>
      </c>
      <c r="CZ119" s="29" t="e">
        <f t="shared" si="138"/>
        <v>#N/A</v>
      </c>
      <c r="DA119" s="29" t="e">
        <f t="shared" si="138"/>
        <v>#N/A</v>
      </c>
      <c r="DB119" s="29" t="e">
        <f t="shared" si="138"/>
        <v>#N/A</v>
      </c>
      <c r="DC119" s="29"/>
      <c r="DD119" s="29" t="e">
        <f t="shared" si="139"/>
        <v>#N/A</v>
      </c>
      <c r="DE119" s="29" t="e">
        <f t="shared" si="139"/>
        <v>#N/A</v>
      </c>
      <c r="DF119" s="29" t="e">
        <f t="shared" si="139"/>
        <v>#N/A</v>
      </c>
      <c r="DG119" s="29" t="e">
        <f t="shared" si="139"/>
        <v>#N/A</v>
      </c>
      <c r="DH119" s="29" t="e">
        <f t="shared" si="139"/>
        <v>#N/A</v>
      </c>
      <c r="DI119" s="29" t="e">
        <f t="shared" si="139"/>
        <v>#N/A</v>
      </c>
      <c r="DJ119" s="29" t="e">
        <f t="shared" si="139"/>
        <v>#N/A</v>
      </c>
      <c r="DK119" s="29" t="e">
        <f t="shared" si="139"/>
        <v>#N/A</v>
      </c>
      <c r="DL119" s="29" t="e">
        <f t="shared" si="139"/>
        <v>#N/A</v>
      </c>
      <c r="DM119" s="29" t="e">
        <f t="shared" si="139"/>
        <v>#N/A</v>
      </c>
      <c r="DN119" s="29" t="e">
        <f t="shared" si="139"/>
        <v>#N/A</v>
      </c>
      <c r="DO119" s="29" t="e">
        <f t="shared" si="139"/>
        <v>#N/A</v>
      </c>
    </row>
    <row r="120" spans="1:122" ht="18" customHeight="1">
      <c r="A120" s="52" t="str">
        <f t="shared" si="73"/>
        <v/>
      </c>
      <c r="B120" s="52" t="str">
        <f t="shared" si="140"/>
        <v/>
      </c>
      <c r="C120" s="52" t="str">
        <f t="shared" si="140"/>
        <v/>
      </c>
      <c r="D120" s="52" t="str">
        <f t="shared" si="140"/>
        <v/>
      </c>
      <c r="E120" s="52" t="str">
        <f t="shared" si="140"/>
        <v/>
      </c>
      <c r="F120" s="53" t="str">
        <f t="shared" si="140"/>
        <v/>
      </c>
      <c r="G120" s="87">
        <f t="shared" si="75"/>
        <v>0.85</v>
      </c>
      <c r="H120" s="58"/>
      <c r="I120" s="56" t="e">
        <f>VLOOKUP($C120,地域別価格234[],5,0)</f>
        <v>#N/A</v>
      </c>
      <c r="J120" s="63" t="str">
        <f t="shared" si="32"/>
        <v/>
      </c>
      <c r="K120" s="50" t="e">
        <f t="shared" si="33"/>
        <v>#N/A</v>
      </c>
      <c r="L120" s="34" t="e">
        <f t="shared" si="76"/>
        <v>#N/A</v>
      </c>
      <c r="M120" s="35" t="e">
        <f t="shared" si="34"/>
        <v>#N/A</v>
      </c>
      <c r="N120" s="44" t="e">
        <f t="shared" si="141"/>
        <v>#N/A</v>
      </c>
      <c r="O120" s="56" t="e">
        <f>VLOOKUP($C120,地域別価格234[],6,0)</f>
        <v>#N/A</v>
      </c>
      <c r="P120" s="63" t="str">
        <f t="shared" si="35"/>
        <v/>
      </c>
      <c r="Q120" s="50" t="e">
        <f t="shared" si="36"/>
        <v>#N/A</v>
      </c>
      <c r="R120" s="34" t="e">
        <f t="shared" si="77"/>
        <v>#N/A</v>
      </c>
      <c r="S120" s="35" t="e">
        <f t="shared" si="117"/>
        <v>#N/A</v>
      </c>
      <c r="T120" s="44" t="e">
        <f t="shared" si="37"/>
        <v>#N/A</v>
      </c>
      <c r="U120" s="56" t="e">
        <f>VLOOKUP($C120,地域別価格234[],7,0)</f>
        <v>#N/A</v>
      </c>
      <c r="V120" s="63" t="str">
        <f t="shared" si="38"/>
        <v/>
      </c>
      <c r="W120" s="50" t="e">
        <f t="shared" si="39"/>
        <v>#N/A</v>
      </c>
      <c r="X120" s="34" t="e">
        <f t="shared" si="79"/>
        <v>#N/A</v>
      </c>
      <c r="Y120" s="35" t="e">
        <f t="shared" si="118"/>
        <v>#N/A</v>
      </c>
      <c r="Z120" s="44" t="e">
        <f t="shared" si="40"/>
        <v>#N/A</v>
      </c>
      <c r="AA120" s="56" t="e">
        <f>VLOOKUP($C120,地域別価格234[],8,0)</f>
        <v>#N/A</v>
      </c>
      <c r="AB120" s="63" t="str">
        <f t="shared" si="41"/>
        <v/>
      </c>
      <c r="AC120" s="50" t="e">
        <f t="shared" si="42"/>
        <v>#N/A</v>
      </c>
      <c r="AD120" s="34" t="e">
        <f t="shared" si="81"/>
        <v>#N/A</v>
      </c>
      <c r="AE120" s="35" t="e">
        <f t="shared" si="82"/>
        <v>#N/A</v>
      </c>
      <c r="AF120" s="44" t="e">
        <f t="shared" si="119"/>
        <v>#N/A</v>
      </c>
      <c r="AG120" s="56" t="e">
        <f>VLOOKUP($C120,地域別価格234[],9,0)</f>
        <v>#N/A</v>
      </c>
      <c r="AH120" s="63" t="str">
        <f t="shared" si="43"/>
        <v/>
      </c>
      <c r="AI120" s="50" t="e">
        <f t="shared" si="120"/>
        <v>#N/A</v>
      </c>
      <c r="AJ120" s="34" t="e">
        <f t="shared" si="85"/>
        <v>#N/A</v>
      </c>
      <c r="AK120" s="35" t="e">
        <f t="shared" si="121"/>
        <v>#N/A</v>
      </c>
      <c r="AL120" s="44" t="e">
        <f t="shared" si="122"/>
        <v>#N/A</v>
      </c>
      <c r="AM120" s="56" t="e">
        <f>VLOOKUP($C120,地域別価格234[],10,0)</f>
        <v>#N/A</v>
      </c>
      <c r="AN120" s="63" t="str">
        <f t="shared" si="44"/>
        <v/>
      </c>
      <c r="AO120" s="50" t="e">
        <f t="shared" si="123"/>
        <v>#N/A</v>
      </c>
      <c r="AP120" s="34" t="e">
        <f t="shared" si="89"/>
        <v>#N/A</v>
      </c>
      <c r="AQ120" s="35" t="e">
        <f t="shared" si="45"/>
        <v>#N/A</v>
      </c>
      <c r="AR120" s="44" t="e">
        <f t="shared" si="46"/>
        <v>#N/A</v>
      </c>
      <c r="AS120" s="56" t="e">
        <f>VLOOKUP($C120,地域別価格234[],11,0)</f>
        <v>#N/A</v>
      </c>
      <c r="AT120" s="63" t="str">
        <f t="shared" si="47"/>
        <v/>
      </c>
      <c r="AU120" s="50" t="e">
        <f t="shared" si="124"/>
        <v>#N/A</v>
      </c>
      <c r="AV120" s="34" t="e">
        <f t="shared" si="91"/>
        <v>#N/A</v>
      </c>
      <c r="AW120" s="35" t="e">
        <f t="shared" si="48"/>
        <v>#N/A</v>
      </c>
      <c r="AX120" s="44" t="e">
        <f t="shared" si="125"/>
        <v>#N/A</v>
      </c>
      <c r="AY120" s="56" t="e">
        <f>VLOOKUP($C120,地域別価格234[],12,0)</f>
        <v>#N/A</v>
      </c>
      <c r="AZ120" s="63" t="str">
        <f t="shared" si="49"/>
        <v/>
      </c>
      <c r="BA120" s="50" t="e">
        <f t="shared" si="126"/>
        <v>#N/A</v>
      </c>
      <c r="BB120" s="34" t="e">
        <f t="shared" si="94"/>
        <v>#N/A</v>
      </c>
      <c r="BC120" s="35" t="e">
        <f t="shared" si="50"/>
        <v>#N/A</v>
      </c>
      <c r="BD120" s="44" t="e">
        <f t="shared" si="127"/>
        <v>#N/A</v>
      </c>
      <c r="BE120" s="56" t="e">
        <f>VLOOKUP($C120,地域別価格234[],13,0)</f>
        <v>#N/A</v>
      </c>
      <c r="BF120" s="63" t="str">
        <f t="shared" si="51"/>
        <v/>
      </c>
      <c r="BG120" s="50" t="e">
        <f t="shared" si="128"/>
        <v>#N/A</v>
      </c>
      <c r="BH120" s="34" t="e">
        <f t="shared" si="97"/>
        <v>#N/A</v>
      </c>
      <c r="BI120" s="35" t="e">
        <f t="shared" si="129"/>
        <v>#N/A</v>
      </c>
      <c r="BJ120" s="44" t="e">
        <f t="shared" si="130"/>
        <v>#N/A</v>
      </c>
      <c r="BK120" s="56" t="e">
        <f>VLOOKUP($C120,地域別価格234[],14,0)</f>
        <v>#N/A</v>
      </c>
      <c r="BL120" s="63" t="str">
        <f t="shared" si="52"/>
        <v/>
      </c>
      <c r="BM120" s="50" t="e">
        <f t="shared" si="131"/>
        <v>#N/A</v>
      </c>
      <c r="BN120" s="34" t="e">
        <f t="shared" si="101"/>
        <v>#N/A</v>
      </c>
      <c r="BO120" s="35" t="e">
        <f t="shared" si="53"/>
        <v>#N/A</v>
      </c>
      <c r="BP120" s="44" t="e">
        <f t="shared" si="132"/>
        <v>#N/A</v>
      </c>
      <c r="BQ120" s="56" t="e">
        <f>VLOOKUP($C120,地域別価格234[],15,0)</f>
        <v>#N/A</v>
      </c>
      <c r="BR120" s="63" t="str">
        <f t="shared" si="54"/>
        <v/>
      </c>
      <c r="BS120" s="50" t="e">
        <f t="shared" si="133"/>
        <v>#N/A</v>
      </c>
      <c r="BT120" s="34" t="e">
        <f t="shared" si="104"/>
        <v>#N/A</v>
      </c>
      <c r="BU120" s="35" t="e">
        <f t="shared" si="55"/>
        <v>#N/A</v>
      </c>
      <c r="BV120" s="44" t="e">
        <f t="shared" si="134"/>
        <v>#N/A</v>
      </c>
      <c r="BW120" s="56" t="e">
        <f>VLOOKUP($C120,地域別価格234[],16,0)</f>
        <v>#N/A</v>
      </c>
      <c r="BX120" s="63" t="str">
        <f t="shared" si="56"/>
        <v/>
      </c>
      <c r="BY120" s="50" t="e">
        <f t="shared" si="135"/>
        <v>#N/A</v>
      </c>
      <c r="BZ120" s="34" t="e">
        <f t="shared" si="107"/>
        <v>#N/A</v>
      </c>
      <c r="CA120" s="35" t="e">
        <f t="shared" si="136"/>
        <v>#N/A</v>
      </c>
      <c r="CB120" s="44" t="e">
        <f t="shared" si="137"/>
        <v>#N/A</v>
      </c>
      <c r="CC120" s="47" t="e">
        <f t="shared" si="57"/>
        <v>#VALUE!</v>
      </c>
      <c r="CD120" s="36" t="e">
        <f t="shared" si="58"/>
        <v>#N/A</v>
      </c>
      <c r="CE120" s="36" t="e">
        <f t="shared" si="59"/>
        <v>#N/A</v>
      </c>
      <c r="CF120" s="36" t="e">
        <f t="shared" si="60"/>
        <v>#N/A</v>
      </c>
      <c r="CG120" s="36" t="e">
        <f t="shared" si="61"/>
        <v>#N/A</v>
      </c>
      <c r="CH120" s="36" t="e">
        <f t="shared" si="62"/>
        <v>#N/A</v>
      </c>
      <c r="CI120" s="36" t="e">
        <f t="shared" si="63"/>
        <v>#N/A</v>
      </c>
      <c r="CJ120" s="36" t="e">
        <f t="shared" si="64"/>
        <v>#N/A</v>
      </c>
      <c r="CK120" s="36" t="e">
        <f t="shared" si="65"/>
        <v>#N/A</v>
      </c>
      <c r="CL120" s="36" t="e">
        <f t="shared" si="66"/>
        <v>#N/A</v>
      </c>
      <c r="CM120" s="36" t="e">
        <f t="shared" si="67"/>
        <v>#N/A</v>
      </c>
      <c r="CN120" s="36" t="e">
        <f t="shared" si="68"/>
        <v>#N/A</v>
      </c>
      <c r="CO120" s="36" t="e">
        <f t="shared" si="69"/>
        <v>#N/A</v>
      </c>
      <c r="CP120" s="36" t="e">
        <f t="shared" si="142"/>
        <v>#N/A</v>
      </c>
      <c r="CQ120" s="29" t="e">
        <f t="shared" si="138"/>
        <v>#N/A</v>
      </c>
      <c r="CR120" s="29" t="e">
        <f t="shared" si="138"/>
        <v>#N/A</v>
      </c>
      <c r="CS120" s="29" t="e">
        <f t="shared" si="138"/>
        <v>#N/A</v>
      </c>
      <c r="CT120" s="29" t="e">
        <f t="shared" si="138"/>
        <v>#N/A</v>
      </c>
      <c r="CU120" s="29" t="e">
        <f t="shared" si="138"/>
        <v>#N/A</v>
      </c>
      <c r="CV120" s="29" t="e">
        <f t="shared" si="138"/>
        <v>#N/A</v>
      </c>
      <c r="CW120" s="29" t="e">
        <f t="shared" si="138"/>
        <v>#N/A</v>
      </c>
      <c r="CX120" s="29" t="e">
        <f t="shared" si="138"/>
        <v>#N/A</v>
      </c>
      <c r="CY120" s="29" t="e">
        <f t="shared" si="138"/>
        <v>#N/A</v>
      </c>
      <c r="CZ120" s="29" t="e">
        <f t="shared" si="138"/>
        <v>#N/A</v>
      </c>
      <c r="DA120" s="29" t="e">
        <f t="shared" si="138"/>
        <v>#N/A</v>
      </c>
      <c r="DB120" s="29" t="e">
        <f t="shared" si="138"/>
        <v>#N/A</v>
      </c>
      <c r="DC120" s="29"/>
      <c r="DD120" s="29" t="e">
        <f t="shared" si="139"/>
        <v>#N/A</v>
      </c>
      <c r="DE120" s="29" t="e">
        <f t="shared" si="139"/>
        <v>#N/A</v>
      </c>
      <c r="DF120" s="29" t="e">
        <f t="shared" si="139"/>
        <v>#N/A</v>
      </c>
      <c r="DG120" s="29" t="e">
        <f t="shared" si="139"/>
        <v>#N/A</v>
      </c>
      <c r="DH120" s="29" t="e">
        <f t="shared" si="139"/>
        <v>#N/A</v>
      </c>
      <c r="DI120" s="29" t="e">
        <f t="shared" si="139"/>
        <v>#N/A</v>
      </c>
      <c r="DJ120" s="29" t="e">
        <f t="shared" si="139"/>
        <v>#N/A</v>
      </c>
      <c r="DK120" s="29" t="e">
        <f t="shared" si="139"/>
        <v>#N/A</v>
      </c>
      <c r="DL120" s="29" t="e">
        <f t="shared" si="139"/>
        <v>#N/A</v>
      </c>
      <c r="DM120" s="29" t="e">
        <f t="shared" si="139"/>
        <v>#N/A</v>
      </c>
      <c r="DN120" s="29" t="e">
        <f t="shared" si="139"/>
        <v>#N/A</v>
      </c>
      <c r="DO120" s="29" t="e">
        <f t="shared" si="139"/>
        <v>#N/A</v>
      </c>
    </row>
    <row r="121" spans="1:122" ht="18" customHeight="1">
      <c r="A121" s="52" t="str">
        <f t="shared" si="73"/>
        <v/>
      </c>
      <c r="B121" s="52" t="str">
        <f t="shared" si="140"/>
        <v/>
      </c>
      <c r="C121" s="52" t="str">
        <f t="shared" si="140"/>
        <v/>
      </c>
      <c r="D121" s="52" t="str">
        <f t="shared" si="140"/>
        <v/>
      </c>
      <c r="E121" s="52" t="str">
        <f t="shared" si="140"/>
        <v/>
      </c>
      <c r="F121" s="53" t="str">
        <f t="shared" si="140"/>
        <v/>
      </c>
      <c r="G121" s="87">
        <f t="shared" si="75"/>
        <v>0.85</v>
      </c>
      <c r="H121" s="58"/>
      <c r="I121" s="56" t="e">
        <f>VLOOKUP($C121,地域別価格234[],5,0)</f>
        <v>#N/A</v>
      </c>
      <c r="J121" s="63" t="str">
        <f t="shared" si="32"/>
        <v/>
      </c>
      <c r="K121" s="50" t="e">
        <f t="shared" si="33"/>
        <v>#N/A</v>
      </c>
      <c r="L121" s="34" t="e">
        <f t="shared" si="76"/>
        <v>#N/A</v>
      </c>
      <c r="M121" s="35" t="e">
        <f t="shared" si="34"/>
        <v>#N/A</v>
      </c>
      <c r="N121" s="44" t="e">
        <f t="shared" si="141"/>
        <v>#N/A</v>
      </c>
      <c r="O121" s="56" t="e">
        <f>VLOOKUP($C121,地域別価格234[],6,0)</f>
        <v>#N/A</v>
      </c>
      <c r="P121" s="63" t="str">
        <f t="shared" si="35"/>
        <v/>
      </c>
      <c r="Q121" s="50" t="e">
        <f t="shared" si="36"/>
        <v>#N/A</v>
      </c>
      <c r="R121" s="34" t="e">
        <f t="shared" si="77"/>
        <v>#N/A</v>
      </c>
      <c r="S121" s="35" t="e">
        <f t="shared" si="117"/>
        <v>#N/A</v>
      </c>
      <c r="T121" s="44" t="e">
        <f t="shared" si="37"/>
        <v>#N/A</v>
      </c>
      <c r="U121" s="56" t="e">
        <f>VLOOKUP($C121,地域別価格234[],7,0)</f>
        <v>#N/A</v>
      </c>
      <c r="V121" s="63" t="str">
        <f t="shared" si="38"/>
        <v/>
      </c>
      <c r="W121" s="50" t="e">
        <f t="shared" si="39"/>
        <v>#N/A</v>
      </c>
      <c r="X121" s="34" t="e">
        <f t="shared" si="79"/>
        <v>#N/A</v>
      </c>
      <c r="Y121" s="35" t="e">
        <f t="shared" si="118"/>
        <v>#N/A</v>
      </c>
      <c r="Z121" s="44" t="e">
        <f t="shared" si="40"/>
        <v>#N/A</v>
      </c>
      <c r="AA121" s="56" t="e">
        <f>VLOOKUP($C121,地域別価格234[],8,0)</f>
        <v>#N/A</v>
      </c>
      <c r="AB121" s="63" t="str">
        <f t="shared" si="41"/>
        <v/>
      </c>
      <c r="AC121" s="50" t="e">
        <f t="shared" si="42"/>
        <v>#N/A</v>
      </c>
      <c r="AD121" s="34" t="e">
        <f t="shared" si="81"/>
        <v>#N/A</v>
      </c>
      <c r="AE121" s="35" t="e">
        <f t="shared" si="82"/>
        <v>#N/A</v>
      </c>
      <c r="AF121" s="44" t="e">
        <f t="shared" si="119"/>
        <v>#N/A</v>
      </c>
      <c r="AG121" s="56" t="e">
        <f>VLOOKUP($C121,地域別価格234[],9,0)</f>
        <v>#N/A</v>
      </c>
      <c r="AH121" s="63" t="str">
        <f t="shared" si="43"/>
        <v/>
      </c>
      <c r="AI121" s="50" t="e">
        <f t="shared" si="120"/>
        <v>#N/A</v>
      </c>
      <c r="AJ121" s="34" t="e">
        <f t="shared" si="85"/>
        <v>#N/A</v>
      </c>
      <c r="AK121" s="35" t="e">
        <f t="shared" si="121"/>
        <v>#N/A</v>
      </c>
      <c r="AL121" s="44" t="e">
        <f t="shared" si="122"/>
        <v>#N/A</v>
      </c>
      <c r="AM121" s="56" t="e">
        <f>VLOOKUP($C121,地域別価格234[],10,0)</f>
        <v>#N/A</v>
      </c>
      <c r="AN121" s="63" t="str">
        <f t="shared" si="44"/>
        <v/>
      </c>
      <c r="AO121" s="50" t="e">
        <f t="shared" si="123"/>
        <v>#N/A</v>
      </c>
      <c r="AP121" s="34" t="e">
        <f t="shared" si="89"/>
        <v>#N/A</v>
      </c>
      <c r="AQ121" s="35" t="e">
        <f t="shared" si="45"/>
        <v>#N/A</v>
      </c>
      <c r="AR121" s="44" t="e">
        <f t="shared" si="46"/>
        <v>#N/A</v>
      </c>
      <c r="AS121" s="56" t="e">
        <f>VLOOKUP($C121,地域別価格234[],11,0)</f>
        <v>#N/A</v>
      </c>
      <c r="AT121" s="63" t="str">
        <f t="shared" si="47"/>
        <v/>
      </c>
      <c r="AU121" s="50" t="e">
        <f t="shared" si="124"/>
        <v>#N/A</v>
      </c>
      <c r="AV121" s="34" t="e">
        <f t="shared" si="91"/>
        <v>#N/A</v>
      </c>
      <c r="AW121" s="35" t="e">
        <f t="shared" si="48"/>
        <v>#N/A</v>
      </c>
      <c r="AX121" s="44" t="e">
        <f t="shared" si="125"/>
        <v>#N/A</v>
      </c>
      <c r="AY121" s="56" t="e">
        <f>VLOOKUP($C121,地域別価格234[],12,0)</f>
        <v>#N/A</v>
      </c>
      <c r="AZ121" s="63" t="str">
        <f t="shared" si="49"/>
        <v/>
      </c>
      <c r="BA121" s="50" t="e">
        <f t="shared" si="126"/>
        <v>#N/A</v>
      </c>
      <c r="BB121" s="34" t="e">
        <f t="shared" si="94"/>
        <v>#N/A</v>
      </c>
      <c r="BC121" s="35" t="e">
        <f t="shared" si="50"/>
        <v>#N/A</v>
      </c>
      <c r="BD121" s="44" t="e">
        <f t="shared" si="127"/>
        <v>#N/A</v>
      </c>
      <c r="BE121" s="56" t="e">
        <f>VLOOKUP($C121,地域別価格234[],13,0)</f>
        <v>#N/A</v>
      </c>
      <c r="BF121" s="63" t="str">
        <f t="shared" si="51"/>
        <v/>
      </c>
      <c r="BG121" s="50" t="e">
        <f t="shared" si="128"/>
        <v>#N/A</v>
      </c>
      <c r="BH121" s="34" t="e">
        <f t="shared" si="97"/>
        <v>#N/A</v>
      </c>
      <c r="BI121" s="35" t="e">
        <f t="shared" si="129"/>
        <v>#N/A</v>
      </c>
      <c r="BJ121" s="44" t="e">
        <f t="shared" si="130"/>
        <v>#N/A</v>
      </c>
      <c r="BK121" s="56" t="e">
        <f>VLOOKUP($C121,地域別価格234[],14,0)</f>
        <v>#N/A</v>
      </c>
      <c r="BL121" s="63" t="str">
        <f t="shared" si="52"/>
        <v/>
      </c>
      <c r="BM121" s="50" t="e">
        <f t="shared" si="131"/>
        <v>#N/A</v>
      </c>
      <c r="BN121" s="34" t="e">
        <f t="shared" si="101"/>
        <v>#N/A</v>
      </c>
      <c r="BO121" s="35" t="e">
        <f t="shared" si="53"/>
        <v>#N/A</v>
      </c>
      <c r="BP121" s="44" t="e">
        <f t="shared" si="132"/>
        <v>#N/A</v>
      </c>
      <c r="BQ121" s="56" t="e">
        <f>VLOOKUP($C121,地域別価格234[],15,0)</f>
        <v>#N/A</v>
      </c>
      <c r="BR121" s="63" t="str">
        <f t="shared" si="54"/>
        <v/>
      </c>
      <c r="BS121" s="50" t="e">
        <f t="shared" si="133"/>
        <v>#N/A</v>
      </c>
      <c r="BT121" s="34" t="e">
        <f t="shared" si="104"/>
        <v>#N/A</v>
      </c>
      <c r="BU121" s="35" t="e">
        <f t="shared" si="55"/>
        <v>#N/A</v>
      </c>
      <c r="BV121" s="44" t="e">
        <f t="shared" si="134"/>
        <v>#N/A</v>
      </c>
      <c r="BW121" s="56" t="e">
        <f>VLOOKUP($C121,地域別価格234[],16,0)</f>
        <v>#N/A</v>
      </c>
      <c r="BX121" s="63" t="str">
        <f t="shared" si="56"/>
        <v/>
      </c>
      <c r="BY121" s="50" t="e">
        <f t="shared" si="135"/>
        <v>#N/A</v>
      </c>
      <c r="BZ121" s="34" t="e">
        <f t="shared" si="107"/>
        <v>#N/A</v>
      </c>
      <c r="CA121" s="35" t="e">
        <f t="shared" si="136"/>
        <v>#N/A</v>
      </c>
      <c r="CB121" s="44" t="e">
        <f t="shared" si="137"/>
        <v>#N/A</v>
      </c>
      <c r="CC121" s="47" t="e">
        <f t="shared" si="57"/>
        <v>#VALUE!</v>
      </c>
      <c r="CD121" s="36" t="e">
        <f t="shared" si="58"/>
        <v>#N/A</v>
      </c>
      <c r="CE121" s="36" t="e">
        <f t="shared" si="59"/>
        <v>#N/A</v>
      </c>
      <c r="CF121" s="36" t="e">
        <f t="shared" si="60"/>
        <v>#N/A</v>
      </c>
      <c r="CG121" s="36" t="e">
        <f t="shared" si="61"/>
        <v>#N/A</v>
      </c>
      <c r="CH121" s="36" t="e">
        <f t="shared" si="62"/>
        <v>#N/A</v>
      </c>
      <c r="CI121" s="36" t="e">
        <f t="shared" si="63"/>
        <v>#N/A</v>
      </c>
      <c r="CJ121" s="36" t="e">
        <f t="shared" si="64"/>
        <v>#N/A</v>
      </c>
      <c r="CK121" s="36" t="e">
        <f t="shared" si="65"/>
        <v>#N/A</v>
      </c>
      <c r="CL121" s="36" t="e">
        <f t="shared" si="66"/>
        <v>#N/A</v>
      </c>
      <c r="CM121" s="36" t="e">
        <f t="shared" si="67"/>
        <v>#N/A</v>
      </c>
      <c r="CN121" s="36" t="e">
        <f t="shared" si="68"/>
        <v>#N/A</v>
      </c>
      <c r="CO121" s="36" t="e">
        <f t="shared" si="69"/>
        <v>#N/A</v>
      </c>
      <c r="CP121" s="36" t="e">
        <f t="shared" si="142"/>
        <v>#N/A</v>
      </c>
      <c r="CQ121" s="29" t="e">
        <f t="shared" si="138"/>
        <v>#N/A</v>
      </c>
      <c r="CR121" s="29" t="e">
        <f t="shared" si="138"/>
        <v>#N/A</v>
      </c>
      <c r="CS121" s="29" t="e">
        <f t="shared" si="138"/>
        <v>#N/A</v>
      </c>
      <c r="CT121" s="29" t="e">
        <f t="shared" si="138"/>
        <v>#N/A</v>
      </c>
      <c r="CU121" s="29" t="e">
        <f t="shared" si="138"/>
        <v>#N/A</v>
      </c>
      <c r="CV121" s="29" t="e">
        <f t="shared" si="138"/>
        <v>#N/A</v>
      </c>
      <c r="CW121" s="29" t="e">
        <f t="shared" si="138"/>
        <v>#N/A</v>
      </c>
      <c r="CX121" s="29" t="e">
        <f t="shared" si="138"/>
        <v>#N/A</v>
      </c>
      <c r="CY121" s="29" t="e">
        <f t="shared" si="138"/>
        <v>#N/A</v>
      </c>
      <c r="CZ121" s="29" t="e">
        <f t="shared" si="138"/>
        <v>#N/A</v>
      </c>
      <c r="DA121" s="29" t="e">
        <f t="shared" si="138"/>
        <v>#N/A</v>
      </c>
      <c r="DB121" s="29" t="e">
        <f t="shared" si="138"/>
        <v>#N/A</v>
      </c>
      <c r="DC121" s="29"/>
      <c r="DD121" s="29" t="e">
        <f t="shared" si="139"/>
        <v>#N/A</v>
      </c>
      <c r="DE121" s="29" t="e">
        <f t="shared" si="139"/>
        <v>#N/A</v>
      </c>
      <c r="DF121" s="29" t="e">
        <f t="shared" si="139"/>
        <v>#N/A</v>
      </c>
      <c r="DG121" s="29" t="e">
        <f t="shared" si="139"/>
        <v>#N/A</v>
      </c>
      <c r="DH121" s="29" t="e">
        <f t="shared" si="139"/>
        <v>#N/A</v>
      </c>
      <c r="DI121" s="29" t="e">
        <f t="shared" si="139"/>
        <v>#N/A</v>
      </c>
      <c r="DJ121" s="29" t="e">
        <f t="shared" si="139"/>
        <v>#N/A</v>
      </c>
      <c r="DK121" s="29" t="e">
        <f t="shared" si="139"/>
        <v>#N/A</v>
      </c>
      <c r="DL121" s="29" t="e">
        <f t="shared" si="139"/>
        <v>#N/A</v>
      </c>
      <c r="DM121" s="29" t="e">
        <f t="shared" si="139"/>
        <v>#N/A</v>
      </c>
      <c r="DN121" s="29" t="e">
        <f t="shared" si="139"/>
        <v>#N/A</v>
      </c>
      <c r="DO121" s="29" t="e">
        <f t="shared" si="139"/>
        <v>#N/A</v>
      </c>
    </row>
    <row r="122" spans="1:122" ht="18" customHeight="1">
      <c r="A122" s="52" t="str">
        <f t="shared" si="73"/>
        <v/>
      </c>
      <c r="B122" s="52" t="str">
        <f t="shared" si="140"/>
        <v/>
      </c>
      <c r="C122" s="52" t="str">
        <f t="shared" si="140"/>
        <v/>
      </c>
      <c r="D122" s="52" t="str">
        <f t="shared" si="140"/>
        <v/>
      </c>
      <c r="E122" s="52" t="str">
        <f t="shared" si="140"/>
        <v/>
      </c>
      <c r="F122" s="53" t="str">
        <f t="shared" si="140"/>
        <v/>
      </c>
      <c r="G122" s="87">
        <f t="shared" si="75"/>
        <v>0.85</v>
      </c>
      <c r="H122" s="58"/>
      <c r="I122" s="56" t="e">
        <f>VLOOKUP($C122,地域別価格234[],5,0)</f>
        <v>#N/A</v>
      </c>
      <c r="J122" s="63" t="str">
        <f t="shared" si="32"/>
        <v/>
      </c>
      <c r="K122" s="50" t="e">
        <f t="shared" si="33"/>
        <v>#N/A</v>
      </c>
      <c r="L122" s="34" t="e">
        <f t="shared" si="76"/>
        <v>#N/A</v>
      </c>
      <c r="M122" s="35" t="e">
        <f t="shared" si="34"/>
        <v>#N/A</v>
      </c>
      <c r="N122" s="44" t="e">
        <f t="shared" si="141"/>
        <v>#N/A</v>
      </c>
      <c r="O122" s="56" t="e">
        <f>VLOOKUP($C122,地域別価格234[],6,0)</f>
        <v>#N/A</v>
      </c>
      <c r="P122" s="63" t="str">
        <f t="shared" si="35"/>
        <v/>
      </c>
      <c r="Q122" s="50" t="e">
        <f t="shared" si="36"/>
        <v>#N/A</v>
      </c>
      <c r="R122" s="34" t="e">
        <f t="shared" si="77"/>
        <v>#N/A</v>
      </c>
      <c r="S122" s="35" t="e">
        <f t="shared" si="117"/>
        <v>#N/A</v>
      </c>
      <c r="T122" s="44" t="e">
        <f t="shared" si="37"/>
        <v>#N/A</v>
      </c>
      <c r="U122" s="56" t="e">
        <f>VLOOKUP($C122,地域別価格234[],7,0)</f>
        <v>#N/A</v>
      </c>
      <c r="V122" s="63" t="str">
        <f t="shared" si="38"/>
        <v/>
      </c>
      <c r="W122" s="50" t="e">
        <f t="shared" si="39"/>
        <v>#N/A</v>
      </c>
      <c r="X122" s="34" t="e">
        <f t="shared" si="79"/>
        <v>#N/A</v>
      </c>
      <c r="Y122" s="35" t="e">
        <f t="shared" si="118"/>
        <v>#N/A</v>
      </c>
      <c r="Z122" s="44" t="e">
        <f t="shared" si="40"/>
        <v>#N/A</v>
      </c>
      <c r="AA122" s="56" t="e">
        <f>VLOOKUP($C122,地域別価格234[],8,0)</f>
        <v>#N/A</v>
      </c>
      <c r="AB122" s="63" t="str">
        <f t="shared" si="41"/>
        <v/>
      </c>
      <c r="AC122" s="50" t="e">
        <f t="shared" si="42"/>
        <v>#N/A</v>
      </c>
      <c r="AD122" s="34" t="e">
        <f t="shared" si="81"/>
        <v>#N/A</v>
      </c>
      <c r="AE122" s="35" t="e">
        <f t="shared" si="82"/>
        <v>#N/A</v>
      </c>
      <c r="AF122" s="44" t="e">
        <f t="shared" si="119"/>
        <v>#N/A</v>
      </c>
      <c r="AG122" s="56" t="e">
        <f>VLOOKUP($C122,地域別価格234[],9,0)</f>
        <v>#N/A</v>
      </c>
      <c r="AH122" s="63" t="str">
        <f t="shared" si="43"/>
        <v/>
      </c>
      <c r="AI122" s="50" t="e">
        <f t="shared" si="120"/>
        <v>#N/A</v>
      </c>
      <c r="AJ122" s="34" t="e">
        <f t="shared" si="85"/>
        <v>#N/A</v>
      </c>
      <c r="AK122" s="35" t="e">
        <f t="shared" si="121"/>
        <v>#N/A</v>
      </c>
      <c r="AL122" s="44" t="e">
        <f t="shared" si="122"/>
        <v>#N/A</v>
      </c>
      <c r="AM122" s="56" t="e">
        <f>VLOOKUP($C122,地域別価格234[],10,0)</f>
        <v>#N/A</v>
      </c>
      <c r="AN122" s="63" t="str">
        <f t="shared" si="44"/>
        <v/>
      </c>
      <c r="AO122" s="50" t="e">
        <f t="shared" si="123"/>
        <v>#N/A</v>
      </c>
      <c r="AP122" s="34" t="e">
        <f t="shared" si="89"/>
        <v>#N/A</v>
      </c>
      <c r="AQ122" s="35" t="e">
        <f t="shared" si="45"/>
        <v>#N/A</v>
      </c>
      <c r="AR122" s="44" t="e">
        <f t="shared" si="46"/>
        <v>#N/A</v>
      </c>
      <c r="AS122" s="56" t="e">
        <f>VLOOKUP($C122,地域別価格234[],11,0)</f>
        <v>#N/A</v>
      </c>
      <c r="AT122" s="63" t="str">
        <f t="shared" si="47"/>
        <v/>
      </c>
      <c r="AU122" s="50" t="e">
        <f t="shared" si="124"/>
        <v>#N/A</v>
      </c>
      <c r="AV122" s="34" t="e">
        <f t="shared" si="91"/>
        <v>#N/A</v>
      </c>
      <c r="AW122" s="35" t="e">
        <f t="shared" si="48"/>
        <v>#N/A</v>
      </c>
      <c r="AX122" s="44" t="e">
        <f t="shared" si="125"/>
        <v>#N/A</v>
      </c>
      <c r="AY122" s="56" t="e">
        <f>VLOOKUP($C122,地域別価格234[],12,0)</f>
        <v>#N/A</v>
      </c>
      <c r="AZ122" s="63" t="str">
        <f t="shared" si="49"/>
        <v/>
      </c>
      <c r="BA122" s="50" t="e">
        <f t="shared" si="126"/>
        <v>#N/A</v>
      </c>
      <c r="BB122" s="34" t="e">
        <f t="shared" si="94"/>
        <v>#N/A</v>
      </c>
      <c r="BC122" s="35" t="e">
        <f t="shared" si="50"/>
        <v>#N/A</v>
      </c>
      <c r="BD122" s="44" t="e">
        <f t="shared" si="127"/>
        <v>#N/A</v>
      </c>
      <c r="BE122" s="56" t="e">
        <f>VLOOKUP($C122,地域別価格234[],13,0)</f>
        <v>#N/A</v>
      </c>
      <c r="BF122" s="63" t="str">
        <f t="shared" si="51"/>
        <v/>
      </c>
      <c r="BG122" s="50" t="e">
        <f t="shared" si="128"/>
        <v>#N/A</v>
      </c>
      <c r="BH122" s="34" t="e">
        <f t="shared" si="97"/>
        <v>#N/A</v>
      </c>
      <c r="BI122" s="35" t="e">
        <f t="shared" si="129"/>
        <v>#N/A</v>
      </c>
      <c r="BJ122" s="44" t="e">
        <f t="shared" si="130"/>
        <v>#N/A</v>
      </c>
      <c r="BK122" s="56" t="e">
        <f>VLOOKUP($C122,地域別価格234[],14,0)</f>
        <v>#N/A</v>
      </c>
      <c r="BL122" s="63" t="str">
        <f t="shared" si="52"/>
        <v/>
      </c>
      <c r="BM122" s="50" t="e">
        <f t="shared" si="131"/>
        <v>#N/A</v>
      </c>
      <c r="BN122" s="34" t="e">
        <f t="shared" si="101"/>
        <v>#N/A</v>
      </c>
      <c r="BO122" s="35" t="e">
        <f t="shared" si="53"/>
        <v>#N/A</v>
      </c>
      <c r="BP122" s="44" t="e">
        <f t="shared" si="132"/>
        <v>#N/A</v>
      </c>
      <c r="BQ122" s="56" t="e">
        <f>VLOOKUP($C122,地域別価格234[],15,0)</f>
        <v>#N/A</v>
      </c>
      <c r="BR122" s="63" t="str">
        <f t="shared" si="54"/>
        <v/>
      </c>
      <c r="BS122" s="50" t="e">
        <f t="shared" si="133"/>
        <v>#N/A</v>
      </c>
      <c r="BT122" s="34" t="e">
        <f t="shared" si="104"/>
        <v>#N/A</v>
      </c>
      <c r="BU122" s="35" t="e">
        <f t="shared" si="55"/>
        <v>#N/A</v>
      </c>
      <c r="BV122" s="44" t="e">
        <f t="shared" si="134"/>
        <v>#N/A</v>
      </c>
      <c r="BW122" s="56" t="e">
        <f>VLOOKUP($C122,地域別価格234[],16,0)</f>
        <v>#N/A</v>
      </c>
      <c r="BX122" s="63" t="str">
        <f t="shared" si="56"/>
        <v/>
      </c>
      <c r="BY122" s="50" t="e">
        <f t="shared" si="135"/>
        <v>#N/A</v>
      </c>
      <c r="BZ122" s="34" t="e">
        <f t="shared" si="107"/>
        <v>#N/A</v>
      </c>
      <c r="CA122" s="35" t="e">
        <f t="shared" si="136"/>
        <v>#N/A</v>
      </c>
      <c r="CB122" s="44" t="e">
        <f t="shared" si="137"/>
        <v>#N/A</v>
      </c>
      <c r="CC122" s="47" t="e">
        <f t="shared" si="57"/>
        <v>#VALUE!</v>
      </c>
      <c r="CD122" s="36" t="e">
        <f t="shared" si="58"/>
        <v>#N/A</v>
      </c>
      <c r="CE122" s="36" t="e">
        <f t="shared" si="59"/>
        <v>#N/A</v>
      </c>
      <c r="CF122" s="36" t="e">
        <f t="shared" si="60"/>
        <v>#N/A</v>
      </c>
      <c r="CG122" s="36" t="e">
        <f t="shared" si="61"/>
        <v>#N/A</v>
      </c>
      <c r="CH122" s="36" t="e">
        <f t="shared" si="62"/>
        <v>#N/A</v>
      </c>
      <c r="CI122" s="36" t="e">
        <f t="shared" si="63"/>
        <v>#N/A</v>
      </c>
      <c r="CJ122" s="36" t="e">
        <f t="shared" si="64"/>
        <v>#N/A</v>
      </c>
      <c r="CK122" s="36" t="e">
        <f t="shared" si="65"/>
        <v>#N/A</v>
      </c>
      <c r="CL122" s="36" t="e">
        <f t="shared" si="66"/>
        <v>#N/A</v>
      </c>
      <c r="CM122" s="36" t="e">
        <f t="shared" si="67"/>
        <v>#N/A</v>
      </c>
      <c r="CN122" s="36" t="e">
        <f t="shared" si="68"/>
        <v>#N/A</v>
      </c>
      <c r="CO122" s="36" t="e">
        <f t="shared" si="69"/>
        <v>#N/A</v>
      </c>
      <c r="CP122" s="36" t="e">
        <f t="shared" si="142"/>
        <v>#N/A</v>
      </c>
      <c r="CQ122" s="29" t="e">
        <f t="shared" si="138"/>
        <v>#N/A</v>
      </c>
      <c r="CR122" s="29" t="e">
        <f t="shared" si="138"/>
        <v>#N/A</v>
      </c>
      <c r="CS122" s="29" t="e">
        <f t="shared" si="138"/>
        <v>#N/A</v>
      </c>
      <c r="CT122" s="29" t="e">
        <f t="shared" si="138"/>
        <v>#N/A</v>
      </c>
      <c r="CU122" s="29" t="e">
        <f t="shared" si="138"/>
        <v>#N/A</v>
      </c>
      <c r="CV122" s="29" t="e">
        <f t="shared" si="138"/>
        <v>#N/A</v>
      </c>
      <c r="CW122" s="29" t="e">
        <f t="shared" si="138"/>
        <v>#N/A</v>
      </c>
      <c r="CX122" s="29" t="e">
        <f t="shared" si="138"/>
        <v>#N/A</v>
      </c>
      <c r="CY122" s="29" t="e">
        <f t="shared" si="138"/>
        <v>#N/A</v>
      </c>
      <c r="CZ122" s="29" t="e">
        <f t="shared" si="138"/>
        <v>#N/A</v>
      </c>
      <c r="DA122" s="29" t="e">
        <f t="shared" si="138"/>
        <v>#N/A</v>
      </c>
      <c r="DB122" s="29" t="e">
        <f t="shared" si="138"/>
        <v>#N/A</v>
      </c>
      <c r="DC122" s="29"/>
      <c r="DD122" s="29" t="e">
        <f t="shared" si="139"/>
        <v>#N/A</v>
      </c>
      <c r="DE122" s="29" t="e">
        <f t="shared" si="139"/>
        <v>#N/A</v>
      </c>
      <c r="DF122" s="29" t="e">
        <f t="shared" si="139"/>
        <v>#N/A</v>
      </c>
      <c r="DG122" s="29" t="e">
        <f t="shared" si="139"/>
        <v>#N/A</v>
      </c>
      <c r="DH122" s="29" t="e">
        <f t="shared" si="139"/>
        <v>#N/A</v>
      </c>
      <c r="DI122" s="29" t="e">
        <f t="shared" si="139"/>
        <v>#N/A</v>
      </c>
      <c r="DJ122" s="29" t="e">
        <f t="shared" si="139"/>
        <v>#N/A</v>
      </c>
      <c r="DK122" s="29" t="e">
        <f t="shared" si="139"/>
        <v>#N/A</v>
      </c>
      <c r="DL122" s="29" t="e">
        <f t="shared" si="139"/>
        <v>#N/A</v>
      </c>
      <c r="DM122" s="29" t="e">
        <f t="shared" si="139"/>
        <v>#N/A</v>
      </c>
      <c r="DN122" s="29" t="e">
        <f t="shared" si="139"/>
        <v>#N/A</v>
      </c>
      <c r="DO122" s="29" t="e">
        <f t="shared" si="139"/>
        <v>#N/A</v>
      </c>
    </row>
    <row r="123" spans="1:122" ht="18" customHeight="1">
      <c r="A123" s="52" t="str">
        <f t="shared" si="73"/>
        <v/>
      </c>
      <c r="B123" s="52" t="str">
        <f t="shared" si="140"/>
        <v/>
      </c>
      <c r="C123" s="52" t="str">
        <f t="shared" si="140"/>
        <v/>
      </c>
      <c r="D123" s="52" t="str">
        <f t="shared" si="140"/>
        <v/>
      </c>
      <c r="E123" s="52" t="str">
        <f t="shared" si="140"/>
        <v/>
      </c>
      <c r="F123" s="53" t="str">
        <f t="shared" si="140"/>
        <v/>
      </c>
      <c r="G123" s="87">
        <f t="shared" si="75"/>
        <v>0.85</v>
      </c>
      <c r="H123" s="58"/>
      <c r="I123" s="56" t="e">
        <f>VLOOKUP($C123,地域別価格234[],5,0)</f>
        <v>#N/A</v>
      </c>
      <c r="J123" s="63" t="str">
        <f t="shared" si="32"/>
        <v/>
      </c>
      <c r="K123" s="50" t="e">
        <f t="shared" si="33"/>
        <v>#N/A</v>
      </c>
      <c r="L123" s="34" t="e">
        <f t="shared" si="76"/>
        <v>#N/A</v>
      </c>
      <c r="M123" s="35" t="e">
        <f t="shared" si="34"/>
        <v>#N/A</v>
      </c>
      <c r="N123" s="44" t="e">
        <f t="shared" si="141"/>
        <v>#N/A</v>
      </c>
      <c r="O123" s="56" t="e">
        <f>VLOOKUP($C123,地域別価格234[],6,0)</f>
        <v>#N/A</v>
      </c>
      <c r="P123" s="63" t="str">
        <f t="shared" si="35"/>
        <v/>
      </c>
      <c r="Q123" s="50" t="e">
        <f t="shared" si="36"/>
        <v>#N/A</v>
      </c>
      <c r="R123" s="34" t="e">
        <f t="shared" si="77"/>
        <v>#N/A</v>
      </c>
      <c r="S123" s="35" t="e">
        <f t="shared" si="117"/>
        <v>#N/A</v>
      </c>
      <c r="T123" s="44" t="e">
        <f t="shared" si="37"/>
        <v>#N/A</v>
      </c>
      <c r="U123" s="56" t="e">
        <f>VLOOKUP($C123,地域別価格234[],7,0)</f>
        <v>#N/A</v>
      </c>
      <c r="V123" s="63" t="str">
        <f t="shared" si="38"/>
        <v/>
      </c>
      <c r="W123" s="50" t="e">
        <f t="shared" si="39"/>
        <v>#N/A</v>
      </c>
      <c r="X123" s="34" t="e">
        <f t="shared" si="79"/>
        <v>#N/A</v>
      </c>
      <c r="Y123" s="35" t="e">
        <f t="shared" si="118"/>
        <v>#N/A</v>
      </c>
      <c r="Z123" s="44" t="e">
        <f t="shared" si="40"/>
        <v>#N/A</v>
      </c>
      <c r="AA123" s="56" t="e">
        <f>VLOOKUP($C123,地域別価格234[],8,0)</f>
        <v>#N/A</v>
      </c>
      <c r="AB123" s="63" t="str">
        <f t="shared" si="41"/>
        <v/>
      </c>
      <c r="AC123" s="50" t="e">
        <f t="shared" si="42"/>
        <v>#N/A</v>
      </c>
      <c r="AD123" s="34" t="e">
        <f t="shared" si="81"/>
        <v>#N/A</v>
      </c>
      <c r="AE123" s="35" t="e">
        <f t="shared" si="82"/>
        <v>#N/A</v>
      </c>
      <c r="AF123" s="44" t="e">
        <f t="shared" si="119"/>
        <v>#N/A</v>
      </c>
      <c r="AG123" s="56" t="e">
        <f>VLOOKUP($C123,地域別価格234[],9,0)</f>
        <v>#N/A</v>
      </c>
      <c r="AH123" s="63" t="str">
        <f t="shared" si="43"/>
        <v/>
      </c>
      <c r="AI123" s="50" t="e">
        <f t="shared" si="120"/>
        <v>#N/A</v>
      </c>
      <c r="AJ123" s="34" t="e">
        <f t="shared" si="85"/>
        <v>#N/A</v>
      </c>
      <c r="AK123" s="35" t="e">
        <f t="shared" si="121"/>
        <v>#N/A</v>
      </c>
      <c r="AL123" s="44" t="e">
        <f t="shared" si="122"/>
        <v>#N/A</v>
      </c>
      <c r="AM123" s="56" t="e">
        <f>VLOOKUP($C123,地域別価格234[],10,0)</f>
        <v>#N/A</v>
      </c>
      <c r="AN123" s="63" t="str">
        <f t="shared" si="44"/>
        <v/>
      </c>
      <c r="AO123" s="50" t="e">
        <f t="shared" si="123"/>
        <v>#N/A</v>
      </c>
      <c r="AP123" s="34" t="e">
        <f t="shared" si="89"/>
        <v>#N/A</v>
      </c>
      <c r="AQ123" s="35" t="e">
        <f t="shared" si="45"/>
        <v>#N/A</v>
      </c>
      <c r="AR123" s="44" t="e">
        <f t="shared" si="46"/>
        <v>#N/A</v>
      </c>
      <c r="AS123" s="56" t="e">
        <f>VLOOKUP($C123,地域別価格234[],11,0)</f>
        <v>#N/A</v>
      </c>
      <c r="AT123" s="63" t="str">
        <f t="shared" si="47"/>
        <v/>
      </c>
      <c r="AU123" s="50" t="e">
        <f t="shared" si="124"/>
        <v>#N/A</v>
      </c>
      <c r="AV123" s="34" t="e">
        <f t="shared" si="91"/>
        <v>#N/A</v>
      </c>
      <c r="AW123" s="35" t="e">
        <f t="shared" si="48"/>
        <v>#N/A</v>
      </c>
      <c r="AX123" s="44" t="e">
        <f t="shared" si="125"/>
        <v>#N/A</v>
      </c>
      <c r="AY123" s="56" t="e">
        <f>VLOOKUP($C123,地域別価格234[],12,0)</f>
        <v>#N/A</v>
      </c>
      <c r="AZ123" s="63" t="str">
        <f t="shared" si="49"/>
        <v/>
      </c>
      <c r="BA123" s="50" t="e">
        <f t="shared" si="126"/>
        <v>#N/A</v>
      </c>
      <c r="BB123" s="34" t="e">
        <f t="shared" si="94"/>
        <v>#N/A</v>
      </c>
      <c r="BC123" s="35" t="e">
        <f t="shared" si="50"/>
        <v>#N/A</v>
      </c>
      <c r="BD123" s="44" t="e">
        <f t="shared" si="127"/>
        <v>#N/A</v>
      </c>
      <c r="BE123" s="56" t="e">
        <f>VLOOKUP($C123,地域別価格234[],13,0)</f>
        <v>#N/A</v>
      </c>
      <c r="BF123" s="63" t="str">
        <f t="shared" si="51"/>
        <v/>
      </c>
      <c r="BG123" s="50" t="e">
        <f t="shared" si="128"/>
        <v>#N/A</v>
      </c>
      <c r="BH123" s="34" t="e">
        <f t="shared" si="97"/>
        <v>#N/A</v>
      </c>
      <c r="BI123" s="35" t="e">
        <f t="shared" si="129"/>
        <v>#N/A</v>
      </c>
      <c r="BJ123" s="44" t="e">
        <f t="shared" si="130"/>
        <v>#N/A</v>
      </c>
      <c r="BK123" s="56" t="e">
        <f>VLOOKUP($C123,地域別価格234[],14,0)</f>
        <v>#N/A</v>
      </c>
      <c r="BL123" s="63" t="str">
        <f t="shared" si="52"/>
        <v/>
      </c>
      <c r="BM123" s="50" t="e">
        <f t="shared" si="131"/>
        <v>#N/A</v>
      </c>
      <c r="BN123" s="34" t="e">
        <f t="shared" si="101"/>
        <v>#N/A</v>
      </c>
      <c r="BO123" s="35" t="e">
        <f t="shared" si="53"/>
        <v>#N/A</v>
      </c>
      <c r="BP123" s="44" t="e">
        <f t="shared" si="132"/>
        <v>#N/A</v>
      </c>
      <c r="BQ123" s="56" t="e">
        <f>VLOOKUP($C123,地域別価格234[],15,0)</f>
        <v>#N/A</v>
      </c>
      <c r="BR123" s="63" t="str">
        <f t="shared" si="54"/>
        <v/>
      </c>
      <c r="BS123" s="50" t="e">
        <f t="shared" si="133"/>
        <v>#N/A</v>
      </c>
      <c r="BT123" s="34" t="e">
        <f t="shared" si="104"/>
        <v>#N/A</v>
      </c>
      <c r="BU123" s="35" t="e">
        <f t="shared" si="55"/>
        <v>#N/A</v>
      </c>
      <c r="BV123" s="44" t="e">
        <f t="shared" si="134"/>
        <v>#N/A</v>
      </c>
      <c r="BW123" s="56" t="e">
        <f>VLOOKUP($C123,地域別価格234[],16,0)</f>
        <v>#N/A</v>
      </c>
      <c r="BX123" s="63" t="str">
        <f t="shared" si="56"/>
        <v/>
      </c>
      <c r="BY123" s="50" t="e">
        <f t="shared" si="135"/>
        <v>#N/A</v>
      </c>
      <c r="BZ123" s="34" t="e">
        <f t="shared" si="107"/>
        <v>#N/A</v>
      </c>
      <c r="CA123" s="35" t="e">
        <f t="shared" si="136"/>
        <v>#N/A</v>
      </c>
      <c r="CB123" s="44" t="e">
        <f t="shared" si="137"/>
        <v>#N/A</v>
      </c>
      <c r="CC123" s="47" t="e">
        <f t="shared" si="57"/>
        <v>#VALUE!</v>
      </c>
      <c r="CD123" s="36" t="e">
        <f t="shared" si="58"/>
        <v>#N/A</v>
      </c>
      <c r="CE123" s="36" t="e">
        <f t="shared" si="59"/>
        <v>#N/A</v>
      </c>
      <c r="CF123" s="36" t="e">
        <f t="shared" si="60"/>
        <v>#N/A</v>
      </c>
      <c r="CG123" s="36" t="e">
        <f t="shared" si="61"/>
        <v>#N/A</v>
      </c>
      <c r="CH123" s="36" t="e">
        <f t="shared" si="62"/>
        <v>#N/A</v>
      </c>
      <c r="CI123" s="36" t="e">
        <f t="shared" si="63"/>
        <v>#N/A</v>
      </c>
      <c r="CJ123" s="36" t="e">
        <f t="shared" si="64"/>
        <v>#N/A</v>
      </c>
      <c r="CK123" s="36" t="e">
        <f t="shared" si="65"/>
        <v>#N/A</v>
      </c>
      <c r="CL123" s="36" t="e">
        <f t="shared" si="66"/>
        <v>#N/A</v>
      </c>
      <c r="CM123" s="36" t="e">
        <f t="shared" si="67"/>
        <v>#N/A</v>
      </c>
      <c r="CN123" s="36" t="e">
        <f t="shared" si="68"/>
        <v>#N/A</v>
      </c>
      <c r="CO123" s="36" t="e">
        <f t="shared" si="69"/>
        <v>#N/A</v>
      </c>
      <c r="CP123" s="36" t="e">
        <f t="shared" si="142"/>
        <v>#N/A</v>
      </c>
      <c r="CQ123" s="29" t="e">
        <f t="shared" si="138"/>
        <v>#N/A</v>
      </c>
      <c r="CR123" s="29" t="e">
        <f t="shared" si="138"/>
        <v>#N/A</v>
      </c>
      <c r="CS123" s="29" t="e">
        <f t="shared" si="138"/>
        <v>#N/A</v>
      </c>
      <c r="CT123" s="29" t="e">
        <f t="shared" si="138"/>
        <v>#N/A</v>
      </c>
      <c r="CU123" s="29" t="e">
        <f t="shared" si="138"/>
        <v>#N/A</v>
      </c>
      <c r="CV123" s="29" t="e">
        <f t="shared" si="138"/>
        <v>#N/A</v>
      </c>
      <c r="CW123" s="29" t="e">
        <f t="shared" si="138"/>
        <v>#N/A</v>
      </c>
      <c r="CX123" s="29" t="e">
        <f t="shared" si="138"/>
        <v>#N/A</v>
      </c>
      <c r="CY123" s="29" t="e">
        <f t="shared" si="138"/>
        <v>#N/A</v>
      </c>
      <c r="CZ123" s="29" t="e">
        <f t="shared" si="138"/>
        <v>#N/A</v>
      </c>
      <c r="DA123" s="29" t="e">
        <f t="shared" si="138"/>
        <v>#N/A</v>
      </c>
      <c r="DB123" s="29" t="e">
        <f t="shared" si="138"/>
        <v>#N/A</v>
      </c>
      <c r="DC123" s="29"/>
      <c r="DD123" s="29" t="e">
        <f t="shared" si="139"/>
        <v>#N/A</v>
      </c>
      <c r="DE123" s="29" t="e">
        <f t="shared" si="139"/>
        <v>#N/A</v>
      </c>
      <c r="DF123" s="29" t="e">
        <f t="shared" si="139"/>
        <v>#N/A</v>
      </c>
      <c r="DG123" s="29" t="e">
        <f t="shared" si="139"/>
        <v>#N/A</v>
      </c>
      <c r="DH123" s="29" t="e">
        <f t="shared" si="139"/>
        <v>#N/A</v>
      </c>
      <c r="DI123" s="29" t="e">
        <f t="shared" si="139"/>
        <v>#N/A</v>
      </c>
      <c r="DJ123" s="29" t="e">
        <f t="shared" si="139"/>
        <v>#N/A</v>
      </c>
      <c r="DK123" s="29" t="e">
        <f t="shared" si="139"/>
        <v>#N/A</v>
      </c>
      <c r="DL123" s="29" t="e">
        <f t="shared" si="139"/>
        <v>#N/A</v>
      </c>
      <c r="DM123" s="29" t="e">
        <f t="shared" si="139"/>
        <v>#N/A</v>
      </c>
      <c r="DN123" s="29" t="e">
        <f t="shared" si="139"/>
        <v>#N/A</v>
      </c>
      <c r="DO123" s="29" t="e">
        <f t="shared" si="139"/>
        <v>#N/A</v>
      </c>
    </row>
    <row r="124" spans="1:122" ht="18" customHeight="1">
      <c r="A124" s="52" t="str">
        <f t="shared" si="73"/>
        <v/>
      </c>
      <c r="B124" s="52" t="str">
        <f t="shared" ref="B124:F133" si="143">B246&amp;""</f>
        <v/>
      </c>
      <c r="C124" s="52" t="str">
        <f t="shared" si="143"/>
        <v/>
      </c>
      <c r="D124" s="52" t="str">
        <f t="shared" si="143"/>
        <v/>
      </c>
      <c r="E124" s="52" t="str">
        <f t="shared" si="143"/>
        <v/>
      </c>
      <c r="F124" s="53" t="str">
        <f t="shared" si="143"/>
        <v/>
      </c>
      <c r="G124" s="87">
        <f t="shared" si="75"/>
        <v>0.85</v>
      </c>
      <c r="H124" s="58"/>
      <c r="I124" s="56" t="e">
        <f>VLOOKUP($C124,地域別価格234[],5,0)</f>
        <v>#N/A</v>
      </c>
      <c r="J124" s="63" t="str">
        <f t="shared" si="32"/>
        <v/>
      </c>
      <c r="K124" s="50" t="e">
        <f t="shared" si="33"/>
        <v>#N/A</v>
      </c>
      <c r="L124" s="34" t="e">
        <f t="shared" si="76"/>
        <v>#N/A</v>
      </c>
      <c r="M124" s="35" t="e">
        <f t="shared" si="34"/>
        <v>#N/A</v>
      </c>
      <c r="N124" s="44" t="e">
        <f t="shared" si="141"/>
        <v>#N/A</v>
      </c>
      <c r="O124" s="56" t="e">
        <f>VLOOKUP($C124,地域別価格234[],6,0)</f>
        <v>#N/A</v>
      </c>
      <c r="P124" s="63" t="str">
        <f t="shared" si="35"/>
        <v/>
      </c>
      <c r="Q124" s="50" t="e">
        <f t="shared" si="36"/>
        <v>#N/A</v>
      </c>
      <c r="R124" s="34" t="e">
        <f t="shared" si="77"/>
        <v>#N/A</v>
      </c>
      <c r="S124" s="35" t="e">
        <f t="shared" si="117"/>
        <v>#N/A</v>
      </c>
      <c r="T124" s="44" t="e">
        <f t="shared" si="37"/>
        <v>#N/A</v>
      </c>
      <c r="U124" s="56" t="e">
        <f>VLOOKUP($C124,地域別価格234[],7,0)</f>
        <v>#N/A</v>
      </c>
      <c r="V124" s="63" t="str">
        <f t="shared" si="38"/>
        <v/>
      </c>
      <c r="W124" s="50" t="e">
        <f t="shared" si="39"/>
        <v>#N/A</v>
      </c>
      <c r="X124" s="34" t="e">
        <f t="shared" si="79"/>
        <v>#N/A</v>
      </c>
      <c r="Y124" s="35" t="e">
        <f t="shared" si="118"/>
        <v>#N/A</v>
      </c>
      <c r="Z124" s="44" t="e">
        <f t="shared" si="40"/>
        <v>#N/A</v>
      </c>
      <c r="AA124" s="56" t="e">
        <f>VLOOKUP($C124,地域別価格234[],8,0)</f>
        <v>#N/A</v>
      </c>
      <c r="AB124" s="63" t="str">
        <f t="shared" si="41"/>
        <v/>
      </c>
      <c r="AC124" s="50" t="e">
        <f t="shared" si="42"/>
        <v>#N/A</v>
      </c>
      <c r="AD124" s="34" t="e">
        <f t="shared" si="81"/>
        <v>#N/A</v>
      </c>
      <c r="AE124" s="35" t="e">
        <f t="shared" si="82"/>
        <v>#N/A</v>
      </c>
      <c r="AF124" s="44" t="e">
        <f t="shared" si="119"/>
        <v>#N/A</v>
      </c>
      <c r="AG124" s="56" t="e">
        <f>VLOOKUP($C124,地域別価格234[],9,0)</f>
        <v>#N/A</v>
      </c>
      <c r="AH124" s="63" t="str">
        <f t="shared" si="43"/>
        <v/>
      </c>
      <c r="AI124" s="50" t="e">
        <f t="shared" si="120"/>
        <v>#N/A</v>
      </c>
      <c r="AJ124" s="34" t="e">
        <f t="shared" si="85"/>
        <v>#N/A</v>
      </c>
      <c r="AK124" s="35" t="e">
        <f t="shared" si="121"/>
        <v>#N/A</v>
      </c>
      <c r="AL124" s="44" t="e">
        <f t="shared" si="122"/>
        <v>#N/A</v>
      </c>
      <c r="AM124" s="56" t="e">
        <f>VLOOKUP($C124,地域別価格234[],10,0)</f>
        <v>#N/A</v>
      </c>
      <c r="AN124" s="63" t="str">
        <f t="shared" si="44"/>
        <v/>
      </c>
      <c r="AO124" s="50" t="e">
        <f t="shared" si="123"/>
        <v>#N/A</v>
      </c>
      <c r="AP124" s="34" t="e">
        <f t="shared" si="89"/>
        <v>#N/A</v>
      </c>
      <c r="AQ124" s="35" t="e">
        <f t="shared" si="45"/>
        <v>#N/A</v>
      </c>
      <c r="AR124" s="44" t="e">
        <f t="shared" si="46"/>
        <v>#N/A</v>
      </c>
      <c r="AS124" s="56" t="e">
        <f>VLOOKUP($C124,地域別価格234[],11,0)</f>
        <v>#N/A</v>
      </c>
      <c r="AT124" s="63" t="str">
        <f t="shared" si="47"/>
        <v/>
      </c>
      <c r="AU124" s="50" t="e">
        <f t="shared" si="124"/>
        <v>#N/A</v>
      </c>
      <c r="AV124" s="34" t="e">
        <f t="shared" si="91"/>
        <v>#N/A</v>
      </c>
      <c r="AW124" s="35" t="e">
        <f t="shared" si="48"/>
        <v>#N/A</v>
      </c>
      <c r="AX124" s="44" t="e">
        <f t="shared" si="125"/>
        <v>#N/A</v>
      </c>
      <c r="AY124" s="56" t="e">
        <f>VLOOKUP($C124,地域別価格234[],12,0)</f>
        <v>#N/A</v>
      </c>
      <c r="AZ124" s="63" t="str">
        <f t="shared" si="49"/>
        <v/>
      </c>
      <c r="BA124" s="50" t="e">
        <f t="shared" si="126"/>
        <v>#N/A</v>
      </c>
      <c r="BB124" s="34" t="e">
        <f t="shared" si="94"/>
        <v>#N/A</v>
      </c>
      <c r="BC124" s="35" t="e">
        <f t="shared" si="50"/>
        <v>#N/A</v>
      </c>
      <c r="BD124" s="44" t="e">
        <f t="shared" si="127"/>
        <v>#N/A</v>
      </c>
      <c r="BE124" s="56" t="e">
        <f>VLOOKUP($C124,地域別価格234[],13,0)</f>
        <v>#N/A</v>
      </c>
      <c r="BF124" s="63" t="str">
        <f t="shared" si="51"/>
        <v/>
      </c>
      <c r="BG124" s="50" t="e">
        <f t="shared" si="128"/>
        <v>#N/A</v>
      </c>
      <c r="BH124" s="34" t="e">
        <f t="shared" si="97"/>
        <v>#N/A</v>
      </c>
      <c r="BI124" s="35" t="e">
        <f t="shared" si="129"/>
        <v>#N/A</v>
      </c>
      <c r="BJ124" s="44" t="e">
        <f t="shared" si="130"/>
        <v>#N/A</v>
      </c>
      <c r="BK124" s="56" t="e">
        <f>VLOOKUP($C124,地域別価格234[],14,0)</f>
        <v>#N/A</v>
      </c>
      <c r="BL124" s="63" t="str">
        <f t="shared" si="52"/>
        <v/>
      </c>
      <c r="BM124" s="50" t="e">
        <f t="shared" si="131"/>
        <v>#N/A</v>
      </c>
      <c r="BN124" s="34" t="e">
        <f t="shared" si="101"/>
        <v>#N/A</v>
      </c>
      <c r="BO124" s="35" t="e">
        <f t="shared" si="53"/>
        <v>#N/A</v>
      </c>
      <c r="BP124" s="44" t="e">
        <f t="shared" si="132"/>
        <v>#N/A</v>
      </c>
      <c r="BQ124" s="56" t="e">
        <f>VLOOKUP($C124,地域別価格234[],15,0)</f>
        <v>#N/A</v>
      </c>
      <c r="BR124" s="63" t="str">
        <f t="shared" si="54"/>
        <v/>
      </c>
      <c r="BS124" s="50" t="e">
        <f t="shared" si="133"/>
        <v>#N/A</v>
      </c>
      <c r="BT124" s="34" t="e">
        <f t="shared" si="104"/>
        <v>#N/A</v>
      </c>
      <c r="BU124" s="35" t="e">
        <f t="shared" si="55"/>
        <v>#N/A</v>
      </c>
      <c r="BV124" s="44" t="e">
        <f t="shared" si="134"/>
        <v>#N/A</v>
      </c>
      <c r="BW124" s="56" t="e">
        <f>VLOOKUP($C124,地域別価格234[],16,0)</f>
        <v>#N/A</v>
      </c>
      <c r="BX124" s="63" t="str">
        <f t="shared" si="56"/>
        <v/>
      </c>
      <c r="BY124" s="50" t="e">
        <f t="shared" si="135"/>
        <v>#N/A</v>
      </c>
      <c r="BZ124" s="34" t="e">
        <f t="shared" si="107"/>
        <v>#N/A</v>
      </c>
      <c r="CA124" s="35" t="e">
        <f t="shared" si="136"/>
        <v>#N/A</v>
      </c>
      <c r="CB124" s="44" t="e">
        <f t="shared" si="137"/>
        <v>#N/A</v>
      </c>
      <c r="CC124" s="47" t="e">
        <f t="shared" si="57"/>
        <v>#VALUE!</v>
      </c>
      <c r="CD124" s="36" t="e">
        <f t="shared" si="58"/>
        <v>#N/A</v>
      </c>
      <c r="CE124" s="36" t="e">
        <f t="shared" si="59"/>
        <v>#N/A</v>
      </c>
      <c r="CF124" s="36" t="e">
        <f t="shared" si="60"/>
        <v>#N/A</v>
      </c>
      <c r="CG124" s="36" t="e">
        <f t="shared" si="61"/>
        <v>#N/A</v>
      </c>
      <c r="CH124" s="36" t="e">
        <f t="shared" si="62"/>
        <v>#N/A</v>
      </c>
      <c r="CI124" s="36" t="e">
        <f t="shared" si="63"/>
        <v>#N/A</v>
      </c>
      <c r="CJ124" s="36" t="e">
        <f t="shared" si="64"/>
        <v>#N/A</v>
      </c>
      <c r="CK124" s="36" t="e">
        <f t="shared" si="65"/>
        <v>#N/A</v>
      </c>
      <c r="CL124" s="36" t="e">
        <f t="shared" si="66"/>
        <v>#N/A</v>
      </c>
      <c r="CM124" s="36" t="e">
        <f t="shared" si="67"/>
        <v>#N/A</v>
      </c>
      <c r="CN124" s="36" t="e">
        <f t="shared" si="68"/>
        <v>#N/A</v>
      </c>
      <c r="CO124" s="36" t="e">
        <f t="shared" si="69"/>
        <v>#N/A</v>
      </c>
      <c r="CP124" s="36" t="e">
        <f t="shared" si="142"/>
        <v>#N/A</v>
      </c>
      <c r="CQ124" s="29" t="e">
        <f t="shared" si="138"/>
        <v>#N/A</v>
      </c>
      <c r="CR124" s="29" t="e">
        <f t="shared" si="138"/>
        <v>#N/A</v>
      </c>
      <c r="CS124" s="29" t="e">
        <f t="shared" si="138"/>
        <v>#N/A</v>
      </c>
      <c r="CT124" s="29" t="e">
        <f t="shared" si="138"/>
        <v>#N/A</v>
      </c>
      <c r="CU124" s="29" t="e">
        <f t="shared" si="138"/>
        <v>#N/A</v>
      </c>
      <c r="CV124" s="29" t="e">
        <f t="shared" si="138"/>
        <v>#N/A</v>
      </c>
      <c r="CW124" s="29" t="e">
        <f t="shared" si="138"/>
        <v>#N/A</v>
      </c>
      <c r="CX124" s="29" t="e">
        <f t="shared" si="138"/>
        <v>#N/A</v>
      </c>
      <c r="CY124" s="29" t="e">
        <f t="shared" si="138"/>
        <v>#N/A</v>
      </c>
      <c r="CZ124" s="29" t="e">
        <f t="shared" si="138"/>
        <v>#N/A</v>
      </c>
      <c r="DA124" s="29" t="e">
        <f t="shared" si="138"/>
        <v>#N/A</v>
      </c>
      <c r="DB124" s="29" t="e">
        <f t="shared" si="138"/>
        <v>#N/A</v>
      </c>
      <c r="DC124" s="29"/>
      <c r="DD124" s="29" t="e">
        <f t="shared" si="139"/>
        <v>#N/A</v>
      </c>
      <c r="DE124" s="29" t="e">
        <f t="shared" si="139"/>
        <v>#N/A</v>
      </c>
      <c r="DF124" s="29" t="e">
        <f t="shared" si="139"/>
        <v>#N/A</v>
      </c>
      <c r="DG124" s="29" t="e">
        <f t="shared" si="139"/>
        <v>#N/A</v>
      </c>
      <c r="DH124" s="29" t="e">
        <f t="shared" si="139"/>
        <v>#N/A</v>
      </c>
      <c r="DI124" s="29" t="e">
        <f t="shared" si="139"/>
        <v>#N/A</v>
      </c>
      <c r="DJ124" s="29" t="e">
        <f t="shared" si="139"/>
        <v>#N/A</v>
      </c>
      <c r="DK124" s="29" t="e">
        <f t="shared" si="139"/>
        <v>#N/A</v>
      </c>
      <c r="DL124" s="29" t="e">
        <f t="shared" si="139"/>
        <v>#N/A</v>
      </c>
      <c r="DM124" s="29" t="e">
        <f t="shared" si="139"/>
        <v>#N/A</v>
      </c>
      <c r="DN124" s="29" t="e">
        <f t="shared" si="139"/>
        <v>#N/A</v>
      </c>
      <c r="DO124" s="29" t="e">
        <f t="shared" si="139"/>
        <v>#N/A</v>
      </c>
    </row>
    <row r="125" spans="1:122" ht="18" customHeight="1">
      <c r="A125" s="52" t="str">
        <f t="shared" si="73"/>
        <v/>
      </c>
      <c r="B125" s="52" t="str">
        <f t="shared" si="143"/>
        <v/>
      </c>
      <c r="C125" s="52" t="str">
        <f t="shared" si="143"/>
        <v/>
      </c>
      <c r="D125" s="52" t="str">
        <f t="shared" si="143"/>
        <v/>
      </c>
      <c r="E125" s="52" t="str">
        <f t="shared" si="143"/>
        <v/>
      </c>
      <c r="F125" s="53" t="str">
        <f t="shared" si="143"/>
        <v/>
      </c>
      <c r="G125" s="87">
        <f t="shared" si="75"/>
        <v>0.85</v>
      </c>
      <c r="H125" s="58"/>
      <c r="I125" s="56" t="e">
        <f>VLOOKUP($C125,地域別価格234[],5,0)</f>
        <v>#N/A</v>
      </c>
      <c r="J125" s="63" t="str">
        <f t="shared" si="32"/>
        <v/>
      </c>
      <c r="K125" s="50" t="e">
        <f t="shared" si="33"/>
        <v>#N/A</v>
      </c>
      <c r="L125" s="34" t="e">
        <f t="shared" si="76"/>
        <v>#N/A</v>
      </c>
      <c r="M125" s="35" t="e">
        <f t="shared" si="34"/>
        <v>#N/A</v>
      </c>
      <c r="N125" s="44" t="e">
        <f t="shared" si="141"/>
        <v>#N/A</v>
      </c>
      <c r="O125" s="56" t="e">
        <f>VLOOKUP($C125,地域別価格234[],6,0)</f>
        <v>#N/A</v>
      </c>
      <c r="P125" s="63" t="str">
        <f t="shared" si="35"/>
        <v/>
      </c>
      <c r="Q125" s="50" t="e">
        <f t="shared" si="36"/>
        <v>#N/A</v>
      </c>
      <c r="R125" s="34" t="e">
        <f t="shared" si="77"/>
        <v>#N/A</v>
      </c>
      <c r="S125" s="35" t="e">
        <f t="shared" si="117"/>
        <v>#N/A</v>
      </c>
      <c r="T125" s="44" t="e">
        <f t="shared" si="37"/>
        <v>#N/A</v>
      </c>
      <c r="U125" s="56" t="e">
        <f>VLOOKUP($C125,地域別価格234[],7,0)</f>
        <v>#N/A</v>
      </c>
      <c r="V125" s="63" t="str">
        <f t="shared" si="38"/>
        <v/>
      </c>
      <c r="W125" s="50" t="e">
        <f t="shared" si="39"/>
        <v>#N/A</v>
      </c>
      <c r="X125" s="34" t="e">
        <f t="shared" si="79"/>
        <v>#N/A</v>
      </c>
      <c r="Y125" s="35" t="e">
        <f t="shared" si="118"/>
        <v>#N/A</v>
      </c>
      <c r="Z125" s="44" t="e">
        <f t="shared" si="40"/>
        <v>#N/A</v>
      </c>
      <c r="AA125" s="56" t="e">
        <f>VLOOKUP($C125,地域別価格234[],8,0)</f>
        <v>#N/A</v>
      </c>
      <c r="AB125" s="63" t="str">
        <f t="shared" si="41"/>
        <v/>
      </c>
      <c r="AC125" s="50" t="e">
        <f t="shared" si="42"/>
        <v>#N/A</v>
      </c>
      <c r="AD125" s="34" t="e">
        <f t="shared" si="81"/>
        <v>#N/A</v>
      </c>
      <c r="AE125" s="35" t="e">
        <f t="shared" si="82"/>
        <v>#N/A</v>
      </c>
      <c r="AF125" s="44" t="e">
        <f t="shared" si="119"/>
        <v>#N/A</v>
      </c>
      <c r="AG125" s="56" t="e">
        <f>VLOOKUP($C125,地域別価格234[],9,0)</f>
        <v>#N/A</v>
      </c>
      <c r="AH125" s="63" t="str">
        <f t="shared" si="43"/>
        <v/>
      </c>
      <c r="AI125" s="50" t="e">
        <f t="shared" si="120"/>
        <v>#N/A</v>
      </c>
      <c r="AJ125" s="34" t="e">
        <f t="shared" si="85"/>
        <v>#N/A</v>
      </c>
      <c r="AK125" s="35" t="e">
        <f t="shared" si="121"/>
        <v>#N/A</v>
      </c>
      <c r="AL125" s="44" t="e">
        <f t="shared" si="122"/>
        <v>#N/A</v>
      </c>
      <c r="AM125" s="56" t="e">
        <f>VLOOKUP($C125,地域別価格234[],10,0)</f>
        <v>#N/A</v>
      </c>
      <c r="AN125" s="63" t="str">
        <f t="shared" si="44"/>
        <v/>
      </c>
      <c r="AO125" s="50" t="e">
        <f t="shared" si="123"/>
        <v>#N/A</v>
      </c>
      <c r="AP125" s="34" t="e">
        <f t="shared" si="89"/>
        <v>#N/A</v>
      </c>
      <c r="AQ125" s="35" t="e">
        <f t="shared" si="45"/>
        <v>#N/A</v>
      </c>
      <c r="AR125" s="44" t="e">
        <f t="shared" si="46"/>
        <v>#N/A</v>
      </c>
      <c r="AS125" s="56" t="e">
        <f>VLOOKUP($C125,地域別価格234[],11,0)</f>
        <v>#N/A</v>
      </c>
      <c r="AT125" s="63" t="str">
        <f t="shared" si="47"/>
        <v/>
      </c>
      <c r="AU125" s="50" t="e">
        <f>(AS125*$D125+AT125/$F125)/$D125</f>
        <v>#N/A</v>
      </c>
      <c r="AV125" s="34" t="e">
        <f t="shared" si="91"/>
        <v>#N/A</v>
      </c>
      <c r="AW125" s="35" t="e">
        <f t="shared" si="48"/>
        <v>#N/A</v>
      </c>
      <c r="AX125" s="44" t="e">
        <f t="shared" si="125"/>
        <v>#N/A</v>
      </c>
      <c r="AY125" s="56" t="e">
        <f>VLOOKUP($C125,地域別価格234[],12,0)</f>
        <v>#N/A</v>
      </c>
      <c r="AZ125" s="63" t="str">
        <f t="shared" si="49"/>
        <v/>
      </c>
      <c r="BA125" s="50" t="e">
        <f t="shared" si="126"/>
        <v>#N/A</v>
      </c>
      <c r="BB125" s="34" t="e">
        <f t="shared" si="94"/>
        <v>#N/A</v>
      </c>
      <c r="BC125" s="35" t="e">
        <f t="shared" si="50"/>
        <v>#N/A</v>
      </c>
      <c r="BD125" s="44" t="e">
        <f t="shared" si="127"/>
        <v>#N/A</v>
      </c>
      <c r="BE125" s="56" t="e">
        <f>VLOOKUP($C125,地域別価格234[],13,0)</f>
        <v>#N/A</v>
      </c>
      <c r="BF125" s="63" t="str">
        <f t="shared" si="51"/>
        <v/>
      </c>
      <c r="BG125" s="50" t="e">
        <f t="shared" si="128"/>
        <v>#N/A</v>
      </c>
      <c r="BH125" s="34" t="e">
        <f t="shared" si="97"/>
        <v>#N/A</v>
      </c>
      <c r="BI125" s="35" t="e">
        <f t="shared" si="129"/>
        <v>#N/A</v>
      </c>
      <c r="BJ125" s="44" t="e">
        <f t="shared" si="130"/>
        <v>#N/A</v>
      </c>
      <c r="BK125" s="56" t="e">
        <f>VLOOKUP($C125,地域別価格234[],14,0)</f>
        <v>#N/A</v>
      </c>
      <c r="BL125" s="63" t="str">
        <f t="shared" si="52"/>
        <v/>
      </c>
      <c r="BM125" s="50" t="e">
        <f t="shared" si="131"/>
        <v>#N/A</v>
      </c>
      <c r="BN125" s="34" t="e">
        <f t="shared" si="101"/>
        <v>#N/A</v>
      </c>
      <c r="BO125" s="35" t="e">
        <f t="shared" si="53"/>
        <v>#N/A</v>
      </c>
      <c r="BP125" s="44" t="e">
        <f t="shared" si="132"/>
        <v>#N/A</v>
      </c>
      <c r="BQ125" s="56" t="e">
        <f>VLOOKUP($C125,地域別価格234[],15,0)</f>
        <v>#N/A</v>
      </c>
      <c r="BR125" s="63" t="str">
        <f t="shared" si="54"/>
        <v/>
      </c>
      <c r="BS125" s="50" t="e">
        <f t="shared" si="133"/>
        <v>#N/A</v>
      </c>
      <c r="BT125" s="34" t="e">
        <f t="shared" si="104"/>
        <v>#N/A</v>
      </c>
      <c r="BU125" s="35" t="e">
        <f t="shared" si="55"/>
        <v>#N/A</v>
      </c>
      <c r="BV125" s="44" t="e">
        <f t="shared" si="134"/>
        <v>#N/A</v>
      </c>
      <c r="BW125" s="56" t="e">
        <f>VLOOKUP($C125,地域別価格234[],16,0)</f>
        <v>#N/A</v>
      </c>
      <c r="BX125" s="63" t="str">
        <f t="shared" si="56"/>
        <v/>
      </c>
      <c r="BY125" s="50" t="e">
        <f t="shared" si="135"/>
        <v>#N/A</v>
      </c>
      <c r="BZ125" s="34" t="e">
        <f t="shared" si="107"/>
        <v>#N/A</v>
      </c>
      <c r="CA125" s="35" t="e">
        <f t="shared" si="136"/>
        <v>#N/A</v>
      </c>
      <c r="CB125" s="44" t="e">
        <f t="shared" si="137"/>
        <v>#N/A</v>
      </c>
      <c r="CC125" s="47" t="e">
        <f t="shared" si="57"/>
        <v>#VALUE!</v>
      </c>
      <c r="CD125" s="36" t="e">
        <f t="shared" si="58"/>
        <v>#N/A</v>
      </c>
      <c r="CE125" s="36" t="e">
        <f t="shared" si="59"/>
        <v>#N/A</v>
      </c>
      <c r="CF125" s="36" t="e">
        <f t="shared" si="60"/>
        <v>#N/A</v>
      </c>
      <c r="CG125" s="36" t="e">
        <f t="shared" si="61"/>
        <v>#N/A</v>
      </c>
      <c r="CH125" s="36" t="e">
        <f t="shared" si="62"/>
        <v>#N/A</v>
      </c>
      <c r="CI125" s="36" t="e">
        <f t="shared" si="63"/>
        <v>#N/A</v>
      </c>
      <c r="CJ125" s="36" t="e">
        <f t="shared" si="64"/>
        <v>#N/A</v>
      </c>
      <c r="CK125" s="36" t="e">
        <f t="shared" si="65"/>
        <v>#N/A</v>
      </c>
      <c r="CL125" s="36" t="e">
        <f t="shared" si="66"/>
        <v>#N/A</v>
      </c>
      <c r="CM125" s="36" t="e">
        <f t="shared" si="67"/>
        <v>#N/A</v>
      </c>
      <c r="CN125" s="36" t="e">
        <f t="shared" si="68"/>
        <v>#N/A</v>
      </c>
      <c r="CO125" s="36" t="e">
        <f t="shared" si="69"/>
        <v>#N/A</v>
      </c>
      <c r="CP125" s="36" t="e">
        <f t="shared" si="142"/>
        <v>#N/A</v>
      </c>
      <c r="CQ125" s="29" t="e">
        <f t="shared" si="138"/>
        <v>#N/A</v>
      </c>
      <c r="CR125" s="29" t="e">
        <f t="shared" si="138"/>
        <v>#N/A</v>
      </c>
      <c r="CS125" s="29" t="e">
        <f t="shared" si="138"/>
        <v>#N/A</v>
      </c>
      <c r="CT125" s="29" t="e">
        <f t="shared" si="138"/>
        <v>#N/A</v>
      </c>
      <c r="CU125" s="29" t="e">
        <f t="shared" si="138"/>
        <v>#N/A</v>
      </c>
      <c r="CV125" s="29" t="e">
        <f t="shared" si="138"/>
        <v>#N/A</v>
      </c>
      <c r="CW125" s="29" t="e">
        <f t="shared" si="138"/>
        <v>#N/A</v>
      </c>
      <c r="CX125" s="29" t="e">
        <f t="shared" si="138"/>
        <v>#N/A</v>
      </c>
      <c r="CY125" s="29" t="e">
        <f t="shared" si="138"/>
        <v>#N/A</v>
      </c>
      <c r="CZ125" s="29" t="e">
        <f t="shared" si="138"/>
        <v>#N/A</v>
      </c>
      <c r="DA125" s="29" t="e">
        <f t="shared" si="138"/>
        <v>#N/A</v>
      </c>
      <c r="DB125" s="29" t="e">
        <f t="shared" si="138"/>
        <v>#N/A</v>
      </c>
      <c r="DC125" s="29"/>
      <c r="DD125" s="29" t="e">
        <f t="shared" si="139"/>
        <v>#N/A</v>
      </c>
      <c r="DE125" s="29" t="e">
        <f t="shared" si="139"/>
        <v>#N/A</v>
      </c>
      <c r="DF125" s="29" t="e">
        <f t="shared" si="139"/>
        <v>#N/A</v>
      </c>
      <c r="DG125" s="29" t="e">
        <f t="shared" si="139"/>
        <v>#N/A</v>
      </c>
      <c r="DH125" s="29" t="e">
        <f t="shared" si="139"/>
        <v>#N/A</v>
      </c>
      <c r="DI125" s="29" t="e">
        <f t="shared" si="139"/>
        <v>#N/A</v>
      </c>
      <c r="DJ125" s="29" t="e">
        <f t="shared" si="139"/>
        <v>#N/A</v>
      </c>
      <c r="DK125" s="29" t="e">
        <f t="shared" si="139"/>
        <v>#N/A</v>
      </c>
      <c r="DL125" s="29" t="e">
        <f t="shared" si="139"/>
        <v>#N/A</v>
      </c>
      <c r="DM125" s="29" t="e">
        <f t="shared" si="139"/>
        <v>#N/A</v>
      </c>
      <c r="DN125" s="29" t="e">
        <f t="shared" si="139"/>
        <v>#N/A</v>
      </c>
      <c r="DO125" s="29" t="e">
        <f t="shared" si="139"/>
        <v>#N/A</v>
      </c>
    </row>
    <row r="126" spans="1:122" ht="18" customHeight="1">
      <c r="A126" s="52" t="str">
        <f t="shared" si="73"/>
        <v/>
      </c>
      <c r="B126" s="52" t="str">
        <f t="shared" si="143"/>
        <v/>
      </c>
      <c r="C126" s="52" t="str">
        <f t="shared" si="143"/>
        <v/>
      </c>
      <c r="D126" s="52" t="str">
        <f t="shared" si="143"/>
        <v/>
      </c>
      <c r="E126" s="52" t="str">
        <f t="shared" si="143"/>
        <v/>
      </c>
      <c r="F126" s="53" t="str">
        <f t="shared" si="143"/>
        <v/>
      </c>
      <c r="G126" s="87">
        <f t="shared" si="75"/>
        <v>0.85</v>
      </c>
      <c r="H126" s="58"/>
      <c r="I126" s="56" t="e">
        <f>VLOOKUP($C126,地域別価格234[],5,0)</f>
        <v>#N/A</v>
      </c>
      <c r="J126" s="63" t="str">
        <f t="shared" si="32"/>
        <v/>
      </c>
      <c r="K126" s="50" t="e">
        <f t="shared" si="33"/>
        <v>#N/A</v>
      </c>
      <c r="L126" s="34" t="e">
        <f t="shared" si="76"/>
        <v>#N/A</v>
      </c>
      <c r="M126" s="35" t="e">
        <f t="shared" si="34"/>
        <v>#N/A</v>
      </c>
      <c r="N126" s="44" t="e">
        <f t="shared" si="141"/>
        <v>#N/A</v>
      </c>
      <c r="O126" s="56" t="e">
        <f>VLOOKUP($C126,地域別価格234[],6,0)</f>
        <v>#N/A</v>
      </c>
      <c r="P126" s="63" t="str">
        <f t="shared" si="35"/>
        <v/>
      </c>
      <c r="Q126" s="50" t="e">
        <f t="shared" si="36"/>
        <v>#N/A</v>
      </c>
      <c r="R126" s="34" t="e">
        <f t="shared" si="77"/>
        <v>#N/A</v>
      </c>
      <c r="S126" s="35" t="e">
        <f t="shared" si="117"/>
        <v>#N/A</v>
      </c>
      <c r="T126" s="44" t="e">
        <f t="shared" si="37"/>
        <v>#N/A</v>
      </c>
      <c r="U126" s="56" t="e">
        <f>VLOOKUP($C126,地域別価格234[],7,0)</f>
        <v>#N/A</v>
      </c>
      <c r="V126" s="63" t="str">
        <f t="shared" si="38"/>
        <v/>
      </c>
      <c r="W126" s="50" t="e">
        <f t="shared" si="39"/>
        <v>#N/A</v>
      </c>
      <c r="X126" s="34" t="e">
        <f t="shared" si="79"/>
        <v>#N/A</v>
      </c>
      <c r="Y126" s="35" t="e">
        <f t="shared" si="118"/>
        <v>#N/A</v>
      </c>
      <c r="Z126" s="44" t="e">
        <f t="shared" si="40"/>
        <v>#N/A</v>
      </c>
      <c r="AA126" s="56" t="e">
        <f>VLOOKUP($C126,地域別価格234[],8,0)</f>
        <v>#N/A</v>
      </c>
      <c r="AB126" s="63" t="str">
        <f t="shared" si="41"/>
        <v/>
      </c>
      <c r="AC126" s="50" t="e">
        <f t="shared" si="42"/>
        <v>#N/A</v>
      </c>
      <c r="AD126" s="34" t="e">
        <f t="shared" si="81"/>
        <v>#N/A</v>
      </c>
      <c r="AE126" s="35" t="e">
        <f t="shared" si="82"/>
        <v>#N/A</v>
      </c>
      <c r="AF126" s="44" t="e">
        <f t="shared" si="119"/>
        <v>#N/A</v>
      </c>
      <c r="AG126" s="56" t="e">
        <f>VLOOKUP($C126,地域別価格234[],9,0)</f>
        <v>#N/A</v>
      </c>
      <c r="AH126" s="63" t="str">
        <f t="shared" si="43"/>
        <v/>
      </c>
      <c r="AI126" s="50" t="e">
        <f t="shared" si="120"/>
        <v>#N/A</v>
      </c>
      <c r="AJ126" s="34" t="e">
        <f t="shared" si="85"/>
        <v>#N/A</v>
      </c>
      <c r="AK126" s="35" t="e">
        <f t="shared" si="121"/>
        <v>#N/A</v>
      </c>
      <c r="AL126" s="44" t="e">
        <f t="shared" si="122"/>
        <v>#N/A</v>
      </c>
      <c r="AM126" s="56" t="e">
        <f>VLOOKUP($C126,地域別価格234[],10,0)</f>
        <v>#N/A</v>
      </c>
      <c r="AN126" s="63" t="str">
        <f t="shared" si="44"/>
        <v/>
      </c>
      <c r="AO126" s="50" t="e">
        <f t="shared" si="123"/>
        <v>#N/A</v>
      </c>
      <c r="AP126" s="34" t="e">
        <f t="shared" si="89"/>
        <v>#N/A</v>
      </c>
      <c r="AQ126" s="35" t="e">
        <f t="shared" si="45"/>
        <v>#N/A</v>
      </c>
      <c r="AR126" s="44" t="e">
        <f t="shared" si="46"/>
        <v>#N/A</v>
      </c>
      <c r="AS126" s="56" t="e">
        <f>VLOOKUP($C126,地域別価格234[],11,0)</f>
        <v>#N/A</v>
      </c>
      <c r="AT126" s="63" t="str">
        <f t="shared" si="47"/>
        <v/>
      </c>
      <c r="AU126" s="50" t="e">
        <f t="shared" ref="AU126:AU140" si="144">(AS126*$D126+AT126/$F126)/$D126</f>
        <v>#N/A</v>
      </c>
      <c r="AV126" s="34" t="e">
        <f t="shared" si="91"/>
        <v>#N/A</v>
      </c>
      <c r="AW126" s="35" t="e">
        <f t="shared" si="48"/>
        <v>#N/A</v>
      </c>
      <c r="AX126" s="44" t="e">
        <f t="shared" si="125"/>
        <v>#N/A</v>
      </c>
      <c r="AY126" s="56" t="e">
        <f>VLOOKUP($C126,地域別価格234[],12,0)</f>
        <v>#N/A</v>
      </c>
      <c r="AZ126" s="63" t="str">
        <f t="shared" si="49"/>
        <v/>
      </c>
      <c r="BA126" s="50" t="e">
        <f t="shared" si="126"/>
        <v>#N/A</v>
      </c>
      <c r="BB126" s="34" t="e">
        <f t="shared" si="94"/>
        <v>#N/A</v>
      </c>
      <c r="BC126" s="35" t="e">
        <f t="shared" si="50"/>
        <v>#N/A</v>
      </c>
      <c r="BD126" s="44" t="e">
        <f t="shared" si="127"/>
        <v>#N/A</v>
      </c>
      <c r="BE126" s="56" t="e">
        <f>VLOOKUP($C126,地域別価格234[],13,0)</f>
        <v>#N/A</v>
      </c>
      <c r="BF126" s="63" t="str">
        <f t="shared" si="51"/>
        <v/>
      </c>
      <c r="BG126" s="50" t="e">
        <f t="shared" si="128"/>
        <v>#N/A</v>
      </c>
      <c r="BH126" s="34" t="e">
        <f t="shared" si="97"/>
        <v>#N/A</v>
      </c>
      <c r="BI126" s="35" t="e">
        <f t="shared" si="129"/>
        <v>#N/A</v>
      </c>
      <c r="BJ126" s="44" t="e">
        <f t="shared" si="130"/>
        <v>#N/A</v>
      </c>
      <c r="BK126" s="56" t="e">
        <f>VLOOKUP($C126,地域別価格234[],14,0)</f>
        <v>#N/A</v>
      </c>
      <c r="BL126" s="63" t="str">
        <f t="shared" si="52"/>
        <v/>
      </c>
      <c r="BM126" s="50" t="e">
        <f t="shared" si="131"/>
        <v>#N/A</v>
      </c>
      <c r="BN126" s="34" t="e">
        <f t="shared" si="101"/>
        <v>#N/A</v>
      </c>
      <c r="BO126" s="35" t="e">
        <f t="shared" si="53"/>
        <v>#N/A</v>
      </c>
      <c r="BP126" s="44" t="e">
        <f t="shared" si="132"/>
        <v>#N/A</v>
      </c>
      <c r="BQ126" s="56" t="e">
        <f>VLOOKUP($C126,地域別価格234[],15,0)</f>
        <v>#N/A</v>
      </c>
      <c r="BR126" s="63" t="str">
        <f t="shared" si="54"/>
        <v/>
      </c>
      <c r="BS126" s="50" t="e">
        <f t="shared" si="133"/>
        <v>#N/A</v>
      </c>
      <c r="BT126" s="34" t="e">
        <f t="shared" si="104"/>
        <v>#N/A</v>
      </c>
      <c r="BU126" s="35" t="e">
        <f t="shared" si="55"/>
        <v>#N/A</v>
      </c>
      <c r="BV126" s="44" t="e">
        <f t="shared" si="134"/>
        <v>#N/A</v>
      </c>
      <c r="BW126" s="56" t="e">
        <f>VLOOKUP($C126,地域別価格234[],16,0)</f>
        <v>#N/A</v>
      </c>
      <c r="BX126" s="63" t="str">
        <f t="shared" si="56"/>
        <v/>
      </c>
      <c r="BY126" s="50" t="e">
        <f t="shared" si="135"/>
        <v>#N/A</v>
      </c>
      <c r="BZ126" s="34" t="e">
        <f t="shared" si="107"/>
        <v>#N/A</v>
      </c>
      <c r="CA126" s="35" t="e">
        <f t="shared" si="136"/>
        <v>#N/A</v>
      </c>
      <c r="CB126" s="44" t="e">
        <f t="shared" si="137"/>
        <v>#N/A</v>
      </c>
      <c r="CC126" s="47" t="e">
        <f t="shared" si="57"/>
        <v>#VALUE!</v>
      </c>
      <c r="CD126" s="36" t="e">
        <f t="shared" si="58"/>
        <v>#N/A</v>
      </c>
      <c r="CE126" s="36" t="e">
        <f t="shared" si="59"/>
        <v>#N/A</v>
      </c>
      <c r="CF126" s="36" t="e">
        <f t="shared" si="60"/>
        <v>#N/A</v>
      </c>
      <c r="CG126" s="36" t="e">
        <f t="shared" si="61"/>
        <v>#N/A</v>
      </c>
      <c r="CH126" s="36" t="e">
        <f t="shared" si="62"/>
        <v>#N/A</v>
      </c>
      <c r="CI126" s="36" t="e">
        <f t="shared" si="63"/>
        <v>#N/A</v>
      </c>
      <c r="CJ126" s="36" t="e">
        <f t="shared" si="64"/>
        <v>#N/A</v>
      </c>
      <c r="CK126" s="36" t="e">
        <f t="shared" si="65"/>
        <v>#N/A</v>
      </c>
      <c r="CL126" s="36" t="e">
        <f t="shared" si="66"/>
        <v>#N/A</v>
      </c>
      <c r="CM126" s="36" t="e">
        <f t="shared" si="67"/>
        <v>#N/A</v>
      </c>
      <c r="CN126" s="36" t="e">
        <f t="shared" si="68"/>
        <v>#N/A</v>
      </c>
      <c r="CO126" s="36" t="e">
        <f t="shared" si="69"/>
        <v>#N/A</v>
      </c>
      <c r="CP126" s="36" t="e">
        <f t="shared" si="142"/>
        <v>#N/A</v>
      </c>
      <c r="CQ126" s="29" t="e">
        <f t="shared" si="138"/>
        <v>#N/A</v>
      </c>
      <c r="CR126" s="29" t="e">
        <f t="shared" si="138"/>
        <v>#N/A</v>
      </c>
      <c r="CS126" s="29" t="e">
        <f t="shared" si="138"/>
        <v>#N/A</v>
      </c>
      <c r="CT126" s="29" t="e">
        <f t="shared" si="138"/>
        <v>#N/A</v>
      </c>
      <c r="CU126" s="29" t="e">
        <f t="shared" si="138"/>
        <v>#N/A</v>
      </c>
      <c r="CV126" s="29" t="e">
        <f t="shared" si="138"/>
        <v>#N/A</v>
      </c>
      <c r="CW126" s="29" t="e">
        <f t="shared" si="138"/>
        <v>#N/A</v>
      </c>
      <c r="CX126" s="29" t="e">
        <f t="shared" si="138"/>
        <v>#N/A</v>
      </c>
      <c r="CY126" s="29" t="e">
        <f t="shared" si="138"/>
        <v>#N/A</v>
      </c>
      <c r="CZ126" s="29" t="e">
        <f t="shared" si="138"/>
        <v>#N/A</v>
      </c>
      <c r="DA126" s="29" t="e">
        <f t="shared" si="138"/>
        <v>#N/A</v>
      </c>
      <c r="DB126" s="29" t="e">
        <f t="shared" si="138"/>
        <v>#N/A</v>
      </c>
      <c r="DC126" s="29"/>
      <c r="DD126" s="29" t="e">
        <f t="shared" si="139"/>
        <v>#N/A</v>
      </c>
      <c r="DE126" s="29" t="e">
        <f t="shared" si="139"/>
        <v>#N/A</v>
      </c>
      <c r="DF126" s="29" t="e">
        <f t="shared" si="139"/>
        <v>#N/A</v>
      </c>
      <c r="DG126" s="29" t="e">
        <f t="shared" si="139"/>
        <v>#N/A</v>
      </c>
      <c r="DH126" s="29" t="e">
        <f t="shared" si="139"/>
        <v>#N/A</v>
      </c>
      <c r="DI126" s="29" t="e">
        <f t="shared" si="139"/>
        <v>#N/A</v>
      </c>
      <c r="DJ126" s="29" t="e">
        <f t="shared" si="139"/>
        <v>#N/A</v>
      </c>
      <c r="DK126" s="29" t="e">
        <f t="shared" si="139"/>
        <v>#N/A</v>
      </c>
      <c r="DL126" s="29" t="e">
        <f t="shared" si="139"/>
        <v>#N/A</v>
      </c>
      <c r="DM126" s="29" t="e">
        <f t="shared" si="139"/>
        <v>#N/A</v>
      </c>
      <c r="DN126" s="29" t="e">
        <f t="shared" si="139"/>
        <v>#N/A</v>
      </c>
      <c r="DO126" s="29" t="e">
        <f t="shared" si="139"/>
        <v>#N/A</v>
      </c>
    </row>
    <row r="127" spans="1:122" ht="18" customHeight="1">
      <c r="A127" s="52" t="str">
        <f t="shared" si="73"/>
        <v/>
      </c>
      <c r="B127" s="52" t="str">
        <f t="shared" si="143"/>
        <v/>
      </c>
      <c r="C127" s="52" t="str">
        <f t="shared" si="143"/>
        <v/>
      </c>
      <c r="D127" s="52" t="str">
        <f t="shared" si="143"/>
        <v/>
      </c>
      <c r="E127" s="52" t="str">
        <f t="shared" si="143"/>
        <v/>
      </c>
      <c r="F127" s="53" t="str">
        <f t="shared" si="143"/>
        <v/>
      </c>
      <c r="G127" s="87">
        <f t="shared" si="75"/>
        <v>0.85</v>
      </c>
      <c r="H127" s="58"/>
      <c r="I127" s="56" t="e">
        <f>VLOOKUP($C127,地域別価格234[],5,0)</f>
        <v>#N/A</v>
      </c>
      <c r="J127" s="63" t="str">
        <f t="shared" si="32"/>
        <v/>
      </c>
      <c r="K127" s="50" t="e">
        <f t="shared" si="33"/>
        <v>#N/A</v>
      </c>
      <c r="L127" s="34" t="e">
        <f t="shared" si="76"/>
        <v>#N/A</v>
      </c>
      <c r="M127" s="35" t="e">
        <f t="shared" si="34"/>
        <v>#N/A</v>
      </c>
      <c r="N127" s="44" t="e">
        <f t="shared" si="141"/>
        <v>#N/A</v>
      </c>
      <c r="O127" s="56" t="e">
        <f>VLOOKUP($C127,地域別価格234[],6,0)</f>
        <v>#N/A</v>
      </c>
      <c r="P127" s="63" t="str">
        <f t="shared" si="35"/>
        <v/>
      </c>
      <c r="Q127" s="50" t="e">
        <f t="shared" si="36"/>
        <v>#N/A</v>
      </c>
      <c r="R127" s="34" t="e">
        <f t="shared" si="77"/>
        <v>#N/A</v>
      </c>
      <c r="S127" s="35" t="e">
        <f t="shared" si="117"/>
        <v>#N/A</v>
      </c>
      <c r="T127" s="44" t="e">
        <f t="shared" si="37"/>
        <v>#N/A</v>
      </c>
      <c r="U127" s="56" t="e">
        <f>VLOOKUP($C127,地域別価格234[],7,0)</f>
        <v>#N/A</v>
      </c>
      <c r="V127" s="63" t="str">
        <f t="shared" si="38"/>
        <v/>
      </c>
      <c r="W127" s="50" t="e">
        <f t="shared" si="39"/>
        <v>#N/A</v>
      </c>
      <c r="X127" s="34" t="e">
        <f t="shared" si="79"/>
        <v>#N/A</v>
      </c>
      <c r="Y127" s="35" t="e">
        <f t="shared" si="118"/>
        <v>#N/A</v>
      </c>
      <c r="Z127" s="44" t="e">
        <f t="shared" si="40"/>
        <v>#N/A</v>
      </c>
      <c r="AA127" s="56" t="e">
        <f>VLOOKUP($C127,地域別価格234[],8,0)</f>
        <v>#N/A</v>
      </c>
      <c r="AB127" s="63" t="str">
        <f t="shared" si="41"/>
        <v/>
      </c>
      <c r="AC127" s="50" t="e">
        <f t="shared" si="42"/>
        <v>#N/A</v>
      </c>
      <c r="AD127" s="34" t="e">
        <f t="shared" si="81"/>
        <v>#N/A</v>
      </c>
      <c r="AE127" s="35" t="e">
        <f t="shared" si="82"/>
        <v>#N/A</v>
      </c>
      <c r="AF127" s="44" t="e">
        <f t="shared" si="119"/>
        <v>#N/A</v>
      </c>
      <c r="AG127" s="56" t="e">
        <f>VLOOKUP($C127,地域別価格234[],9,0)</f>
        <v>#N/A</v>
      </c>
      <c r="AH127" s="63" t="str">
        <f t="shared" si="43"/>
        <v/>
      </c>
      <c r="AI127" s="50" t="e">
        <f t="shared" si="120"/>
        <v>#N/A</v>
      </c>
      <c r="AJ127" s="34" t="e">
        <f t="shared" si="85"/>
        <v>#N/A</v>
      </c>
      <c r="AK127" s="35" t="e">
        <f t="shared" si="121"/>
        <v>#N/A</v>
      </c>
      <c r="AL127" s="44" t="e">
        <f t="shared" si="122"/>
        <v>#N/A</v>
      </c>
      <c r="AM127" s="56" t="e">
        <f>VLOOKUP($C127,地域別価格234[],10,0)</f>
        <v>#N/A</v>
      </c>
      <c r="AN127" s="63" t="str">
        <f t="shared" si="44"/>
        <v/>
      </c>
      <c r="AO127" s="50" t="e">
        <f t="shared" si="123"/>
        <v>#N/A</v>
      </c>
      <c r="AP127" s="34" t="e">
        <f t="shared" si="89"/>
        <v>#N/A</v>
      </c>
      <c r="AQ127" s="35" t="e">
        <f t="shared" si="45"/>
        <v>#N/A</v>
      </c>
      <c r="AR127" s="44" t="e">
        <f t="shared" si="46"/>
        <v>#N/A</v>
      </c>
      <c r="AS127" s="56" t="e">
        <f>VLOOKUP($C127,地域別価格234[],11,0)</f>
        <v>#N/A</v>
      </c>
      <c r="AT127" s="63" t="str">
        <f t="shared" si="47"/>
        <v/>
      </c>
      <c r="AU127" s="50" t="e">
        <f t="shared" si="144"/>
        <v>#N/A</v>
      </c>
      <c r="AV127" s="34" t="e">
        <f t="shared" si="91"/>
        <v>#N/A</v>
      </c>
      <c r="AW127" s="35" t="e">
        <f t="shared" si="48"/>
        <v>#N/A</v>
      </c>
      <c r="AX127" s="44" t="e">
        <f t="shared" si="125"/>
        <v>#N/A</v>
      </c>
      <c r="AY127" s="56" t="e">
        <f>VLOOKUP($C127,地域別価格234[],12,0)</f>
        <v>#N/A</v>
      </c>
      <c r="AZ127" s="63" t="str">
        <f t="shared" si="49"/>
        <v/>
      </c>
      <c r="BA127" s="50" t="e">
        <f t="shared" si="126"/>
        <v>#N/A</v>
      </c>
      <c r="BB127" s="34" t="e">
        <f t="shared" si="94"/>
        <v>#N/A</v>
      </c>
      <c r="BC127" s="35" t="e">
        <f t="shared" si="50"/>
        <v>#N/A</v>
      </c>
      <c r="BD127" s="44" t="e">
        <f t="shared" si="127"/>
        <v>#N/A</v>
      </c>
      <c r="BE127" s="56" t="e">
        <f>VLOOKUP($C127,地域別価格234[],13,0)</f>
        <v>#N/A</v>
      </c>
      <c r="BF127" s="63" t="str">
        <f t="shared" si="51"/>
        <v/>
      </c>
      <c r="BG127" s="50" t="e">
        <f t="shared" si="128"/>
        <v>#N/A</v>
      </c>
      <c r="BH127" s="34" t="e">
        <f t="shared" si="97"/>
        <v>#N/A</v>
      </c>
      <c r="BI127" s="35" t="e">
        <f t="shared" si="129"/>
        <v>#N/A</v>
      </c>
      <c r="BJ127" s="44" t="e">
        <f t="shared" si="130"/>
        <v>#N/A</v>
      </c>
      <c r="BK127" s="56" t="e">
        <f>VLOOKUP($C127,地域別価格234[],14,0)</f>
        <v>#N/A</v>
      </c>
      <c r="BL127" s="63" t="str">
        <f t="shared" si="52"/>
        <v/>
      </c>
      <c r="BM127" s="50" t="e">
        <f t="shared" si="131"/>
        <v>#N/A</v>
      </c>
      <c r="BN127" s="34" t="e">
        <f t="shared" si="101"/>
        <v>#N/A</v>
      </c>
      <c r="BO127" s="35" t="e">
        <f t="shared" si="53"/>
        <v>#N/A</v>
      </c>
      <c r="BP127" s="44" t="e">
        <f t="shared" si="132"/>
        <v>#N/A</v>
      </c>
      <c r="BQ127" s="56" t="e">
        <f>VLOOKUP($C127,地域別価格234[],15,0)</f>
        <v>#N/A</v>
      </c>
      <c r="BR127" s="63" t="str">
        <f t="shared" si="54"/>
        <v/>
      </c>
      <c r="BS127" s="50" t="e">
        <f t="shared" si="133"/>
        <v>#N/A</v>
      </c>
      <c r="BT127" s="34" t="e">
        <f t="shared" si="104"/>
        <v>#N/A</v>
      </c>
      <c r="BU127" s="35" t="e">
        <f t="shared" si="55"/>
        <v>#N/A</v>
      </c>
      <c r="BV127" s="44" t="e">
        <f t="shared" si="134"/>
        <v>#N/A</v>
      </c>
      <c r="BW127" s="56" t="e">
        <f>VLOOKUP($C127,地域別価格234[],16,0)</f>
        <v>#N/A</v>
      </c>
      <c r="BX127" s="63" t="str">
        <f t="shared" si="56"/>
        <v/>
      </c>
      <c r="BY127" s="50" t="e">
        <f t="shared" si="135"/>
        <v>#N/A</v>
      </c>
      <c r="BZ127" s="34" t="e">
        <f t="shared" si="107"/>
        <v>#N/A</v>
      </c>
      <c r="CA127" s="35" t="e">
        <f t="shared" si="136"/>
        <v>#N/A</v>
      </c>
      <c r="CB127" s="44" t="e">
        <f t="shared" si="137"/>
        <v>#N/A</v>
      </c>
      <c r="CC127" s="47" t="e">
        <f t="shared" si="57"/>
        <v>#VALUE!</v>
      </c>
      <c r="CD127" s="36" t="e">
        <f t="shared" si="58"/>
        <v>#N/A</v>
      </c>
      <c r="CE127" s="36" t="e">
        <f t="shared" si="59"/>
        <v>#N/A</v>
      </c>
      <c r="CF127" s="36" t="e">
        <f t="shared" si="60"/>
        <v>#N/A</v>
      </c>
      <c r="CG127" s="36" t="e">
        <f t="shared" si="61"/>
        <v>#N/A</v>
      </c>
      <c r="CH127" s="36" t="e">
        <f t="shared" si="62"/>
        <v>#N/A</v>
      </c>
      <c r="CI127" s="36" t="e">
        <f t="shared" si="63"/>
        <v>#N/A</v>
      </c>
      <c r="CJ127" s="36" t="e">
        <f t="shared" si="64"/>
        <v>#N/A</v>
      </c>
      <c r="CK127" s="36" t="e">
        <f t="shared" si="65"/>
        <v>#N/A</v>
      </c>
      <c r="CL127" s="36" t="e">
        <f t="shared" si="66"/>
        <v>#N/A</v>
      </c>
      <c r="CM127" s="36" t="e">
        <f t="shared" si="67"/>
        <v>#N/A</v>
      </c>
      <c r="CN127" s="36" t="e">
        <f t="shared" si="68"/>
        <v>#N/A</v>
      </c>
      <c r="CO127" s="36" t="e">
        <f t="shared" si="69"/>
        <v>#N/A</v>
      </c>
      <c r="CP127" s="36" t="e">
        <f t="shared" si="142"/>
        <v>#N/A</v>
      </c>
      <c r="CQ127" s="29" t="e">
        <f t="shared" si="138"/>
        <v>#N/A</v>
      </c>
      <c r="CR127" s="29" t="e">
        <f t="shared" si="138"/>
        <v>#N/A</v>
      </c>
      <c r="CS127" s="29" t="e">
        <f t="shared" si="138"/>
        <v>#N/A</v>
      </c>
      <c r="CT127" s="29" t="e">
        <f t="shared" si="138"/>
        <v>#N/A</v>
      </c>
      <c r="CU127" s="29" t="e">
        <f t="shared" si="138"/>
        <v>#N/A</v>
      </c>
      <c r="CV127" s="29" t="e">
        <f t="shared" si="138"/>
        <v>#N/A</v>
      </c>
      <c r="CW127" s="29" t="e">
        <f t="shared" si="138"/>
        <v>#N/A</v>
      </c>
      <c r="CX127" s="29" t="e">
        <f t="shared" si="138"/>
        <v>#N/A</v>
      </c>
      <c r="CY127" s="29" t="e">
        <f t="shared" si="138"/>
        <v>#N/A</v>
      </c>
      <c r="CZ127" s="29" t="e">
        <f t="shared" si="138"/>
        <v>#N/A</v>
      </c>
      <c r="DA127" s="29" t="e">
        <f t="shared" si="138"/>
        <v>#N/A</v>
      </c>
      <c r="DB127" s="29" t="e">
        <f t="shared" si="138"/>
        <v>#N/A</v>
      </c>
      <c r="DC127" s="29"/>
      <c r="DD127" s="29" t="e">
        <f t="shared" si="139"/>
        <v>#N/A</v>
      </c>
      <c r="DE127" s="29" t="e">
        <f t="shared" si="139"/>
        <v>#N/A</v>
      </c>
      <c r="DF127" s="29" t="e">
        <f t="shared" si="139"/>
        <v>#N/A</v>
      </c>
      <c r="DG127" s="29" t="e">
        <f t="shared" si="139"/>
        <v>#N/A</v>
      </c>
      <c r="DH127" s="29" t="e">
        <f t="shared" si="139"/>
        <v>#N/A</v>
      </c>
      <c r="DI127" s="29" t="e">
        <f t="shared" si="139"/>
        <v>#N/A</v>
      </c>
      <c r="DJ127" s="29" t="e">
        <f t="shared" si="139"/>
        <v>#N/A</v>
      </c>
      <c r="DK127" s="29" t="e">
        <f t="shared" si="139"/>
        <v>#N/A</v>
      </c>
      <c r="DL127" s="29" t="e">
        <f t="shared" si="139"/>
        <v>#N/A</v>
      </c>
      <c r="DM127" s="29" t="e">
        <f t="shared" si="139"/>
        <v>#N/A</v>
      </c>
      <c r="DN127" s="29" t="e">
        <f t="shared" si="139"/>
        <v>#N/A</v>
      </c>
      <c r="DO127" s="29" t="e">
        <f t="shared" si="139"/>
        <v>#N/A</v>
      </c>
    </row>
    <row r="128" spans="1:122" ht="18" customHeight="1">
      <c r="A128" s="52" t="str">
        <f t="shared" si="73"/>
        <v/>
      </c>
      <c r="B128" s="52" t="str">
        <f t="shared" si="143"/>
        <v/>
      </c>
      <c r="C128" s="52" t="str">
        <f t="shared" si="143"/>
        <v/>
      </c>
      <c r="D128" s="52" t="str">
        <f t="shared" si="143"/>
        <v/>
      </c>
      <c r="E128" s="52" t="str">
        <f t="shared" si="143"/>
        <v/>
      </c>
      <c r="F128" s="53" t="str">
        <f t="shared" si="143"/>
        <v/>
      </c>
      <c r="G128" s="87">
        <f t="shared" si="75"/>
        <v>0.85</v>
      </c>
      <c r="H128" s="58"/>
      <c r="I128" s="56" t="e">
        <f>VLOOKUP($C128,地域別価格234[],5,0)</f>
        <v>#N/A</v>
      </c>
      <c r="J128" s="63" t="str">
        <f t="shared" si="32"/>
        <v/>
      </c>
      <c r="K128" s="50" t="e">
        <f t="shared" si="33"/>
        <v>#N/A</v>
      </c>
      <c r="L128" s="34" t="e">
        <f t="shared" si="76"/>
        <v>#N/A</v>
      </c>
      <c r="M128" s="35" t="e">
        <f t="shared" si="34"/>
        <v>#N/A</v>
      </c>
      <c r="N128" s="44" t="e">
        <f t="shared" si="141"/>
        <v>#N/A</v>
      </c>
      <c r="O128" s="56" t="e">
        <f>VLOOKUP($C128,地域別価格234[],6,0)</f>
        <v>#N/A</v>
      </c>
      <c r="P128" s="63" t="str">
        <f t="shared" si="35"/>
        <v/>
      </c>
      <c r="Q128" s="50" t="e">
        <f t="shared" si="36"/>
        <v>#N/A</v>
      </c>
      <c r="R128" s="34" t="e">
        <f t="shared" si="77"/>
        <v>#N/A</v>
      </c>
      <c r="S128" s="35" t="e">
        <f t="shared" si="117"/>
        <v>#N/A</v>
      </c>
      <c r="T128" s="44" t="e">
        <f t="shared" si="37"/>
        <v>#N/A</v>
      </c>
      <c r="U128" s="56" t="e">
        <f>VLOOKUP($C128,地域別価格234[],7,0)</f>
        <v>#N/A</v>
      </c>
      <c r="V128" s="63" t="str">
        <f t="shared" si="38"/>
        <v/>
      </c>
      <c r="W128" s="50" t="e">
        <f t="shared" si="39"/>
        <v>#N/A</v>
      </c>
      <c r="X128" s="34" t="e">
        <f t="shared" si="79"/>
        <v>#N/A</v>
      </c>
      <c r="Y128" s="35" t="e">
        <f t="shared" si="118"/>
        <v>#N/A</v>
      </c>
      <c r="Z128" s="44" t="e">
        <f t="shared" si="40"/>
        <v>#N/A</v>
      </c>
      <c r="AA128" s="56" t="e">
        <f>VLOOKUP($C128,地域別価格234[],8,0)</f>
        <v>#N/A</v>
      </c>
      <c r="AB128" s="63" t="str">
        <f t="shared" si="41"/>
        <v/>
      </c>
      <c r="AC128" s="50" t="e">
        <f t="shared" si="42"/>
        <v>#N/A</v>
      </c>
      <c r="AD128" s="34" t="e">
        <f t="shared" si="81"/>
        <v>#N/A</v>
      </c>
      <c r="AE128" s="35" t="e">
        <f t="shared" si="82"/>
        <v>#N/A</v>
      </c>
      <c r="AF128" s="44" t="e">
        <f t="shared" si="119"/>
        <v>#N/A</v>
      </c>
      <c r="AG128" s="56" t="e">
        <f>VLOOKUP($C128,地域別価格234[],9,0)</f>
        <v>#N/A</v>
      </c>
      <c r="AH128" s="63" t="str">
        <f t="shared" si="43"/>
        <v/>
      </c>
      <c r="AI128" s="50" t="e">
        <f t="shared" si="120"/>
        <v>#N/A</v>
      </c>
      <c r="AJ128" s="34" t="e">
        <f t="shared" si="85"/>
        <v>#N/A</v>
      </c>
      <c r="AK128" s="35" t="e">
        <f t="shared" si="121"/>
        <v>#N/A</v>
      </c>
      <c r="AL128" s="44" t="e">
        <f t="shared" si="122"/>
        <v>#N/A</v>
      </c>
      <c r="AM128" s="56" t="e">
        <f>VLOOKUP($C128,地域別価格234[],10,0)</f>
        <v>#N/A</v>
      </c>
      <c r="AN128" s="63" t="str">
        <f t="shared" si="44"/>
        <v/>
      </c>
      <c r="AO128" s="50" t="e">
        <f t="shared" si="123"/>
        <v>#N/A</v>
      </c>
      <c r="AP128" s="34" t="e">
        <f t="shared" si="89"/>
        <v>#N/A</v>
      </c>
      <c r="AQ128" s="35" t="e">
        <f t="shared" si="45"/>
        <v>#N/A</v>
      </c>
      <c r="AR128" s="44" t="e">
        <f t="shared" si="46"/>
        <v>#N/A</v>
      </c>
      <c r="AS128" s="56" t="e">
        <f>VLOOKUP($C128,地域別価格234[],11,0)</f>
        <v>#N/A</v>
      </c>
      <c r="AT128" s="63" t="str">
        <f t="shared" si="47"/>
        <v/>
      </c>
      <c r="AU128" s="50" t="e">
        <f t="shared" si="144"/>
        <v>#N/A</v>
      </c>
      <c r="AV128" s="34" t="e">
        <f t="shared" si="91"/>
        <v>#N/A</v>
      </c>
      <c r="AW128" s="35" t="e">
        <f t="shared" si="48"/>
        <v>#N/A</v>
      </c>
      <c r="AX128" s="44" t="e">
        <f t="shared" si="125"/>
        <v>#N/A</v>
      </c>
      <c r="AY128" s="56" t="e">
        <f>VLOOKUP($C128,地域別価格234[],12,0)</f>
        <v>#N/A</v>
      </c>
      <c r="AZ128" s="63" t="str">
        <f t="shared" si="49"/>
        <v/>
      </c>
      <c r="BA128" s="50" t="e">
        <f t="shared" si="126"/>
        <v>#N/A</v>
      </c>
      <c r="BB128" s="34" t="e">
        <f t="shared" si="94"/>
        <v>#N/A</v>
      </c>
      <c r="BC128" s="35" t="e">
        <f t="shared" si="50"/>
        <v>#N/A</v>
      </c>
      <c r="BD128" s="44" t="e">
        <f t="shared" si="127"/>
        <v>#N/A</v>
      </c>
      <c r="BE128" s="56" t="e">
        <f>VLOOKUP($C128,地域別価格234[],13,0)</f>
        <v>#N/A</v>
      </c>
      <c r="BF128" s="63" t="str">
        <f t="shared" si="51"/>
        <v/>
      </c>
      <c r="BG128" s="50" t="e">
        <f t="shared" si="128"/>
        <v>#N/A</v>
      </c>
      <c r="BH128" s="34" t="e">
        <f t="shared" si="97"/>
        <v>#N/A</v>
      </c>
      <c r="BI128" s="35" t="e">
        <f t="shared" si="129"/>
        <v>#N/A</v>
      </c>
      <c r="BJ128" s="44" t="e">
        <f t="shared" si="130"/>
        <v>#N/A</v>
      </c>
      <c r="BK128" s="56" t="e">
        <f>VLOOKUP($C128,地域別価格234[],14,0)</f>
        <v>#N/A</v>
      </c>
      <c r="BL128" s="63" t="str">
        <f t="shared" si="52"/>
        <v/>
      </c>
      <c r="BM128" s="50" t="e">
        <f t="shared" si="131"/>
        <v>#N/A</v>
      </c>
      <c r="BN128" s="34" t="e">
        <f t="shared" si="101"/>
        <v>#N/A</v>
      </c>
      <c r="BO128" s="35" t="e">
        <f t="shared" si="53"/>
        <v>#N/A</v>
      </c>
      <c r="BP128" s="44" t="e">
        <f t="shared" si="132"/>
        <v>#N/A</v>
      </c>
      <c r="BQ128" s="56" t="e">
        <f>VLOOKUP($C128,地域別価格234[],15,0)</f>
        <v>#N/A</v>
      </c>
      <c r="BR128" s="63" t="str">
        <f t="shared" si="54"/>
        <v/>
      </c>
      <c r="BS128" s="50" t="e">
        <f t="shared" si="133"/>
        <v>#N/A</v>
      </c>
      <c r="BT128" s="34" t="e">
        <f t="shared" si="104"/>
        <v>#N/A</v>
      </c>
      <c r="BU128" s="35" t="e">
        <f t="shared" si="55"/>
        <v>#N/A</v>
      </c>
      <c r="BV128" s="44" t="e">
        <f t="shared" si="134"/>
        <v>#N/A</v>
      </c>
      <c r="BW128" s="56" t="e">
        <f>VLOOKUP($C128,地域別価格234[],16,0)</f>
        <v>#N/A</v>
      </c>
      <c r="BX128" s="63" t="str">
        <f t="shared" si="56"/>
        <v/>
      </c>
      <c r="BY128" s="50" t="e">
        <f t="shared" si="135"/>
        <v>#N/A</v>
      </c>
      <c r="BZ128" s="34" t="e">
        <f t="shared" si="107"/>
        <v>#N/A</v>
      </c>
      <c r="CA128" s="35" t="e">
        <f t="shared" si="136"/>
        <v>#N/A</v>
      </c>
      <c r="CB128" s="44" t="e">
        <f t="shared" si="137"/>
        <v>#N/A</v>
      </c>
      <c r="CC128" s="47" t="e">
        <f t="shared" si="57"/>
        <v>#VALUE!</v>
      </c>
      <c r="CD128" s="36" t="e">
        <f t="shared" si="58"/>
        <v>#N/A</v>
      </c>
      <c r="CE128" s="36" t="e">
        <f t="shared" si="59"/>
        <v>#N/A</v>
      </c>
      <c r="CF128" s="36" t="e">
        <f t="shared" si="60"/>
        <v>#N/A</v>
      </c>
      <c r="CG128" s="36" t="e">
        <f t="shared" si="61"/>
        <v>#N/A</v>
      </c>
      <c r="CH128" s="36" t="e">
        <f t="shared" si="62"/>
        <v>#N/A</v>
      </c>
      <c r="CI128" s="36" t="e">
        <f t="shared" si="63"/>
        <v>#N/A</v>
      </c>
      <c r="CJ128" s="36" t="e">
        <f t="shared" si="64"/>
        <v>#N/A</v>
      </c>
      <c r="CK128" s="36" t="e">
        <f t="shared" si="65"/>
        <v>#N/A</v>
      </c>
      <c r="CL128" s="36" t="e">
        <f t="shared" si="66"/>
        <v>#N/A</v>
      </c>
      <c r="CM128" s="36" t="e">
        <f t="shared" si="67"/>
        <v>#N/A</v>
      </c>
      <c r="CN128" s="36" t="e">
        <f t="shared" si="68"/>
        <v>#N/A</v>
      </c>
      <c r="CO128" s="36" t="e">
        <f t="shared" si="69"/>
        <v>#N/A</v>
      </c>
      <c r="CP128" s="36" t="e">
        <f t="shared" si="142"/>
        <v>#N/A</v>
      </c>
      <c r="CQ128" s="29" t="e">
        <f t="shared" si="138"/>
        <v>#N/A</v>
      </c>
      <c r="CR128" s="29" t="e">
        <f t="shared" si="138"/>
        <v>#N/A</v>
      </c>
      <c r="CS128" s="29" t="e">
        <f t="shared" si="138"/>
        <v>#N/A</v>
      </c>
      <c r="CT128" s="29" t="e">
        <f t="shared" si="138"/>
        <v>#N/A</v>
      </c>
      <c r="CU128" s="29" t="e">
        <f t="shared" si="138"/>
        <v>#N/A</v>
      </c>
      <c r="CV128" s="29" t="e">
        <f t="shared" si="138"/>
        <v>#N/A</v>
      </c>
      <c r="CW128" s="29" t="e">
        <f t="shared" si="138"/>
        <v>#N/A</v>
      </c>
      <c r="CX128" s="29" t="e">
        <f t="shared" si="138"/>
        <v>#N/A</v>
      </c>
      <c r="CY128" s="29" t="e">
        <f t="shared" si="138"/>
        <v>#N/A</v>
      </c>
      <c r="CZ128" s="29" t="e">
        <f t="shared" si="138"/>
        <v>#N/A</v>
      </c>
      <c r="DA128" s="29" t="e">
        <f t="shared" si="138"/>
        <v>#N/A</v>
      </c>
      <c r="DB128" s="29" t="e">
        <f t="shared" si="138"/>
        <v>#N/A</v>
      </c>
      <c r="DC128" s="29"/>
      <c r="DD128" s="29" t="e">
        <f t="shared" si="139"/>
        <v>#N/A</v>
      </c>
      <c r="DE128" s="29" t="e">
        <f t="shared" si="139"/>
        <v>#N/A</v>
      </c>
      <c r="DF128" s="29" t="e">
        <f t="shared" si="139"/>
        <v>#N/A</v>
      </c>
      <c r="DG128" s="29" t="e">
        <f t="shared" si="139"/>
        <v>#N/A</v>
      </c>
      <c r="DH128" s="29" t="e">
        <f t="shared" si="139"/>
        <v>#N/A</v>
      </c>
      <c r="DI128" s="29" t="e">
        <f t="shared" si="139"/>
        <v>#N/A</v>
      </c>
      <c r="DJ128" s="29" t="e">
        <f t="shared" si="139"/>
        <v>#N/A</v>
      </c>
      <c r="DK128" s="29" t="e">
        <f t="shared" si="139"/>
        <v>#N/A</v>
      </c>
      <c r="DL128" s="29" t="e">
        <f t="shared" si="139"/>
        <v>#N/A</v>
      </c>
      <c r="DM128" s="29" t="e">
        <f t="shared" si="139"/>
        <v>#N/A</v>
      </c>
      <c r="DN128" s="29" t="e">
        <f t="shared" si="139"/>
        <v>#N/A</v>
      </c>
      <c r="DO128" s="29" t="e">
        <f t="shared" si="139"/>
        <v>#N/A</v>
      </c>
    </row>
    <row r="129" spans="1:122" ht="18" customHeight="1">
      <c r="A129" s="52" t="str">
        <f t="shared" si="73"/>
        <v/>
      </c>
      <c r="B129" s="52" t="str">
        <f t="shared" si="143"/>
        <v/>
      </c>
      <c r="C129" s="52" t="str">
        <f t="shared" si="143"/>
        <v/>
      </c>
      <c r="D129" s="52" t="str">
        <f t="shared" si="143"/>
        <v/>
      </c>
      <c r="E129" s="52" t="str">
        <f t="shared" si="143"/>
        <v/>
      </c>
      <c r="F129" s="53" t="str">
        <f t="shared" si="143"/>
        <v/>
      </c>
      <c r="G129" s="87">
        <f t="shared" si="75"/>
        <v>0.85</v>
      </c>
      <c r="H129" s="58"/>
      <c r="I129" s="56" t="e">
        <f>VLOOKUP($C129,地域別価格234[],5,0)</f>
        <v>#N/A</v>
      </c>
      <c r="J129" s="63" t="str">
        <f t="shared" si="32"/>
        <v/>
      </c>
      <c r="K129" s="50" t="e">
        <f t="shared" si="33"/>
        <v>#N/A</v>
      </c>
      <c r="L129" s="34" t="e">
        <f t="shared" si="76"/>
        <v>#N/A</v>
      </c>
      <c r="M129" s="35" t="e">
        <f t="shared" si="34"/>
        <v>#N/A</v>
      </c>
      <c r="N129" s="44" t="e">
        <f t="shared" si="141"/>
        <v>#N/A</v>
      </c>
      <c r="O129" s="56" t="e">
        <f>VLOOKUP($C129,地域別価格234[],6,0)</f>
        <v>#N/A</v>
      </c>
      <c r="P129" s="63" t="str">
        <f t="shared" si="35"/>
        <v/>
      </c>
      <c r="Q129" s="50" t="e">
        <f t="shared" si="36"/>
        <v>#N/A</v>
      </c>
      <c r="R129" s="34" t="e">
        <f t="shared" si="77"/>
        <v>#N/A</v>
      </c>
      <c r="S129" s="35" t="e">
        <f t="shared" si="117"/>
        <v>#N/A</v>
      </c>
      <c r="T129" s="44" t="e">
        <f t="shared" si="37"/>
        <v>#N/A</v>
      </c>
      <c r="U129" s="56" t="e">
        <f>VLOOKUP($C129,地域別価格234[],7,0)</f>
        <v>#N/A</v>
      </c>
      <c r="V129" s="63" t="str">
        <f t="shared" si="38"/>
        <v/>
      </c>
      <c r="W129" s="50" t="e">
        <f t="shared" si="39"/>
        <v>#N/A</v>
      </c>
      <c r="X129" s="34" t="e">
        <f t="shared" si="79"/>
        <v>#N/A</v>
      </c>
      <c r="Y129" s="35" t="e">
        <f t="shared" si="118"/>
        <v>#N/A</v>
      </c>
      <c r="Z129" s="44" t="e">
        <f t="shared" si="40"/>
        <v>#N/A</v>
      </c>
      <c r="AA129" s="56" t="e">
        <f>VLOOKUP($C129,地域別価格234[],8,0)</f>
        <v>#N/A</v>
      </c>
      <c r="AB129" s="63" t="str">
        <f t="shared" si="41"/>
        <v/>
      </c>
      <c r="AC129" s="50" t="e">
        <f t="shared" si="42"/>
        <v>#N/A</v>
      </c>
      <c r="AD129" s="34" t="e">
        <f t="shared" si="81"/>
        <v>#N/A</v>
      </c>
      <c r="AE129" s="35" t="e">
        <f t="shared" si="82"/>
        <v>#N/A</v>
      </c>
      <c r="AF129" s="44" t="e">
        <f t="shared" si="119"/>
        <v>#N/A</v>
      </c>
      <c r="AG129" s="56" t="e">
        <f>VLOOKUP($C129,地域別価格234[],9,0)</f>
        <v>#N/A</v>
      </c>
      <c r="AH129" s="63" t="str">
        <f t="shared" si="43"/>
        <v/>
      </c>
      <c r="AI129" s="50" t="e">
        <f t="shared" si="120"/>
        <v>#N/A</v>
      </c>
      <c r="AJ129" s="34" t="e">
        <f t="shared" si="85"/>
        <v>#N/A</v>
      </c>
      <c r="AK129" s="35" t="e">
        <f t="shared" si="121"/>
        <v>#N/A</v>
      </c>
      <c r="AL129" s="44" t="e">
        <f t="shared" si="122"/>
        <v>#N/A</v>
      </c>
      <c r="AM129" s="56" t="e">
        <f>VLOOKUP($C129,地域別価格234[],10,0)</f>
        <v>#N/A</v>
      </c>
      <c r="AN129" s="63" t="str">
        <f t="shared" si="44"/>
        <v/>
      </c>
      <c r="AO129" s="50" t="e">
        <f t="shared" si="123"/>
        <v>#N/A</v>
      </c>
      <c r="AP129" s="34" t="e">
        <f t="shared" si="89"/>
        <v>#N/A</v>
      </c>
      <c r="AQ129" s="35" t="e">
        <f t="shared" si="45"/>
        <v>#N/A</v>
      </c>
      <c r="AR129" s="44" t="e">
        <f t="shared" si="46"/>
        <v>#N/A</v>
      </c>
      <c r="AS129" s="56" t="e">
        <f>VLOOKUP($C129,地域別価格234[],11,0)</f>
        <v>#N/A</v>
      </c>
      <c r="AT129" s="63" t="str">
        <f t="shared" si="47"/>
        <v/>
      </c>
      <c r="AU129" s="50" t="e">
        <f t="shared" si="144"/>
        <v>#N/A</v>
      </c>
      <c r="AV129" s="34" t="e">
        <f t="shared" si="91"/>
        <v>#N/A</v>
      </c>
      <c r="AW129" s="35" t="e">
        <f t="shared" si="48"/>
        <v>#N/A</v>
      </c>
      <c r="AX129" s="44" t="e">
        <f t="shared" si="125"/>
        <v>#N/A</v>
      </c>
      <c r="AY129" s="56" t="e">
        <f>VLOOKUP($C129,地域別価格234[],12,0)</f>
        <v>#N/A</v>
      </c>
      <c r="AZ129" s="63" t="str">
        <f t="shared" si="49"/>
        <v/>
      </c>
      <c r="BA129" s="50" t="e">
        <f t="shared" si="126"/>
        <v>#N/A</v>
      </c>
      <c r="BB129" s="34" t="e">
        <f t="shared" si="94"/>
        <v>#N/A</v>
      </c>
      <c r="BC129" s="35" t="e">
        <f t="shared" si="50"/>
        <v>#N/A</v>
      </c>
      <c r="BD129" s="44" t="e">
        <f t="shared" si="127"/>
        <v>#N/A</v>
      </c>
      <c r="BE129" s="56" t="e">
        <f>VLOOKUP($C129,地域別価格234[],13,0)</f>
        <v>#N/A</v>
      </c>
      <c r="BF129" s="63" t="str">
        <f t="shared" si="51"/>
        <v/>
      </c>
      <c r="BG129" s="50" t="e">
        <f t="shared" si="128"/>
        <v>#N/A</v>
      </c>
      <c r="BH129" s="34" t="e">
        <f t="shared" si="97"/>
        <v>#N/A</v>
      </c>
      <c r="BI129" s="35" t="e">
        <f t="shared" si="129"/>
        <v>#N/A</v>
      </c>
      <c r="BJ129" s="44" t="e">
        <f t="shared" si="130"/>
        <v>#N/A</v>
      </c>
      <c r="BK129" s="56" t="e">
        <f>VLOOKUP($C129,地域別価格234[],14,0)</f>
        <v>#N/A</v>
      </c>
      <c r="BL129" s="63" t="str">
        <f t="shared" si="52"/>
        <v/>
      </c>
      <c r="BM129" s="50" t="e">
        <f t="shared" si="131"/>
        <v>#N/A</v>
      </c>
      <c r="BN129" s="34" t="e">
        <f t="shared" si="101"/>
        <v>#N/A</v>
      </c>
      <c r="BO129" s="35" t="e">
        <f t="shared" si="53"/>
        <v>#N/A</v>
      </c>
      <c r="BP129" s="44" t="e">
        <f t="shared" si="132"/>
        <v>#N/A</v>
      </c>
      <c r="BQ129" s="56" t="e">
        <f>VLOOKUP($C129,地域別価格234[],15,0)</f>
        <v>#N/A</v>
      </c>
      <c r="BR129" s="63" t="str">
        <f t="shared" si="54"/>
        <v/>
      </c>
      <c r="BS129" s="50" t="e">
        <f t="shared" si="133"/>
        <v>#N/A</v>
      </c>
      <c r="BT129" s="34" t="e">
        <f t="shared" si="104"/>
        <v>#N/A</v>
      </c>
      <c r="BU129" s="35" t="e">
        <f t="shared" si="55"/>
        <v>#N/A</v>
      </c>
      <c r="BV129" s="44" t="e">
        <f t="shared" si="134"/>
        <v>#N/A</v>
      </c>
      <c r="BW129" s="56" t="e">
        <f>VLOOKUP($C129,地域別価格234[],16,0)</f>
        <v>#N/A</v>
      </c>
      <c r="BX129" s="63" t="str">
        <f t="shared" si="56"/>
        <v/>
      </c>
      <c r="BY129" s="50" t="e">
        <f t="shared" si="135"/>
        <v>#N/A</v>
      </c>
      <c r="BZ129" s="34" t="e">
        <f t="shared" si="107"/>
        <v>#N/A</v>
      </c>
      <c r="CA129" s="35" t="e">
        <f t="shared" si="136"/>
        <v>#N/A</v>
      </c>
      <c r="CB129" s="44" t="e">
        <f t="shared" si="137"/>
        <v>#N/A</v>
      </c>
      <c r="CC129" s="47" t="e">
        <f t="shared" si="57"/>
        <v>#VALUE!</v>
      </c>
      <c r="CD129" s="36" t="e">
        <f t="shared" si="58"/>
        <v>#N/A</v>
      </c>
      <c r="CE129" s="36" t="e">
        <f t="shared" si="59"/>
        <v>#N/A</v>
      </c>
      <c r="CF129" s="36" t="e">
        <f t="shared" si="60"/>
        <v>#N/A</v>
      </c>
      <c r="CG129" s="36" t="e">
        <f t="shared" si="61"/>
        <v>#N/A</v>
      </c>
      <c r="CH129" s="36" t="e">
        <f t="shared" si="62"/>
        <v>#N/A</v>
      </c>
      <c r="CI129" s="36" t="e">
        <f t="shared" si="63"/>
        <v>#N/A</v>
      </c>
      <c r="CJ129" s="36" t="e">
        <f t="shared" si="64"/>
        <v>#N/A</v>
      </c>
      <c r="CK129" s="36" t="e">
        <f t="shared" si="65"/>
        <v>#N/A</v>
      </c>
      <c r="CL129" s="36" t="e">
        <f t="shared" si="66"/>
        <v>#N/A</v>
      </c>
      <c r="CM129" s="36" t="e">
        <f t="shared" si="67"/>
        <v>#N/A</v>
      </c>
      <c r="CN129" s="36" t="e">
        <f t="shared" si="68"/>
        <v>#N/A</v>
      </c>
      <c r="CO129" s="36" t="e">
        <f t="shared" si="69"/>
        <v>#N/A</v>
      </c>
      <c r="CP129" s="36" t="e">
        <f t="shared" si="142"/>
        <v>#N/A</v>
      </c>
      <c r="CQ129" s="29" t="e">
        <f t="shared" si="138"/>
        <v>#N/A</v>
      </c>
      <c r="CR129" s="29" t="e">
        <f t="shared" si="138"/>
        <v>#N/A</v>
      </c>
      <c r="CS129" s="29" t="e">
        <f t="shared" si="138"/>
        <v>#N/A</v>
      </c>
      <c r="CT129" s="29" t="e">
        <f t="shared" si="138"/>
        <v>#N/A</v>
      </c>
      <c r="CU129" s="29" t="e">
        <f t="shared" si="138"/>
        <v>#N/A</v>
      </c>
      <c r="CV129" s="29" t="e">
        <f t="shared" si="138"/>
        <v>#N/A</v>
      </c>
      <c r="CW129" s="29" t="e">
        <f t="shared" si="138"/>
        <v>#N/A</v>
      </c>
      <c r="CX129" s="29" t="e">
        <f t="shared" si="138"/>
        <v>#N/A</v>
      </c>
      <c r="CY129" s="29" t="e">
        <f t="shared" si="138"/>
        <v>#N/A</v>
      </c>
      <c r="CZ129" s="29" t="e">
        <f t="shared" si="138"/>
        <v>#N/A</v>
      </c>
      <c r="DA129" s="29" t="e">
        <f t="shared" si="138"/>
        <v>#N/A</v>
      </c>
      <c r="DB129" s="29" t="e">
        <f t="shared" si="138"/>
        <v>#N/A</v>
      </c>
      <c r="DC129" s="29"/>
      <c r="DD129" s="29" t="e">
        <f t="shared" si="139"/>
        <v>#N/A</v>
      </c>
      <c r="DE129" s="29" t="e">
        <f t="shared" si="139"/>
        <v>#N/A</v>
      </c>
      <c r="DF129" s="29" t="e">
        <f t="shared" si="139"/>
        <v>#N/A</v>
      </c>
      <c r="DG129" s="29" t="e">
        <f t="shared" si="139"/>
        <v>#N/A</v>
      </c>
      <c r="DH129" s="29" t="e">
        <f t="shared" si="139"/>
        <v>#N/A</v>
      </c>
      <c r="DI129" s="29" t="e">
        <f t="shared" si="139"/>
        <v>#N/A</v>
      </c>
      <c r="DJ129" s="29" t="e">
        <f t="shared" si="139"/>
        <v>#N/A</v>
      </c>
      <c r="DK129" s="29" t="e">
        <f t="shared" si="139"/>
        <v>#N/A</v>
      </c>
      <c r="DL129" s="29" t="e">
        <f t="shared" si="139"/>
        <v>#N/A</v>
      </c>
      <c r="DM129" s="29" t="e">
        <f t="shared" si="139"/>
        <v>#N/A</v>
      </c>
      <c r="DN129" s="29" t="e">
        <f t="shared" si="139"/>
        <v>#N/A</v>
      </c>
      <c r="DO129" s="29" t="e">
        <f t="shared" si="139"/>
        <v>#N/A</v>
      </c>
    </row>
    <row r="130" spans="1:122" ht="18" customHeight="1">
      <c r="A130" s="52" t="str">
        <f t="shared" si="73"/>
        <v/>
      </c>
      <c r="B130" s="52" t="str">
        <f t="shared" si="143"/>
        <v/>
      </c>
      <c r="C130" s="52" t="str">
        <f t="shared" si="143"/>
        <v/>
      </c>
      <c r="D130" s="52" t="str">
        <f t="shared" si="143"/>
        <v/>
      </c>
      <c r="E130" s="52" t="str">
        <f t="shared" si="143"/>
        <v/>
      </c>
      <c r="F130" s="53" t="str">
        <f t="shared" si="143"/>
        <v/>
      </c>
      <c r="G130" s="87">
        <f t="shared" si="75"/>
        <v>0.85</v>
      </c>
      <c r="H130" s="58"/>
      <c r="I130" s="56" t="e">
        <f>VLOOKUP($C130,地域別価格234[],5,0)</f>
        <v>#N/A</v>
      </c>
      <c r="J130" s="63" t="str">
        <f t="shared" si="32"/>
        <v/>
      </c>
      <c r="K130" s="50" t="e">
        <f t="shared" si="33"/>
        <v>#N/A</v>
      </c>
      <c r="L130" s="34" t="e">
        <f t="shared" si="76"/>
        <v>#N/A</v>
      </c>
      <c r="M130" s="35" t="e">
        <f t="shared" si="34"/>
        <v>#N/A</v>
      </c>
      <c r="N130" s="44" t="e">
        <f t="shared" si="141"/>
        <v>#N/A</v>
      </c>
      <c r="O130" s="56" t="e">
        <f>VLOOKUP($C130,地域別価格234[],6,0)</f>
        <v>#N/A</v>
      </c>
      <c r="P130" s="63" t="str">
        <f t="shared" si="35"/>
        <v/>
      </c>
      <c r="Q130" s="50" t="e">
        <f t="shared" si="36"/>
        <v>#N/A</v>
      </c>
      <c r="R130" s="34" t="e">
        <f t="shared" si="77"/>
        <v>#N/A</v>
      </c>
      <c r="S130" s="35" t="e">
        <f t="shared" si="117"/>
        <v>#N/A</v>
      </c>
      <c r="T130" s="44" t="e">
        <f t="shared" si="37"/>
        <v>#N/A</v>
      </c>
      <c r="U130" s="56" t="e">
        <f>VLOOKUP($C130,地域別価格234[],7,0)</f>
        <v>#N/A</v>
      </c>
      <c r="V130" s="63" t="str">
        <f t="shared" si="38"/>
        <v/>
      </c>
      <c r="W130" s="50" t="e">
        <f t="shared" si="39"/>
        <v>#N/A</v>
      </c>
      <c r="X130" s="34" t="e">
        <f t="shared" si="79"/>
        <v>#N/A</v>
      </c>
      <c r="Y130" s="35" t="e">
        <f t="shared" si="118"/>
        <v>#N/A</v>
      </c>
      <c r="Z130" s="44" t="e">
        <f t="shared" si="40"/>
        <v>#N/A</v>
      </c>
      <c r="AA130" s="56" t="e">
        <f>VLOOKUP($C130,地域別価格234[],8,0)</f>
        <v>#N/A</v>
      </c>
      <c r="AB130" s="63" t="str">
        <f t="shared" si="41"/>
        <v/>
      </c>
      <c r="AC130" s="50" t="e">
        <f t="shared" si="42"/>
        <v>#N/A</v>
      </c>
      <c r="AD130" s="34" t="e">
        <f t="shared" si="81"/>
        <v>#N/A</v>
      </c>
      <c r="AE130" s="35" t="e">
        <f t="shared" si="82"/>
        <v>#N/A</v>
      </c>
      <c r="AF130" s="44" t="e">
        <f t="shared" si="119"/>
        <v>#N/A</v>
      </c>
      <c r="AG130" s="56" t="e">
        <f>VLOOKUP($C130,地域別価格234[],9,0)</f>
        <v>#N/A</v>
      </c>
      <c r="AH130" s="63" t="str">
        <f t="shared" si="43"/>
        <v/>
      </c>
      <c r="AI130" s="50" t="e">
        <f t="shared" si="120"/>
        <v>#N/A</v>
      </c>
      <c r="AJ130" s="34" t="e">
        <f t="shared" si="85"/>
        <v>#N/A</v>
      </c>
      <c r="AK130" s="35" t="e">
        <f t="shared" si="121"/>
        <v>#N/A</v>
      </c>
      <c r="AL130" s="44" t="e">
        <f t="shared" si="122"/>
        <v>#N/A</v>
      </c>
      <c r="AM130" s="56" t="e">
        <f>VLOOKUP($C130,地域別価格234[],10,0)</f>
        <v>#N/A</v>
      </c>
      <c r="AN130" s="63" t="str">
        <f t="shared" si="44"/>
        <v/>
      </c>
      <c r="AO130" s="50" t="e">
        <f t="shared" si="123"/>
        <v>#N/A</v>
      </c>
      <c r="AP130" s="34" t="e">
        <f t="shared" si="89"/>
        <v>#N/A</v>
      </c>
      <c r="AQ130" s="35" t="e">
        <f t="shared" si="45"/>
        <v>#N/A</v>
      </c>
      <c r="AR130" s="44" t="e">
        <f t="shared" si="46"/>
        <v>#N/A</v>
      </c>
      <c r="AS130" s="56" t="e">
        <f>VLOOKUP($C130,地域別価格234[],11,0)</f>
        <v>#N/A</v>
      </c>
      <c r="AT130" s="63" t="str">
        <f t="shared" si="47"/>
        <v/>
      </c>
      <c r="AU130" s="50" t="e">
        <f t="shared" si="144"/>
        <v>#N/A</v>
      </c>
      <c r="AV130" s="34" t="e">
        <f t="shared" si="91"/>
        <v>#N/A</v>
      </c>
      <c r="AW130" s="35" t="e">
        <f t="shared" si="48"/>
        <v>#N/A</v>
      </c>
      <c r="AX130" s="44" t="e">
        <f t="shared" si="125"/>
        <v>#N/A</v>
      </c>
      <c r="AY130" s="56" t="e">
        <f>VLOOKUP($C130,地域別価格234[],12,0)</f>
        <v>#N/A</v>
      </c>
      <c r="AZ130" s="63" t="str">
        <f t="shared" si="49"/>
        <v/>
      </c>
      <c r="BA130" s="50" t="e">
        <f t="shared" si="126"/>
        <v>#N/A</v>
      </c>
      <c r="BB130" s="34" t="e">
        <f t="shared" si="94"/>
        <v>#N/A</v>
      </c>
      <c r="BC130" s="35" t="e">
        <f t="shared" si="50"/>
        <v>#N/A</v>
      </c>
      <c r="BD130" s="44" t="e">
        <f t="shared" si="127"/>
        <v>#N/A</v>
      </c>
      <c r="BE130" s="56" t="e">
        <f>VLOOKUP($C130,地域別価格234[],13,0)</f>
        <v>#N/A</v>
      </c>
      <c r="BF130" s="63" t="str">
        <f t="shared" si="51"/>
        <v/>
      </c>
      <c r="BG130" s="50" t="e">
        <f t="shared" si="128"/>
        <v>#N/A</v>
      </c>
      <c r="BH130" s="34" t="e">
        <f t="shared" si="97"/>
        <v>#N/A</v>
      </c>
      <c r="BI130" s="35" t="e">
        <f t="shared" si="129"/>
        <v>#N/A</v>
      </c>
      <c r="BJ130" s="44" t="e">
        <f t="shared" si="130"/>
        <v>#N/A</v>
      </c>
      <c r="BK130" s="56" t="e">
        <f>VLOOKUP($C130,地域別価格234[],14,0)</f>
        <v>#N/A</v>
      </c>
      <c r="BL130" s="63" t="str">
        <f t="shared" si="52"/>
        <v/>
      </c>
      <c r="BM130" s="50" t="e">
        <f t="shared" si="131"/>
        <v>#N/A</v>
      </c>
      <c r="BN130" s="34" t="e">
        <f t="shared" si="101"/>
        <v>#N/A</v>
      </c>
      <c r="BO130" s="35" t="e">
        <f t="shared" si="53"/>
        <v>#N/A</v>
      </c>
      <c r="BP130" s="44" t="e">
        <f t="shared" si="132"/>
        <v>#N/A</v>
      </c>
      <c r="BQ130" s="56" t="e">
        <f>VLOOKUP($C130,地域別価格234[],15,0)</f>
        <v>#N/A</v>
      </c>
      <c r="BR130" s="63" t="str">
        <f t="shared" si="54"/>
        <v/>
      </c>
      <c r="BS130" s="50" t="e">
        <f t="shared" si="133"/>
        <v>#N/A</v>
      </c>
      <c r="BT130" s="34" t="e">
        <f t="shared" si="104"/>
        <v>#N/A</v>
      </c>
      <c r="BU130" s="35" t="e">
        <f t="shared" si="55"/>
        <v>#N/A</v>
      </c>
      <c r="BV130" s="44" t="e">
        <f t="shared" si="134"/>
        <v>#N/A</v>
      </c>
      <c r="BW130" s="56" t="e">
        <f>VLOOKUP($C130,地域別価格234[],16,0)</f>
        <v>#N/A</v>
      </c>
      <c r="BX130" s="63" t="str">
        <f t="shared" si="56"/>
        <v/>
      </c>
      <c r="BY130" s="50" t="e">
        <f t="shared" si="135"/>
        <v>#N/A</v>
      </c>
      <c r="BZ130" s="34" t="e">
        <f t="shared" si="107"/>
        <v>#N/A</v>
      </c>
      <c r="CA130" s="35" t="e">
        <f t="shared" si="136"/>
        <v>#N/A</v>
      </c>
      <c r="CB130" s="44" t="e">
        <f t="shared" si="137"/>
        <v>#N/A</v>
      </c>
      <c r="CC130" s="47" t="e">
        <f t="shared" si="57"/>
        <v>#VALUE!</v>
      </c>
      <c r="CD130" s="36" t="e">
        <f t="shared" si="58"/>
        <v>#N/A</v>
      </c>
      <c r="CE130" s="36" t="e">
        <f t="shared" si="59"/>
        <v>#N/A</v>
      </c>
      <c r="CF130" s="36" t="e">
        <f t="shared" si="60"/>
        <v>#N/A</v>
      </c>
      <c r="CG130" s="36" t="e">
        <f t="shared" si="61"/>
        <v>#N/A</v>
      </c>
      <c r="CH130" s="36" t="e">
        <f t="shared" si="62"/>
        <v>#N/A</v>
      </c>
      <c r="CI130" s="36" t="e">
        <f t="shared" si="63"/>
        <v>#N/A</v>
      </c>
      <c r="CJ130" s="36" t="e">
        <f t="shared" si="64"/>
        <v>#N/A</v>
      </c>
      <c r="CK130" s="36" t="e">
        <f t="shared" si="65"/>
        <v>#N/A</v>
      </c>
      <c r="CL130" s="36" t="e">
        <f t="shared" si="66"/>
        <v>#N/A</v>
      </c>
      <c r="CM130" s="36" t="e">
        <f t="shared" si="67"/>
        <v>#N/A</v>
      </c>
      <c r="CN130" s="36" t="e">
        <f t="shared" si="68"/>
        <v>#N/A</v>
      </c>
      <c r="CO130" s="36" t="e">
        <f t="shared" si="69"/>
        <v>#N/A</v>
      </c>
      <c r="CP130" s="36" t="e">
        <f t="shared" si="142"/>
        <v>#N/A</v>
      </c>
      <c r="CQ130" s="29" t="e">
        <f t="shared" si="138"/>
        <v>#N/A</v>
      </c>
      <c r="CR130" s="29" t="e">
        <f t="shared" si="138"/>
        <v>#N/A</v>
      </c>
      <c r="CS130" s="29" t="e">
        <f t="shared" si="138"/>
        <v>#N/A</v>
      </c>
      <c r="CT130" s="29" t="e">
        <f t="shared" si="138"/>
        <v>#N/A</v>
      </c>
      <c r="CU130" s="29" t="e">
        <f t="shared" si="138"/>
        <v>#N/A</v>
      </c>
      <c r="CV130" s="29" t="e">
        <f t="shared" si="138"/>
        <v>#N/A</v>
      </c>
      <c r="CW130" s="29" t="e">
        <f t="shared" si="138"/>
        <v>#N/A</v>
      </c>
      <c r="CX130" s="29" t="e">
        <f t="shared" si="138"/>
        <v>#N/A</v>
      </c>
      <c r="CY130" s="29" t="e">
        <f t="shared" si="138"/>
        <v>#N/A</v>
      </c>
      <c r="CZ130" s="29" t="e">
        <f t="shared" si="138"/>
        <v>#N/A</v>
      </c>
      <c r="DA130" s="29" t="e">
        <f t="shared" si="138"/>
        <v>#N/A</v>
      </c>
      <c r="DB130" s="29" t="e">
        <f t="shared" si="138"/>
        <v>#N/A</v>
      </c>
      <c r="DC130" s="29"/>
      <c r="DD130" s="29" t="e">
        <f t="shared" si="139"/>
        <v>#N/A</v>
      </c>
      <c r="DE130" s="29" t="e">
        <f t="shared" si="139"/>
        <v>#N/A</v>
      </c>
      <c r="DF130" s="29" t="e">
        <f t="shared" si="139"/>
        <v>#N/A</v>
      </c>
      <c r="DG130" s="29" t="e">
        <f t="shared" si="139"/>
        <v>#N/A</v>
      </c>
      <c r="DH130" s="29" t="e">
        <f t="shared" si="139"/>
        <v>#N/A</v>
      </c>
      <c r="DI130" s="29" t="e">
        <f t="shared" si="139"/>
        <v>#N/A</v>
      </c>
      <c r="DJ130" s="29" t="e">
        <f t="shared" si="139"/>
        <v>#N/A</v>
      </c>
      <c r="DK130" s="29" t="e">
        <f t="shared" si="139"/>
        <v>#N/A</v>
      </c>
      <c r="DL130" s="29" t="e">
        <f t="shared" si="139"/>
        <v>#N/A</v>
      </c>
      <c r="DM130" s="29" t="e">
        <f t="shared" si="139"/>
        <v>#N/A</v>
      </c>
      <c r="DN130" s="29" t="e">
        <f t="shared" si="139"/>
        <v>#N/A</v>
      </c>
      <c r="DO130" s="29" t="e">
        <f t="shared" si="139"/>
        <v>#N/A</v>
      </c>
    </row>
    <row r="131" spans="1:122" ht="18" customHeight="1">
      <c r="A131" s="52" t="str">
        <f t="shared" si="73"/>
        <v/>
      </c>
      <c r="B131" s="52" t="str">
        <f t="shared" si="143"/>
        <v/>
      </c>
      <c r="C131" s="52" t="str">
        <f t="shared" si="143"/>
        <v/>
      </c>
      <c r="D131" s="52" t="str">
        <f t="shared" si="143"/>
        <v/>
      </c>
      <c r="E131" s="52" t="str">
        <f t="shared" si="143"/>
        <v/>
      </c>
      <c r="F131" s="53" t="str">
        <f t="shared" si="143"/>
        <v/>
      </c>
      <c r="G131" s="87">
        <f t="shared" si="75"/>
        <v>0.85</v>
      </c>
      <c r="H131" s="58"/>
      <c r="I131" s="56" t="e">
        <f>VLOOKUP($C131,地域別価格234[],5,0)</f>
        <v>#N/A</v>
      </c>
      <c r="J131" s="63" t="str">
        <f t="shared" si="32"/>
        <v/>
      </c>
      <c r="K131" s="50" t="e">
        <f t="shared" si="33"/>
        <v>#N/A</v>
      </c>
      <c r="L131" s="34" t="e">
        <f t="shared" si="76"/>
        <v>#N/A</v>
      </c>
      <c r="M131" s="35" t="e">
        <f t="shared" si="34"/>
        <v>#N/A</v>
      </c>
      <c r="N131" s="44" t="e">
        <f t="shared" si="141"/>
        <v>#N/A</v>
      </c>
      <c r="O131" s="56" t="e">
        <f>VLOOKUP($C131,地域別価格234[],6,0)</f>
        <v>#N/A</v>
      </c>
      <c r="P131" s="63" t="str">
        <f t="shared" si="35"/>
        <v/>
      </c>
      <c r="Q131" s="50" t="e">
        <f t="shared" si="36"/>
        <v>#N/A</v>
      </c>
      <c r="R131" s="34" t="e">
        <f t="shared" si="77"/>
        <v>#N/A</v>
      </c>
      <c r="S131" s="35" t="e">
        <f t="shared" si="117"/>
        <v>#N/A</v>
      </c>
      <c r="T131" s="44" t="e">
        <f t="shared" si="37"/>
        <v>#N/A</v>
      </c>
      <c r="U131" s="56" t="e">
        <f>VLOOKUP($C131,地域別価格234[],7,0)</f>
        <v>#N/A</v>
      </c>
      <c r="V131" s="63" t="str">
        <f t="shared" si="38"/>
        <v/>
      </c>
      <c r="W131" s="50" t="e">
        <f t="shared" si="39"/>
        <v>#N/A</v>
      </c>
      <c r="X131" s="34" t="e">
        <f t="shared" si="79"/>
        <v>#N/A</v>
      </c>
      <c r="Y131" s="35" t="e">
        <f t="shared" si="118"/>
        <v>#N/A</v>
      </c>
      <c r="Z131" s="44" t="e">
        <f t="shared" si="40"/>
        <v>#N/A</v>
      </c>
      <c r="AA131" s="56" t="e">
        <f>VLOOKUP($C131,地域別価格234[],8,0)</f>
        <v>#N/A</v>
      </c>
      <c r="AB131" s="63" t="str">
        <f t="shared" si="41"/>
        <v/>
      </c>
      <c r="AC131" s="50" t="e">
        <f t="shared" si="42"/>
        <v>#N/A</v>
      </c>
      <c r="AD131" s="34" t="e">
        <f t="shared" si="81"/>
        <v>#N/A</v>
      </c>
      <c r="AE131" s="35" t="e">
        <f t="shared" si="82"/>
        <v>#N/A</v>
      </c>
      <c r="AF131" s="44" t="e">
        <f t="shared" si="119"/>
        <v>#N/A</v>
      </c>
      <c r="AG131" s="56" t="e">
        <f>VLOOKUP($C131,地域別価格234[],9,0)</f>
        <v>#N/A</v>
      </c>
      <c r="AH131" s="63" t="str">
        <f t="shared" si="43"/>
        <v/>
      </c>
      <c r="AI131" s="50" t="e">
        <f t="shared" si="120"/>
        <v>#N/A</v>
      </c>
      <c r="AJ131" s="34" t="e">
        <f t="shared" si="85"/>
        <v>#N/A</v>
      </c>
      <c r="AK131" s="35" t="e">
        <f t="shared" si="121"/>
        <v>#N/A</v>
      </c>
      <c r="AL131" s="44" t="e">
        <f t="shared" si="122"/>
        <v>#N/A</v>
      </c>
      <c r="AM131" s="56" t="e">
        <f>VLOOKUP($C131,地域別価格234[],10,0)</f>
        <v>#N/A</v>
      </c>
      <c r="AN131" s="63" t="str">
        <f t="shared" si="44"/>
        <v/>
      </c>
      <c r="AO131" s="50" t="e">
        <f t="shared" si="123"/>
        <v>#N/A</v>
      </c>
      <c r="AP131" s="34" t="e">
        <f t="shared" si="89"/>
        <v>#N/A</v>
      </c>
      <c r="AQ131" s="35" t="e">
        <f t="shared" si="45"/>
        <v>#N/A</v>
      </c>
      <c r="AR131" s="44" t="e">
        <f t="shared" si="46"/>
        <v>#N/A</v>
      </c>
      <c r="AS131" s="56" t="e">
        <f>VLOOKUP($C131,地域別価格234[],11,0)</f>
        <v>#N/A</v>
      </c>
      <c r="AT131" s="63" t="str">
        <f t="shared" si="47"/>
        <v/>
      </c>
      <c r="AU131" s="50" t="e">
        <f t="shared" si="144"/>
        <v>#N/A</v>
      </c>
      <c r="AV131" s="34" t="e">
        <f t="shared" si="91"/>
        <v>#N/A</v>
      </c>
      <c r="AW131" s="35" t="e">
        <f t="shared" si="48"/>
        <v>#N/A</v>
      </c>
      <c r="AX131" s="44" t="e">
        <f t="shared" si="125"/>
        <v>#N/A</v>
      </c>
      <c r="AY131" s="56" t="e">
        <f>VLOOKUP($C131,地域別価格234[],12,0)</f>
        <v>#N/A</v>
      </c>
      <c r="AZ131" s="63" t="str">
        <f t="shared" si="49"/>
        <v/>
      </c>
      <c r="BA131" s="50" t="e">
        <f t="shared" si="126"/>
        <v>#N/A</v>
      </c>
      <c r="BB131" s="34" t="e">
        <f t="shared" si="94"/>
        <v>#N/A</v>
      </c>
      <c r="BC131" s="35" t="e">
        <f t="shared" si="50"/>
        <v>#N/A</v>
      </c>
      <c r="BD131" s="44" t="e">
        <f t="shared" si="127"/>
        <v>#N/A</v>
      </c>
      <c r="BE131" s="56" t="e">
        <f>VLOOKUP($C131,地域別価格234[],13,0)</f>
        <v>#N/A</v>
      </c>
      <c r="BF131" s="63" t="str">
        <f t="shared" si="51"/>
        <v/>
      </c>
      <c r="BG131" s="50" t="e">
        <f t="shared" si="128"/>
        <v>#N/A</v>
      </c>
      <c r="BH131" s="34" t="e">
        <f t="shared" si="97"/>
        <v>#N/A</v>
      </c>
      <c r="BI131" s="35" t="e">
        <f t="shared" si="129"/>
        <v>#N/A</v>
      </c>
      <c r="BJ131" s="44" t="e">
        <f t="shared" si="130"/>
        <v>#N/A</v>
      </c>
      <c r="BK131" s="56" t="e">
        <f>VLOOKUP($C131,地域別価格234[],14,0)</f>
        <v>#N/A</v>
      </c>
      <c r="BL131" s="63" t="str">
        <f t="shared" si="52"/>
        <v/>
      </c>
      <c r="BM131" s="50" t="e">
        <f t="shared" si="131"/>
        <v>#N/A</v>
      </c>
      <c r="BN131" s="34" t="e">
        <f t="shared" si="101"/>
        <v>#N/A</v>
      </c>
      <c r="BO131" s="35" t="e">
        <f t="shared" si="53"/>
        <v>#N/A</v>
      </c>
      <c r="BP131" s="44" t="e">
        <f t="shared" si="132"/>
        <v>#N/A</v>
      </c>
      <c r="BQ131" s="56" t="e">
        <f>VLOOKUP($C131,地域別価格234[],15,0)</f>
        <v>#N/A</v>
      </c>
      <c r="BR131" s="63" t="str">
        <f t="shared" si="54"/>
        <v/>
      </c>
      <c r="BS131" s="50" t="e">
        <f t="shared" si="133"/>
        <v>#N/A</v>
      </c>
      <c r="BT131" s="34" t="e">
        <f t="shared" si="104"/>
        <v>#N/A</v>
      </c>
      <c r="BU131" s="35" t="e">
        <f t="shared" si="55"/>
        <v>#N/A</v>
      </c>
      <c r="BV131" s="44" t="e">
        <f t="shared" si="134"/>
        <v>#N/A</v>
      </c>
      <c r="BW131" s="56" t="e">
        <f>VLOOKUP($C131,地域別価格234[],16,0)</f>
        <v>#N/A</v>
      </c>
      <c r="BX131" s="63" t="str">
        <f t="shared" si="56"/>
        <v/>
      </c>
      <c r="BY131" s="50" t="e">
        <f t="shared" si="135"/>
        <v>#N/A</v>
      </c>
      <c r="BZ131" s="34" t="e">
        <f t="shared" si="107"/>
        <v>#N/A</v>
      </c>
      <c r="CA131" s="35" t="e">
        <f t="shared" si="136"/>
        <v>#N/A</v>
      </c>
      <c r="CB131" s="44" t="e">
        <f t="shared" si="137"/>
        <v>#N/A</v>
      </c>
      <c r="CC131" s="47" t="e">
        <f t="shared" si="57"/>
        <v>#VALUE!</v>
      </c>
      <c r="CD131" s="36" t="e">
        <f t="shared" si="58"/>
        <v>#N/A</v>
      </c>
      <c r="CE131" s="36" t="e">
        <f t="shared" si="59"/>
        <v>#N/A</v>
      </c>
      <c r="CF131" s="36" t="e">
        <f t="shared" si="60"/>
        <v>#N/A</v>
      </c>
      <c r="CG131" s="36" t="e">
        <f t="shared" si="61"/>
        <v>#N/A</v>
      </c>
      <c r="CH131" s="36" t="e">
        <f t="shared" si="62"/>
        <v>#N/A</v>
      </c>
      <c r="CI131" s="36" t="e">
        <f t="shared" si="63"/>
        <v>#N/A</v>
      </c>
      <c r="CJ131" s="36" t="e">
        <f t="shared" si="64"/>
        <v>#N/A</v>
      </c>
      <c r="CK131" s="36" t="e">
        <f t="shared" si="65"/>
        <v>#N/A</v>
      </c>
      <c r="CL131" s="36" t="e">
        <f t="shared" si="66"/>
        <v>#N/A</v>
      </c>
      <c r="CM131" s="36" t="e">
        <f t="shared" si="67"/>
        <v>#N/A</v>
      </c>
      <c r="CN131" s="36" t="e">
        <f t="shared" si="68"/>
        <v>#N/A</v>
      </c>
      <c r="CO131" s="36" t="e">
        <f t="shared" si="69"/>
        <v>#N/A</v>
      </c>
      <c r="CP131" s="36" t="e">
        <f t="shared" si="142"/>
        <v>#N/A</v>
      </c>
      <c r="CQ131" s="29" t="e">
        <f t="shared" si="138"/>
        <v>#N/A</v>
      </c>
      <c r="CR131" s="29" t="e">
        <f t="shared" si="138"/>
        <v>#N/A</v>
      </c>
      <c r="CS131" s="29" t="e">
        <f t="shared" si="138"/>
        <v>#N/A</v>
      </c>
      <c r="CT131" s="29" t="e">
        <f t="shared" si="138"/>
        <v>#N/A</v>
      </c>
      <c r="CU131" s="29" t="e">
        <f t="shared" si="138"/>
        <v>#N/A</v>
      </c>
      <c r="CV131" s="29" t="e">
        <f t="shared" si="138"/>
        <v>#N/A</v>
      </c>
      <c r="CW131" s="29" t="e">
        <f t="shared" si="138"/>
        <v>#N/A</v>
      </c>
      <c r="CX131" s="29" t="e">
        <f t="shared" si="138"/>
        <v>#N/A</v>
      </c>
      <c r="CY131" s="29" t="e">
        <f t="shared" si="138"/>
        <v>#N/A</v>
      </c>
      <c r="CZ131" s="29" t="e">
        <f t="shared" si="138"/>
        <v>#N/A</v>
      </c>
      <c r="DA131" s="29" t="e">
        <f t="shared" si="138"/>
        <v>#N/A</v>
      </c>
      <c r="DB131" s="29" t="e">
        <f t="shared" si="138"/>
        <v>#N/A</v>
      </c>
      <c r="DC131" s="29"/>
      <c r="DD131" s="29" t="e">
        <f t="shared" si="139"/>
        <v>#N/A</v>
      </c>
      <c r="DE131" s="29" t="e">
        <f t="shared" si="139"/>
        <v>#N/A</v>
      </c>
      <c r="DF131" s="29" t="e">
        <f t="shared" si="139"/>
        <v>#N/A</v>
      </c>
      <c r="DG131" s="29" t="e">
        <f t="shared" si="139"/>
        <v>#N/A</v>
      </c>
      <c r="DH131" s="29" t="e">
        <f t="shared" si="139"/>
        <v>#N/A</v>
      </c>
      <c r="DI131" s="29" t="e">
        <f t="shared" si="139"/>
        <v>#N/A</v>
      </c>
      <c r="DJ131" s="29" t="e">
        <f t="shared" si="139"/>
        <v>#N/A</v>
      </c>
      <c r="DK131" s="29" t="e">
        <f t="shared" si="139"/>
        <v>#N/A</v>
      </c>
      <c r="DL131" s="29" t="e">
        <f t="shared" si="139"/>
        <v>#N/A</v>
      </c>
      <c r="DM131" s="29" t="e">
        <f t="shared" si="139"/>
        <v>#N/A</v>
      </c>
      <c r="DN131" s="29" t="e">
        <f t="shared" si="139"/>
        <v>#N/A</v>
      </c>
      <c r="DO131" s="29" t="e">
        <f t="shared" si="139"/>
        <v>#N/A</v>
      </c>
    </row>
    <row r="132" spans="1:122" ht="18" customHeight="1">
      <c r="A132" s="52" t="str">
        <f t="shared" si="73"/>
        <v/>
      </c>
      <c r="B132" s="52" t="str">
        <f t="shared" si="143"/>
        <v/>
      </c>
      <c r="C132" s="52" t="str">
        <f t="shared" si="143"/>
        <v/>
      </c>
      <c r="D132" s="52" t="str">
        <f t="shared" si="143"/>
        <v/>
      </c>
      <c r="E132" s="52" t="str">
        <f t="shared" si="143"/>
        <v/>
      </c>
      <c r="F132" s="53" t="str">
        <f t="shared" si="143"/>
        <v/>
      </c>
      <c r="G132" s="87">
        <f t="shared" si="75"/>
        <v>0.85</v>
      </c>
      <c r="H132" s="58"/>
      <c r="I132" s="56" t="e">
        <f>VLOOKUP($C132,地域別価格234[],5,0)</f>
        <v>#N/A</v>
      </c>
      <c r="J132" s="63" t="str">
        <f t="shared" si="32"/>
        <v/>
      </c>
      <c r="K132" s="50" t="e">
        <f t="shared" si="33"/>
        <v>#N/A</v>
      </c>
      <c r="L132" s="34" t="e">
        <f t="shared" si="76"/>
        <v>#N/A</v>
      </c>
      <c r="M132" s="35" t="e">
        <f t="shared" si="34"/>
        <v>#N/A</v>
      </c>
      <c r="N132" s="44" t="e">
        <f t="shared" si="141"/>
        <v>#N/A</v>
      </c>
      <c r="O132" s="56" t="e">
        <f>VLOOKUP($C132,地域別価格234[],6,0)</f>
        <v>#N/A</v>
      </c>
      <c r="P132" s="63" t="str">
        <f t="shared" si="35"/>
        <v/>
      </c>
      <c r="Q132" s="50" t="e">
        <f t="shared" si="36"/>
        <v>#N/A</v>
      </c>
      <c r="R132" s="34" t="e">
        <f t="shared" si="77"/>
        <v>#N/A</v>
      </c>
      <c r="S132" s="35" t="e">
        <f t="shared" si="117"/>
        <v>#N/A</v>
      </c>
      <c r="T132" s="44" t="e">
        <f t="shared" si="37"/>
        <v>#N/A</v>
      </c>
      <c r="U132" s="56" t="e">
        <f>VLOOKUP($C132,地域別価格234[],7,0)</f>
        <v>#N/A</v>
      </c>
      <c r="V132" s="63" t="str">
        <f t="shared" si="38"/>
        <v/>
      </c>
      <c r="W132" s="50" t="e">
        <f t="shared" si="39"/>
        <v>#N/A</v>
      </c>
      <c r="X132" s="34" t="e">
        <f t="shared" si="79"/>
        <v>#N/A</v>
      </c>
      <c r="Y132" s="35" t="e">
        <f t="shared" si="118"/>
        <v>#N/A</v>
      </c>
      <c r="Z132" s="44" t="e">
        <f t="shared" si="40"/>
        <v>#N/A</v>
      </c>
      <c r="AA132" s="56" t="e">
        <f>VLOOKUP($C132,地域別価格234[],8,0)</f>
        <v>#N/A</v>
      </c>
      <c r="AB132" s="63" t="str">
        <f t="shared" si="41"/>
        <v/>
      </c>
      <c r="AC132" s="50" t="e">
        <f t="shared" si="42"/>
        <v>#N/A</v>
      </c>
      <c r="AD132" s="34" t="e">
        <f t="shared" si="81"/>
        <v>#N/A</v>
      </c>
      <c r="AE132" s="35" t="e">
        <f t="shared" si="82"/>
        <v>#N/A</v>
      </c>
      <c r="AF132" s="44" t="e">
        <f t="shared" si="119"/>
        <v>#N/A</v>
      </c>
      <c r="AG132" s="56" t="e">
        <f>VLOOKUP($C132,地域別価格234[],9,0)</f>
        <v>#N/A</v>
      </c>
      <c r="AH132" s="63" t="str">
        <f t="shared" si="43"/>
        <v/>
      </c>
      <c r="AI132" s="50" t="e">
        <f t="shared" si="120"/>
        <v>#N/A</v>
      </c>
      <c r="AJ132" s="34" t="e">
        <f t="shared" si="85"/>
        <v>#N/A</v>
      </c>
      <c r="AK132" s="35" t="e">
        <f t="shared" si="121"/>
        <v>#N/A</v>
      </c>
      <c r="AL132" s="44" t="e">
        <f t="shared" si="122"/>
        <v>#N/A</v>
      </c>
      <c r="AM132" s="56" t="e">
        <f>VLOOKUP($C132,地域別価格234[],10,0)</f>
        <v>#N/A</v>
      </c>
      <c r="AN132" s="63" t="str">
        <f t="shared" si="44"/>
        <v/>
      </c>
      <c r="AO132" s="50" t="e">
        <f t="shared" si="123"/>
        <v>#N/A</v>
      </c>
      <c r="AP132" s="34" t="e">
        <f t="shared" si="89"/>
        <v>#N/A</v>
      </c>
      <c r="AQ132" s="35" t="e">
        <f t="shared" si="45"/>
        <v>#N/A</v>
      </c>
      <c r="AR132" s="44" t="e">
        <f t="shared" si="46"/>
        <v>#N/A</v>
      </c>
      <c r="AS132" s="56" t="e">
        <f>VLOOKUP($C132,地域別価格234[],11,0)</f>
        <v>#N/A</v>
      </c>
      <c r="AT132" s="63" t="str">
        <f t="shared" si="47"/>
        <v/>
      </c>
      <c r="AU132" s="50" t="e">
        <f t="shared" si="144"/>
        <v>#N/A</v>
      </c>
      <c r="AV132" s="34" t="e">
        <f t="shared" si="91"/>
        <v>#N/A</v>
      </c>
      <c r="AW132" s="35" t="e">
        <f t="shared" si="48"/>
        <v>#N/A</v>
      </c>
      <c r="AX132" s="44" t="e">
        <f t="shared" si="125"/>
        <v>#N/A</v>
      </c>
      <c r="AY132" s="56" t="e">
        <f>VLOOKUP($C132,地域別価格234[],12,0)</f>
        <v>#N/A</v>
      </c>
      <c r="AZ132" s="63" t="str">
        <f t="shared" si="49"/>
        <v/>
      </c>
      <c r="BA132" s="50" t="e">
        <f>(AY132*$D132+AZ132/$F132)/$D132</f>
        <v>#N/A</v>
      </c>
      <c r="BB132" s="34" t="e">
        <f t="shared" si="94"/>
        <v>#N/A</v>
      </c>
      <c r="BC132" s="35" t="e">
        <f t="shared" si="50"/>
        <v>#N/A</v>
      </c>
      <c r="BD132" s="44" t="e">
        <f t="shared" si="127"/>
        <v>#N/A</v>
      </c>
      <c r="BE132" s="56" t="e">
        <f>VLOOKUP($C132,地域別価格234[],13,0)</f>
        <v>#N/A</v>
      </c>
      <c r="BF132" s="63" t="str">
        <f t="shared" si="51"/>
        <v/>
      </c>
      <c r="BG132" s="50" t="e">
        <f t="shared" si="128"/>
        <v>#N/A</v>
      </c>
      <c r="BH132" s="34" t="e">
        <f t="shared" si="97"/>
        <v>#N/A</v>
      </c>
      <c r="BI132" s="35" t="e">
        <f t="shared" si="129"/>
        <v>#N/A</v>
      </c>
      <c r="BJ132" s="44" t="e">
        <f t="shared" si="130"/>
        <v>#N/A</v>
      </c>
      <c r="BK132" s="56" t="e">
        <f>VLOOKUP($C132,地域別価格234[],14,0)</f>
        <v>#N/A</v>
      </c>
      <c r="BL132" s="63" t="str">
        <f t="shared" si="52"/>
        <v/>
      </c>
      <c r="BM132" s="50" t="e">
        <f t="shared" si="131"/>
        <v>#N/A</v>
      </c>
      <c r="BN132" s="34" t="e">
        <f t="shared" si="101"/>
        <v>#N/A</v>
      </c>
      <c r="BO132" s="35" t="e">
        <f t="shared" si="53"/>
        <v>#N/A</v>
      </c>
      <c r="BP132" s="44" t="e">
        <f t="shared" si="132"/>
        <v>#N/A</v>
      </c>
      <c r="BQ132" s="56" t="e">
        <f>VLOOKUP($C132,地域別価格234[],15,0)</f>
        <v>#N/A</v>
      </c>
      <c r="BR132" s="63" t="str">
        <f t="shared" si="54"/>
        <v/>
      </c>
      <c r="BS132" s="50" t="e">
        <f t="shared" si="133"/>
        <v>#N/A</v>
      </c>
      <c r="BT132" s="34" t="e">
        <f t="shared" si="104"/>
        <v>#N/A</v>
      </c>
      <c r="BU132" s="35" t="e">
        <f t="shared" si="55"/>
        <v>#N/A</v>
      </c>
      <c r="BV132" s="44" t="e">
        <f t="shared" si="134"/>
        <v>#N/A</v>
      </c>
      <c r="BW132" s="56" t="e">
        <f>VLOOKUP($C132,地域別価格234[],16,0)</f>
        <v>#N/A</v>
      </c>
      <c r="BX132" s="63" t="str">
        <f t="shared" si="56"/>
        <v/>
      </c>
      <c r="BY132" s="50" t="e">
        <f t="shared" si="135"/>
        <v>#N/A</v>
      </c>
      <c r="BZ132" s="34" t="e">
        <f t="shared" si="107"/>
        <v>#N/A</v>
      </c>
      <c r="CA132" s="35" t="e">
        <f t="shared" si="136"/>
        <v>#N/A</v>
      </c>
      <c r="CB132" s="44" t="e">
        <f t="shared" si="137"/>
        <v>#N/A</v>
      </c>
      <c r="CC132" s="47" t="e">
        <f t="shared" si="57"/>
        <v>#VALUE!</v>
      </c>
      <c r="CD132" s="36" t="e">
        <f t="shared" si="58"/>
        <v>#N/A</v>
      </c>
      <c r="CE132" s="36" t="e">
        <f t="shared" si="59"/>
        <v>#N/A</v>
      </c>
      <c r="CF132" s="36" t="e">
        <f t="shared" si="60"/>
        <v>#N/A</v>
      </c>
      <c r="CG132" s="36" t="e">
        <f t="shared" si="61"/>
        <v>#N/A</v>
      </c>
      <c r="CH132" s="36" t="e">
        <f t="shared" si="62"/>
        <v>#N/A</v>
      </c>
      <c r="CI132" s="36" t="e">
        <f t="shared" si="63"/>
        <v>#N/A</v>
      </c>
      <c r="CJ132" s="36" t="e">
        <f t="shared" si="64"/>
        <v>#N/A</v>
      </c>
      <c r="CK132" s="36" t="e">
        <f t="shared" si="65"/>
        <v>#N/A</v>
      </c>
      <c r="CL132" s="36" t="e">
        <f t="shared" si="66"/>
        <v>#N/A</v>
      </c>
      <c r="CM132" s="36" t="e">
        <f t="shared" si="67"/>
        <v>#N/A</v>
      </c>
      <c r="CN132" s="36" t="e">
        <f t="shared" si="68"/>
        <v>#N/A</v>
      </c>
      <c r="CO132" s="36" t="e">
        <f t="shared" si="69"/>
        <v>#N/A</v>
      </c>
      <c r="CP132" s="36" t="e">
        <f t="shared" si="142"/>
        <v>#N/A</v>
      </c>
      <c r="CQ132" s="29" t="e">
        <f t="shared" si="138"/>
        <v>#N/A</v>
      </c>
      <c r="CR132" s="29" t="e">
        <f t="shared" si="138"/>
        <v>#N/A</v>
      </c>
      <c r="CS132" s="29" t="e">
        <f t="shared" si="138"/>
        <v>#N/A</v>
      </c>
      <c r="CT132" s="29" t="e">
        <f t="shared" si="138"/>
        <v>#N/A</v>
      </c>
      <c r="CU132" s="29" t="e">
        <f t="shared" si="138"/>
        <v>#N/A</v>
      </c>
      <c r="CV132" s="29" t="e">
        <f t="shared" si="138"/>
        <v>#N/A</v>
      </c>
      <c r="CW132" s="29" t="e">
        <f t="shared" si="138"/>
        <v>#N/A</v>
      </c>
      <c r="CX132" s="29" t="e">
        <f t="shared" si="138"/>
        <v>#N/A</v>
      </c>
      <c r="CY132" s="29" t="e">
        <f t="shared" si="138"/>
        <v>#N/A</v>
      </c>
      <c r="CZ132" s="29" t="e">
        <f t="shared" si="138"/>
        <v>#N/A</v>
      </c>
      <c r="DA132" s="29" t="e">
        <f t="shared" si="138"/>
        <v>#N/A</v>
      </c>
      <c r="DB132" s="29" t="e">
        <f t="shared" si="138"/>
        <v>#N/A</v>
      </c>
      <c r="DC132" s="29"/>
      <c r="DD132" s="29" t="e">
        <f t="shared" si="139"/>
        <v>#N/A</v>
      </c>
      <c r="DE132" s="29" t="e">
        <f t="shared" si="139"/>
        <v>#N/A</v>
      </c>
      <c r="DF132" s="29" t="e">
        <f t="shared" si="139"/>
        <v>#N/A</v>
      </c>
      <c r="DG132" s="29" t="e">
        <f t="shared" si="139"/>
        <v>#N/A</v>
      </c>
      <c r="DH132" s="29" t="e">
        <f t="shared" si="139"/>
        <v>#N/A</v>
      </c>
      <c r="DI132" s="29" t="e">
        <f t="shared" si="139"/>
        <v>#N/A</v>
      </c>
      <c r="DJ132" s="29" t="e">
        <f t="shared" si="139"/>
        <v>#N/A</v>
      </c>
      <c r="DK132" s="29" t="e">
        <f t="shared" si="139"/>
        <v>#N/A</v>
      </c>
      <c r="DL132" s="29" t="e">
        <f t="shared" si="139"/>
        <v>#N/A</v>
      </c>
      <c r="DM132" s="29" t="e">
        <f t="shared" si="139"/>
        <v>#N/A</v>
      </c>
      <c r="DN132" s="29" t="e">
        <f t="shared" si="139"/>
        <v>#N/A</v>
      </c>
      <c r="DO132" s="29" t="e">
        <f t="shared" si="139"/>
        <v>#N/A</v>
      </c>
    </row>
    <row r="133" spans="1:122" ht="18" customHeight="1">
      <c r="A133" s="52" t="str">
        <f t="shared" si="73"/>
        <v/>
      </c>
      <c r="B133" s="52" t="str">
        <f t="shared" si="143"/>
        <v/>
      </c>
      <c r="C133" s="52" t="str">
        <f t="shared" si="143"/>
        <v/>
      </c>
      <c r="D133" s="52" t="str">
        <f t="shared" si="143"/>
        <v/>
      </c>
      <c r="E133" s="52" t="str">
        <f t="shared" si="143"/>
        <v/>
      </c>
      <c r="F133" s="53" t="str">
        <f t="shared" si="143"/>
        <v/>
      </c>
      <c r="G133" s="87">
        <f t="shared" si="75"/>
        <v>0.85</v>
      </c>
      <c r="H133" s="58"/>
      <c r="I133" s="56" t="e">
        <f>VLOOKUP($C133,地域別価格234[],5,0)</f>
        <v>#N/A</v>
      </c>
      <c r="J133" s="63" t="str">
        <f t="shared" si="32"/>
        <v/>
      </c>
      <c r="K133" s="50" t="e">
        <f t="shared" si="33"/>
        <v>#N/A</v>
      </c>
      <c r="L133" s="34" t="e">
        <f t="shared" si="76"/>
        <v>#N/A</v>
      </c>
      <c r="M133" s="35" t="e">
        <f t="shared" si="34"/>
        <v>#N/A</v>
      </c>
      <c r="N133" s="44" t="e">
        <f t="shared" si="141"/>
        <v>#N/A</v>
      </c>
      <c r="O133" s="56" t="e">
        <f>VLOOKUP($C133,地域別価格234[],6,0)</f>
        <v>#N/A</v>
      </c>
      <c r="P133" s="63" t="str">
        <f t="shared" si="35"/>
        <v/>
      </c>
      <c r="Q133" s="50" t="e">
        <f t="shared" si="36"/>
        <v>#N/A</v>
      </c>
      <c r="R133" s="34" t="e">
        <f t="shared" si="77"/>
        <v>#N/A</v>
      </c>
      <c r="S133" s="35" t="e">
        <f t="shared" si="117"/>
        <v>#N/A</v>
      </c>
      <c r="T133" s="44" t="e">
        <f t="shared" si="37"/>
        <v>#N/A</v>
      </c>
      <c r="U133" s="56" t="e">
        <f>VLOOKUP($C133,地域別価格234[],7,0)</f>
        <v>#N/A</v>
      </c>
      <c r="V133" s="63" t="str">
        <f t="shared" si="38"/>
        <v/>
      </c>
      <c r="W133" s="50" t="e">
        <f t="shared" si="39"/>
        <v>#N/A</v>
      </c>
      <c r="X133" s="34" t="e">
        <f t="shared" si="79"/>
        <v>#N/A</v>
      </c>
      <c r="Y133" s="35" t="e">
        <f t="shared" si="118"/>
        <v>#N/A</v>
      </c>
      <c r="Z133" s="44" t="e">
        <f t="shared" si="40"/>
        <v>#N/A</v>
      </c>
      <c r="AA133" s="56" t="e">
        <f>VLOOKUP($C133,地域別価格234[],8,0)</f>
        <v>#N/A</v>
      </c>
      <c r="AB133" s="63" t="str">
        <f t="shared" si="41"/>
        <v/>
      </c>
      <c r="AC133" s="50" t="e">
        <f t="shared" si="42"/>
        <v>#N/A</v>
      </c>
      <c r="AD133" s="34" t="e">
        <f t="shared" si="81"/>
        <v>#N/A</v>
      </c>
      <c r="AE133" s="35" t="e">
        <f t="shared" si="82"/>
        <v>#N/A</v>
      </c>
      <c r="AF133" s="44" t="e">
        <f t="shared" si="119"/>
        <v>#N/A</v>
      </c>
      <c r="AG133" s="56" t="e">
        <f>VLOOKUP($C133,地域別価格234[],9,0)</f>
        <v>#N/A</v>
      </c>
      <c r="AH133" s="63" t="str">
        <f t="shared" si="43"/>
        <v/>
      </c>
      <c r="AI133" s="50" t="e">
        <f t="shared" si="120"/>
        <v>#N/A</v>
      </c>
      <c r="AJ133" s="34" t="e">
        <f t="shared" si="85"/>
        <v>#N/A</v>
      </c>
      <c r="AK133" s="35" t="e">
        <f t="shared" si="121"/>
        <v>#N/A</v>
      </c>
      <c r="AL133" s="44" t="e">
        <f t="shared" si="122"/>
        <v>#N/A</v>
      </c>
      <c r="AM133" s="56" t="e">
        <f>VLOOKUP($C133,地域別価格234[],10,0)</f>
        <v>#N/A</v>
      </c>
      <c r="AN133" s="63" t="str">
        <f t="shared" si="44"/>
        <v/>
      </c>
      <c r="AO133" s="50" t="e">
        <f t="shared" si="123"/>
        <v>#N/A</v>
      </c>
      <c r="AP133" s="34" t="e">
        <f t="shared" si="89"/>
        <v>#N/A</v>
      </c>
      <c r="AQ133" s="35" t="e">
        <f t="shared" si="45"/>
        <v>#N/A</v>
      </c>
      <c r="AR133" s="44" t="e">
        <f t="shared" si="46"/>
        <v>#N/A</v>
      </c>
      <c r="AS133" s="56" t="e">
        <f>VLOOKUP($C133,地域別価格234[],11,0)</f>
        <v>#N/A</v>
      </c>
      <c r="AT133" s="63" t="str">
        <f t="shared" si="47"/>
        <v/>
      </c>
      <c r="AU133" s="50" t="e">
        <f t="shared" si="144"/>
        <v>#N/A</v>
      </c>
      <c r="AV133" s="34" t="e">
        <f t="shared" si="91"/>
        <v>#N/A</v>
      </c>
      <c r="AW133" s="35" t="e">
        <f t="shared" si="48"/>
        <v>#N/A</v>
      </c>
      <c r="AX133" s="44" t="e">
        <f t="shared" si="125"/>
        <v>#N/A</v>
      </c>
      <c r="AY133" s="56" t="e">
        <f>VLOOKUP($C133,地域別価格234[],12,0)</f>
        <v>#N/A</v>
      </c>
      <c r="AZ133" s="63" t="str">
        <f t="shared" si="49"/>
        <v/>
      </c>
      <c r="BA133" s="50" t="e">
        <f t="shared" ref="BA133:BA140" si="145">(AY133*$D133+AZ133/$F133)/$D133</f>
        <v>#N/A</v>
      </c>
      <c r="BB133" s="34" t="e">
        <f t="shared" si="94"/>
        <v>#N/A</v>
      </c>
      <c r="BC133" s="35" t="e">
        <f t="shared" si="50"/>
        <v>#N/A</v>
      </c>
      <c r="BD133" s="44" t="e">
        <f t="shared" si="127"/>
        <v>#N/A</v>
      </c>
      <c r="BE133" s="56" t="e">
        <f>VLOOKUP($C133,地域別価格234[],13,0)</f>
        <v>#N/A</v>
      </c>
      <c r="BF133" s="63" t="str">
        <f t="shared" si="51"/>
        <v/>
      </c>
      <c r="BG133" s="50" t="e">
        <f t="shared" si="128"/>
        <v>#N/A</v>
      </c>
      <c r="BH133" s="34" t="e">
        <f t="shared" si="97"/>
        <v>#N/A</v>
      </c>
      <c r="BI133" s="35" t="e">
        <f t="shared" si="129"/>
        <v>#N/A</v>
      </c>
      <c r="BJ133" s="44" t="e">
        <f t="shared" si="130"/>
        <v>#N/A</v>
      </c>
      <c r="BK133" s="56" t="e">
        <f>VLOOKUP($C133,地域別価格234[],14,0)</f>
        <v>#N/A</v>
      </c>
      <c r="BL133" s="63" t="str">
        <f t="shared" si="52"/>
        <v/>
      </c>
      <c r="BM133" s="50" t="e">
        <f t="shared" si="131"/>
        <v>#N/A</v>
      </c>
      <c r="BN133" s="34" t="e">
        <f t="shared" si="101"/>
        <v>#N/A</v>
      </c>
      <c r="BO133" s="35" t="e">
        <f t="shared" si="53"/>
        <v>#N/A</v>
      </c>
      <c r="BP133" s="44" t="e">
        <f t="shared" si="132"/>
        <v>#N/A</v>
      </c>
      <c r="BQ133" s="56" t="e">
        <f>VLOOKUP($C133,地域別価格234[],15,0)</f>
        <v>#N/A</v>
      </c>
      <c r="BR133" s="63" t="str">
        <f t="shared" si="54"/>
        <v/>
      </c>
      <c r="BS133" s="50" t="e">
        <f t="shared" si="133"/>
        <v>#N/A</v>
      </c>
      <c r="BT133" s="34" t="e">
        <f>BS133/$G133</f>
        <v>#N/A</v>
      </c>
      <c r="BU133" s="35" t="e">
        <f t="shared" si="55"/>
        <v>#N/A</v>
      </c>
      <c r="BV133" s="44" t="e">
        <f t="shared" si="134"/>
        <v>#N/A</v>
      </c>
      <c r="BW133" s="56" t="e">
        <f>VLOOKUP($C133,地域別価格234[],16,0)</f>
        <v>#N/A</v>
      </c>
      <c r="BX133" s="63" t="str">
        <f t="shared" si="56"/>
        <v/>
      </c>
      <c r="BY133" s="50" t="e">
        <f t="shared" si="135"/>
        <v>#N/A</v>
      </c>
      <c r="BZ133" s="34" t="e">
        <f t="shared" si="107"/>
        <v>#N/A</v>
      </c>
      <c r="CA133" s="35" t="e">
        <f t="shared" si="136"/>
        <v>#N/A</v>
      </c>
      <c r="CB133" s="44" t="e">
        <f t="shared" si="137"/>
        <v>#N/A</v>
      </c>
      <c r="CC133" s="47" t="e">
        <f t="shared" si="57"/>
        <v>#VALUE!</v>
      </c>
      <c r="CD133" s="36" t="e">
        <f t="shared" si="58"/>
        <v>#N/A</v>
      </c>
      <c r="CE133" s="36" t="e">
        <f t="shared" si="59"/>
        <v>#N/A</v>
      </c>
      <c r="CF133" s="36" t="e">
        <f t="shared" si="60"/>
        <v>#N/A</v>
      </c>
      <c r="CG133" s="36" t="e">
        <f t="shared" si="61"/>
        <v>#N/A</v>
      </c>
      <c r="CH133" s="36" t="e">
        <f t="shared" si="62"/>
        <v>#N/A</v>
      </c>
      <c r="CI133" s="36" t="e">
        <f t="shared" si="63"/>
        <v>#N/A</v>
      </c>
      <c r="CJ133" s="36" t="e">
        <f t="shared" si="64"/>
        <v>#N/A</v>
      </c>
      <c r="CK133" s="36" t="e">
        <f t="shared" si="65"/>
        <v>#N/A</v>
      </c>
      <c r="CL133" s="36" t="e">
        <f t="shared" si="66"/>
        <v>#N/A</v>
      </c>
      <c r="CM133" s="36" t="e">
        <f t="shared" si="67"/>
        <v>#N/A</v>
      </c>
      <c r="CN133" s="36" t="e">
        <f t="shared" si="68"/>
        <v>#N/A</v>
      </c>
      <c r="CO133" s="36" t="e">
        <f t="shared" si="69"/>
        <v>#N/A</v>
      </c>
      <c r="CP133" s="36" t="e">
        <f t="shared" si="142"/>
        <v>#N/A</v>
      </c>
      <c r="CQ133" s="29" t="e">
        <f t="shared" si="138"/>
        <v>#N/A</v>
      </c>
      <c r="CR133" s="29" t="e">
        <f t="shared" si="138"/>
        <v>#N/A</v>
      </c>
      <c r="CS133" s="29" t="e">
        <f t="shared" si="138"/>
        <v>#N/A</v>
      </c>
      <c r="CT133" s="29" t="e">
        <f t="shared" si="138"/>
        <v>#N/A</v>
      </c>
      <c r="CU133" s="29" t="e">
        <f t="shared" si="138"/>
        <v>#N/A</v>
      </c>
      <c r="CV133" s="29" t="e">
        <f t="shared" si="138"/>
        <v>#N/A</v>
      </c>
      <c r="CW133" s="29" t="e">
        <f t="shared" si="138"/>
        <v>#N/A</v>
      </c>
      <c r="CX133" s="29" t="e">
        <f t="shared" si="138"/>
        <v>#N/A</v>
      </c>
      <c r="CY133" s="29" t="e">
        <f t="shared" si="138"/>
        <v>#N/A</v>
      </c>
      <c r="CZ133" s="29" t="e">
        <f t="shared" si="138"/>
        <v>#N/A</v>
      </c>
      <c r="DA133" s="29" t="e">
        <f t="shared" si="138"/>
        <v>#N/A</v>
      </c>
      <c r="DB133" s="29" t="e">
        <f t="shared" si="138"/>
        <v>#N/A</v>
      </c>
      <c r="DC133" s="29"/>
      <c r="DD133" s="29" t="e">
        <f t="shared" si="139"/>
        <v>#N/A</v>
      </c>
      <c r="DE133" s="29" t="e">
        <f t="shared" si="139"/>
        <v>#N/A</v>
      </c>
      <c r="DF133" s="29" t="e">
        <f t="shared" si="139"/>
        <v>#N/A</v>
      </c>
      <c r="DG133" s="29" t="e">
        <f t="shared" si="139"/>
        <v>#N/A</v>
      </c>
      <c r="DH133" s="29" t="e">
        <f t="shared" si="139"/>
        <v>#N/A</v>
      </c>
      <c r="DI133" s="29" t="e">
        <f t="shared" si="139"/>
        <v>#N/A</v>
      </c>
      <c r="DJ133" s="29" t="e">
        <f t="shared" si="139"/>
        <v>#N/A</v>
      </c>
      <c r="DK133" s="29" t="e">
        <f t="shared" si="139"/>
        <v>#N/A</v>
      </c>
      <c r="DL133" s="29" t="e">
        <f t="shared" si="139"/>
        <v>#N/A</v>
      </c>
      <c r="DM133" s="29" t="e">
        <f t="shared" si="139"/>
        <v>#N/A</v>
      </c>
      <c r="DN133" s="29" t="e">
        <f t="shared" si="139"/>
        <v>#N/A</v>
      </c>
      <c r="DO133" s="29" t="e">
        <f t="shared" si="139"/>
        <v>#N/A</v>
      </c>
    </row>
    <row r="134" spans="1:122" ht="18" customHeight="1">
      <c r="A134" s="52" t="str">
        <f t="shared" si="73"/>
        <v/>
      </c>
      <c r="B134" s="52" t="str">
        <f t="shared" ref="B134:F140" si="146">B256&amp;""</f>
        <v/>
      </c>
      <c r="C134" s="52" t="str">
        <f t="shared" si="146"/>
        <v/>
      </c>
      <c r="D134" s="52" t="str">
        <f t="shared" si="146"/>
        <v/>
      </c>
      <c r="E134" s="52" t="str">
        <f t="shared" si="146"/>
        <v/>
      </c>
      <c r="F134" s="53" t="str">
        <f t="shared" si="146"/>
        <v/>
      </c>
      <c r="G134" s="87">
        <f t="shared" si="75"/>
        <v>0.85</v>
      </c>
      <c r="H134" s="58"/>
      <c r="I134" s="56" t="e">
        <f>VLOOKUP($C134,地域別価格234[],5,0)</f>
        <v>#N/A</v>
      </c>
      <c r="J134" s="63" t="str">
        <f t="shared" si="32"/>
        <v/>
      </c>
      <c r="K134" s="50" t="e">
        <f t="shared" si="33"/>
        <v>#N/A</v>
      </c>
      <c r="L134" s="34" t="e">
        <f>K134/$G134</f>
        <v>#N/A</v>
      </c>
      <c r="M134" s="35" t="e">
        <f t="shared" si="34"/>
        <v>#N/A</v>
      </c>
      <c r="N134" s="44" t="e">
        <f t="shared" si="141"/>
        <v>#N/A</v>
      </c>
      <c r="O134" s="56" t="e">
        <f>VLOOKUP($C134,地域別価格234[],6,0)</f>
        <v>#N/A</v>
      </c>
      <c r="P134" s="63" t="str">
        <f t="shared" si="35"/>
        <v/>
      </c>
      <c r="Q134" s="50" t="e">
        <f t="shared" si="36"/>
        <v>#N/A</v>
      </c>
      <c r="R134" s="34" t="e">
        <f t="shared" si="77"/>
        <v>#N/A</v>
      </c>
      <c r="S134" s="35" t="e">
        <f t="shared" si="117"/>
        <v>#N/A</v>
      </c>
      <c r="T134" s="44" t="e">
        <f t="shared" si="37"/>
        <v>#N/A</v>
      </c>
      <c r="U134" s="56" t="e">
        <f>VLOOKUP($C134,地域別価格234[],7,0)</f>
        <v>#N/A</v>
      </c>
      <c r="V134" s="63" t="str">
        <f t="shared" si="38"/>
        <v/>
      </c>
      <c r="W134" s="50" t="e">
        <f t="shared" si="39"/>
        <v>#N/A</v>
      </c>
      <c r="X134" s="34" t="e">
        <f t="shared" si="79"/>
        <v>#N/A</v>
      </c>
      <c r="Y134" s="35" t="e">
        <f t="shared" si="118"/>
        <v>#N/A</v>
      </c>
      <c r="Z134" s="44" t="e">
        <f t="shared" si="40"/>
        <v>#N/A</v>
      </c>
      <c r="AA134" s="56" t="e">
        <f>VLOOKUP($C134,地域別価格234[],8,0)</f>
        <v>#N/A</v>
      </c>
      <c r="AB134" s="63" t="str">
        <f t="shared" si="41"/>
        <v/>
      </c>
      <c r="AC134" s="50" t="e">
        <f t="shared" si="42"/>
        <v>#N/A</v>
      </c>
      <c r="AD134" s="34" t="e">
        <f t="shared" si="81"/>
        <v>#N/A</v>
      </c>
      <c r="AE134" s="35" t="e">
        <f t="shared" si="82"/>
        <v>#N/A</v>
      </c>
      <c r="AF134" s="44" t="e">
        <f t="shared" si="119"/>
        <v>#N/A</v>
      </c>
      <c r="AG134" s="56" t="e">
        <f>VLOOKUP($C134,地域別価格234[],9,0)</f>
        <v>#N/A</v>
      </c>
      <c r="AH134" s="63" t="str">
        <f t="shared" si="43"/>
        <v/>
      </c>
      <c r="AI134" s="50" t="e">
        <f t="shared" si="120"/>
        <v>#N/A</v>
      </c>
      <c r="AJ134" s="34" t="e">
        <f t="shared" si="85"/>
        <v>#N/A</v>
      </c>
      <c r="AK134" s="35" t="e">
        <f t="shared" si="121"/>
        <v>#N/A</v>
      </c>
      <c r="AL134" s="44" t="e">
        <f t="shared" si="122"/>
        <v>#N/A</v>
      </c>
      <c r="AM134" s="56" t="e">
        <f>VLOOKUP($C134,地域別価格234[],10,0)</f>
        <v>#N/A</v>
      </c>
      <c r="AN134" s="63" t="str">
        <f t="shared" si="44"/>
        <v/>
      </c>
      <c r="AO134" s="50" t="e">
        <f t="shared" si="123"/>
        <v>#N/A</v>
      </c>
      <c r="AP134" s="34" t="e">
        <f t="shared" si="89"/>
        <v>#N/A</v>
      </c>
      <c r="AQ134" s="35" t="e">
        <f t="shared" si="45"/>
        <v>#N/A</v>
      </c>
      <c r="AR134" s="44" t="e">
        <f t="shared" si="46"/>
        <v>#N/A</v>
      </c>
      <c r="AS134" s="56" t="e">
        <f>VLOOKUP($C134,地域別価格234[],11,0)</f>
        <v>#N/A</v>
      </c>
      <c r="AT134" s="63" t="str">
        <f t="shared" si="47"/>
        <v/>
      </c>
      <c r="AU134" s="50" t="e">
        <f t="shared" si="144"/>
        <v>#N/A</v>
      </c>
      <c r="AV134" s="34" t="e">
        <f t="shared" si="91"/>
        <v>#N/A</v>
      </c>
      <c r="AW134" s="35" t="e">
        <f t="shared" si="48"/>
        <v>#N/A</v>
      </c>
      <c r="AX134" s="44" t="e">
        <f t="shared" si="125"/>
        <v>#N/A</v>
      </c>
      <c r="AY134" s="56" t="e">
        <f>VLOOKUP($C134,地域別価格234[],12,0)</f>
        <v>#N/A</v>
      </c>
      <c r="AZ134" s="63" t="str">
        <f t="shared" si="49"/>
        <v/>
      </c>
      <c r="BA134" s="50" t="e">
        <f t="shared" si="145"/>
        <v>#N/A</v>
      </c>
      <c r="BB134" s="34" t="e">
        <f t="shared" si="94"/>
        <v>#N/A</v>
      </c>
      <c r="BC134" s="35" t="e">
        <f t="shared" si="50"/>
        <v>#N/A</v>
      </c>
      <c r="BD134" s="44" t="e">
        <f t="shared" si="127"/>
        <v>#N/A</v>
      </c>
      <c r="BE134" s="56" t="e">
        <f>VLOOKUP($C134,地域別価格234[],13,0)</f>
        <v>#N/A</v>
      </c>
      <c r="BF134" s="63" t="str">
        <f t="shared" si="51"/>
        <v/>
      </c>
      <c r="BG134" s="50" t="e">
        <f t="shared" si="128"/>
        <v>#N/A</v>
      </c>
      <c r="BH134" s="34" t="e">
        <f t="shared" si="97"/>
        <v>#N/A</v>
      </c>
      <c r="BI134" s="35" t="e">
        <f t="shared" si="129"/>
        <v>#N/A</v>
      </c>
      <c r="BJ134" s="44" t="e">
        <f t="shared" si="130"/>
        <v>#N/A</v>
      </c>
      <c r="BK134" s="56" t="e">
        <f>VLOOKUP($C134,地域別価格234[],14,0)</f>
        <v>#N/A</v>
      </c>
      <c r="BL134" s="63" t="str">
        <f t="shared" si="52"/>
        <v/>
      </c>
      <c r="BM134" s="50" t="e">
        <f t="shared" si="131"/>
        <v>#N/A</v>
      </c>
      <c r="BN134" s="34" t="e">
        <f t="shared" si="101"/>
        <v>#N/A</v>
      </c>
      <c r="BO134" s="35" t="e">
        <f t="shared" si="53"/>
        <v>#N/A</v>
      </c>
      <c r="BP134" s="44" t="e">
        <f t="shared" si="132"/>
        <v>#N/A</v>
      </c>
      <c r="BQ134" s="56" t="e">
        <f>VLOOKUP($C134,地域別価格234[],15,0)</f>
        <v>#N/A</v>
      </c>
      <c r="BR134" s="63" t="str">
        <f t="shared" si="54"/>
        <v/>
      </c>
      <c r="BS134" s="50" t="e">
        <f t="shared" si="133"/>
        <v>#N/A</v>
      </c>
      <c r="BT134" s="34" t="e">
        <f t="shared" si="104"/>
        <v>#N/A</v>
      </c>
      <c r="BU134" s="35" t="e">
        <f t="shared" si="55"/>
        <v>#N/A</v>
      </c>
      <c r="BV134" s="44" t="e">
        <f t="shared" si="134"/>
        <v>#N/A</v>
      </c>
      <c r="BW134" s="56" t="e">
        <f>VLOOKUP($C134,地域別価格234[],16,0)</f>
        <v>#N/A</v>
      </c>
      <c r="BX134" s="63" t="str">
        <f t="shared" si="56"/>
        <v/>
      </c>
      <c r="BY134" s="50" t="e">
        <f t="shared" si="135"/>
        <v>#N/A</v>
      </c>
      <c r="BZ134" s="34" t="e">
        <f t="shared" si="107"/>
        <v>#N/A</v>
      </c>
      <c r="CA134" s="35" t="e">
        <f t="shared" si="136"/>
        <v>#N/A</v>
      </c>
      <c r="CB134" s="44" t="e">
        <f t="shared" si="137"/>
        <v>#N/A</v>
      </c>
      <c r="CC134" s="47" t="e">
        <f t="shared" si="57"/>
        <v>#VALUE!</v>
      </c>
      <c r="CD134" s="36" t="e">
        <f t="shared" si="58"/>
        <v>#N/A</v>
      </c>
      <c r="CE134" s="36" t="e">
        <f t="shared" si="59"/>
        <v>#N/A</v>
      </c>
      <c r="CF134" s="36" t="e">
        <f t="shared" si="60"/>
        <v>#N/A</v>
      </c>
      <c r="CG134" s="36" t="e">
        <f t="shared" si="61"/>
        <v>#N/A</v>
      </c>
      <c r="CH134" s="36" t="e">
        <f t="shared" si="62"/>
        <v>#N/A</v>
      </c>
      <c r="CI134" s="36" t="e">
        <f t="shared" si="63"/>
        <v>#N/A</v>
      </c>
      <c r="CJ134" s="36" t="e">
        <f t="shared" si="64"/>
        <v>#N/A</v>
      </c>
      <c r="CK134" s="36" t="e">
        <f t="shared" si="65"/>
        <v>#N/A</v>
      </c>
      <c r="CL134" s="36" t="e">
        <f t="shared" si="66"/>
        <v>#N/A</v>
      </c>
      <c r="CM134" s="36" t="e">
        <f t="shared" si="67"/>
        <v>#N/A</v>
      </c>
      <c r="CN134" s="36" t="e">
        <f t="shared" si="68"/>
        <v>#N/A</v>
      </c>
      <c r="CO134" s="36" t="e">
        <f t="shared" si="69"/>
        <v>#N/A</v>
      </c>
      <c r="CP134" s="36" t="e">
        <f t="shared" si="142"/>
        <v>#N/A</v>
      </c>
      <c r="CQ134" s="29" t="e">
        <f t="shared" si="138"/>
        <v>#N/A</v>
      </c>
      <c r="CR134" s="29" t="e">
        <f t="shared" si="138"/>
        <v>#N/A</v>
      </c>
      <c r="CS134" s="29" t="e">
        <f t="shared" si="138"/>
        <v>#N/A</v>
      </c>
      <c r="CT134" s="29" t="e">
        <f t="shared" si="138"/>
        <v>#N/A</v>
      </c>
      <c r="CU134" s="29" t="e">
        <f t="shared" si="138"/>
        <v>#N/A</v>
      </c>
      <c r="CV134" s="29" t="e">
        <f t="shared" si="138"/>
        <v>#N/A</v>
      </c>
      <c r="CW134" s="29" t="e">
        <f t="shared" si="138"/>
        <v>#N/A</v>
      </c>
      <c r="CX134" s="29" t="e">
        <f t="shared" si="138"/>
        <v>#N/A</v>
      </c>
      <c r="CY134" s="29" t="e">
        <f t="shared" si="138"/>
        <v>#N/A</v>
      </c>
      <c r="CZ134" s="29" t="e">
        <f t="shared" si="138"/>
        <v>#N/A</v>
      </c>
      <c r="DA134" s="29" t="e">
        <f t="shared" si="138"/>
        <v>#N/A</v>
      </c>
      <c r="DB134" s="29" t="e">
        <f t="shared" si="138"/>
        <v>#N/A</v>
      </c>
      <c r="DC134" s="29"/>
      <c r="DD134" s="29" t="e">
        <f t="shared" si="139"/>
        <v>#N/A</v>
      </c>
      <c r="DE134" s="29" t="e">
        <f t="shared" si="139"/>
        <v>#N/A</v>
      </c>
      <c r="DF134" s="29" t="e">
        <f t="shared" si="139"/>
        <v>#N/A</v>
      </c>
      <c r="DG134" s="29" t="e">
        <f t="shared" si="139"/>
        <v>#N/A</v>
      </c>
      <c r="DH134" s="29" t="e">
        <f t="shared" si="139"/>
        <v>#N/A</v>
      </c>
      <c r="DI134" s="29" t="e">
        <f t="shared" si="139"/>
        <v>#N/A</v>
      </c>
      <c r="DJ134" s="29" t="e">
        <f t="shared" si="139"/>
        <v>#N/A</v>
      </c>
      <c r="DK134" s="29" t="e">
        <f t="shared" si="139"/>
        <v>#N/A</v>
      </c>
      <c r="DL134" s="29" t="e">
        <f t="shared" si="139"/>
        <v>#N/A</v>
      </c>
      <c r="DM134" s="29" t="e">
        <f t="shared" si="139"/>
        <v>#N/A</v>
      </c>
      <c r="DN134" s="29" t="e">
        <f t="shared" si="139"/>
        <v>#N/A</v>
      </c>
      <c r="DO134" s="29" t="e">
        <f t="shared" si="139"/>
        <v>#N/A</v>
      </c>
    </row>
    <row r="135" spans="1:122" ht="18" customHeight="1">
      <c r="A135" s="52" t="str">
        <f t="shared" si="73"/>
        <v/>
      </c>
      <c r="B135" s="52" t="str">
        <f t="shared" si="146"/>
        <v/>
      </c>
      <c r="C135" s="52" t="str">
        <f t="shared" si="146"/>
        <v/>
      </c>
      <c r="D135" s="52" t="str">
        <f t="shared" si="146"/>
        <v/>
      </c>
      <c r="E135" s="52" t="str">
        <f t="shared" si="146"/>
        <v/>
      </c>
      <c r="F135" s="53" t="str">
        <f t="shared" si="146"/>
        <v/>
      </c>
      <c r="G135" s="87">
        <f t="shared" si="75"/>
        <v>0.85</v>
      </c>
      <c r="H135" s="58"/>
      <c r="I135" s="56" t="e">
        <f>VLOOKUP($C135,地域別価格234[],5,0)</f>
        <v>#N/A</v>
      </c>
      <c r="J135" s="63" t="str">
        <f t="shared" si="32"/>
        <v/>
      </c>
      <c r="K135" s="50" t="e">
        <f t="shared" si="33"/>
        <v>#N/A</v>
      </c>
      <c r="L135" s="34" t="e">
        <f t="shared" si="76"/>
        <v>#N/A</v>
      </c>
      <c r="M135" s="35" t="e">
        <f t="shared" si="34"/>
        <v>#N/A</v>
      </c>
      <c r="N135" s="44" t="e">
        <f t="shared" si="141"/>
        <v>#N/A</v>
      </c>
      <c r="O135" s="56" t="e">
        <f>VLOOKUP($C135,地域別価格234[],6,0)</f>
        <v>#N/A</v>
      </c>
      <c r="P135" s="63" t="str">
        <f t="shared" si="35"/>
        <v/>
      </c>
      <c r="Q135" s="50" t="e">
        <f t="shared" si="36"/>
        <v>#N/A</v>
      </c>
      <c r="R135" s="34" t="e">
        <f t="shared" si="77"/>
        <v>#N/A</v>
      </c>
      <c r="S135" s="35" t="e">
        <f t="shared" si="117"/>
        <v>#N/A</v>
      </c>
      <c r="T135" s="44" t="e">
        <f t="shared" si="37"/>
        <v>#N/A</v>
      </c>
      <c r="U135" s="56" t="e">
        <f>VLOOKUP($C135,地域別価格234[],7,0)</f>
        <v>#N/A</v>
      </c>
      <c r="V135" s="63" t="str">
        <f t="shared" si="38"/>
        <v/>
      </c>
      <c r="W135" s="50" t="e">
        <f t="shared" si="39"/>
        <v>#N/A</v>
      </c>
      <c r="X135" s="34" t="e">
        <f t="shared" si="79"/>
        <v>#N/A</v>
      </c>
      <c r="Y135" s="35" t="e">
        <f t="shared" si="118"/>
        <v>#N/A</v>
      </c>
      <c r="Z135" s="44" t="e">
        <f t="shared" si="40"/>
        <v>#N/A</v>
      </c>
      <c r="AA135" s="56" t="e">
        <f>VLOOKUP($C135,地域別価格234[],8,0)</f>
        <v>#N/A</v>
      </c>
      <c r="AB135" s="63" t="str">
        <f t="shared" si="41"/>
        <v/>
      </c>
      <c r="AC135" s="50" t="e">
        <f t="shared" si="42"/>
        <v>#N/A</v>
      </c>
      <c r="AD135" s="34" t="e">
        <f t="shared" si="81"/>
        <v>#N/A</v>
      </c>
      <c r="AE135" s="35" t="e">
        <f t="shared" si="82"/>
        <v>#N/A</v>
      </c>
      <c r="AF135" s="44" t="e">
        <f t="shared" si="119"/>
        <v>#N/A</v>
      </c>
      <c r="AG135" s="56" t="e">
        <f>VLOOKUP($C135,地域別価格234[],9,0)</f>
        <v>#N/A</v>
      </c>
      <c r="AH135" s="63" t="str">
        <f t="shared" si="43"/>
        <v/>
      </c>
      <c r="AI135" s="50" t="e">
        <f t="shared" si="120"/>
        <v>#N/A</v>
      </c>
      <c r="AJ135" s="34" t="e">
        <f t="shared" si="85"/>
        <v>#N/A</v>
      </c>
      <c r="AK135" s="35" t="e">
        <f t="shared" si="121"/>
        <v>#N/A</v>
      </c>
      <c r="AL135" s="44" t="e">
        <f t="shared" si="122"/>
        <v>#N/A</v>
      </c>
      <c r="AM135" s="56" t="e">
        <f>VLOOKUP($C135,地域別価格234[],10,0)</f>
        <v>#N/A</v>
      </c>
      <c r="AN135" s="63" t="str">
        <f t="shared" si="44"/>
        <v/>
      </c>
      <c r="AO135" s="50" t="e">
        <f t="shared" si="123"/>
        <v>#N/A</v>
      </c>
      <c r="AP135" s="34" t="e">
        <f t="shared" si="89"/>
        <v>#N/A</v>
      </c>
      <c r="AQ135" s="35" t="e">
        <f t="shared" si="45"/>
        <v>#N/A</v>
      </c>
      <c r="AR135" s="44" t="e">
        <f t="shared" si="46"/>
        <v>#N/A</v>
      </c>
      <c r="AS135" s="56" t="e">
        <f>VLOOKUP($C135,地域別価格234[],11,0)</f>
        <v>#N/A</v>
      </c>
      <c r="AT135" s="63" t="str">
        <f t="shared" si="47"/>
        <v/>
      </c>
      <c r="AU135" s="50" t="e">
        <f t="shared" si="144"/>
        <v>#N/A</v>
      </c>
      <c r="AV135" s="34" t="e">
        <f t="shared" si="91"/>
        <v>#N/A</v>
      </c>
      <c r="AW135" s="35" t="e">
        <f t="shared" si="48"/>
        <v>#N/A</v>
      </c>
      <c r="AX135" s="44" t="e">
        <f t="shared" si="125"/>
        <v>#N/A</v>
      </c>
      <c r="AY135" s="56" t="e">
        <f>VLOOKUP($C135,地域別価格234[],12,0)</f>
        <v>#N/A</v>
      </c>
      <c r="AZ135" s="63" t="str">
        <f t="shared" si="49"/>
        <v/>
      </c>
      <c r="BA135" s="50" t="e">
        <f t="shared" si="145"/>
        <v>#N/A</v>
      </c>
      <c r="BB135" s="34" t="e">
        <f t="shared" si="94"/>
        <v>#N/A</v>
      </c>
      <c r="BC135" s="35" t="e">
        <f t="shared" si="50"/>
        <v>#N/A</v>
      </c>
      <c r="BD135" s="44" t="e">
        <f t="shared" si="127"/>
        <v>#N/A</v>
      </c>
      <c r="BE135" s="56" t="e">
        <f>VLOOKUP($C135,地域別価格234[],13,0)</f>
        <v>#N/A</v>
      </c>
      <c r="BF135" s="63" t="str">
        <f t="shared" si="51"/>
        <v/>
      </c>
      <c r="BG135" s="50" t="e">
        <f t="shared" si="128"/>
        <v>#N/A</v>
      </c>
      <c r="BH135" s="34" t="e">
        <f t="shared" si="97"/>
        <v>#N/A</v>
      </c>
      <c r="BI135" s="35" t="e">
        <f t="shared" si="129"/>
        <v>#N/A</v>
      </c>
      <c r="BJ135" s="44" t="e">
        <f t="shared" si="130"/>
        <v>#N/A</v>
      </c>
      <c r="BK135" s="56" t="e">
        <f>VLOOKUP($C135,地域別価格234[],14,0)</f>
        <v>#N/A</v>
      </c>
      <c r="BL135" s="63" t="str">
        <f t="shared" si="52"/>
        <v/>
      </c>
      <c r="BM135" s="50" t="e">
        <f t="shared" si="131"/>
        <v>#N/A</v>
      </c>
      <c r="BN135" s="34" t="e">
        <f t="shared" si="101"/>
        <v>#N/A</v>
      </c>
      <c r="BO135" s="35" t="e">
        <f t="shared" si="53"/>
        <v>#N/A</v>
      </c>
      <c r="BP135" s="44" t="e">
        <f t="shared" si="132"/>
        <v>#N/A</v>
      </c>
      <c r="BQ135" s="56" t="e">
        <f>VLOOKUP($C135,地域別価格234[],15,0)</f>
        <v>#N/A</v>
      </c>
      <c r="BR135" s="63" t="str">
        <f t="shared" si="54"/>
        <v/>
      </c>
      <c r="BS135" s="50" t="e">
        <f t="shared" si="133"/>
        <v>#N/A</v>
      </c>
      <c r="BT135" s="34" t="e">
        <f t="shared" si="104"/>
        <v>#N/A</v>
      </c>
      <c r="BU135" s="35" t="e">
        <f t="shared" si="55"/>
        <v>#N/A</v>
      </c>
      <c r="BV135" s="44" t="e">
        <f t="shared" si="134"/>
        <v>#N/A</v>
      </c>
      <c r="BW135" s="56" t="e">
        <f>VLOOKUP($C135,地域別価格234[],16,0)</f>
        <v>#N/A</v>
      </c>
      <c r="BX135" s="63" t="str">
        <f t="shared" si="56"/>
        <v/>
      </c>
      <c r="BY135" s="50" t="e">
        <f t="shared" si="135"/>
        <v>#N/A</v>
      </c>
      <c r="BZ135" s="34" t="e">
        <f t="shared" si="107"/>
        <v>#N/A</v>
      </c>
      <c r="CA135" s="35" t="e">
        <f t="shared" si="136"/>
        <v>#N/A</v>
      </c>
      <c r="CB135" s="44" t="e">
        <f t="shared" si="137"/>
        <v>#N/A</v>
      </c>
      <c r="CC135" s="47" t="e">
        <f t="shared" si="57"/>
        <v>#VALUE!</v>
      </c>
      <c r="CD135" s="36" t="e">
        <f t="shared" si="58"/>
        <v>#N/A</v>
      </c>
      <c r="CE135" s="36" t="e">
        <f t="shared" si="59"/>
        <v>#N/A</v>
      </c>
      <c r="CF135" s="36" t="e">
        <f t="shared" si="60"/>
        <v>#N/A</v>
      </c>
      <c r="CG135" s="36" t="e">
        <f t="shared" si="61"/>
        <v>#N/A</v>
      </c>
      <c r="CH135" s="36" t="e">
        <f t="shared" si="62"/>
        <v>#N/A</v>
      </c>
      <c r="CI135" s="36" t="e">
        <f t="shared" si="63"/>
        <v>#N/A</v>
      </c>
      <c r="CJ135" s="36" t="e">
        <f t="shared" si="64"/>
        <v>#N/A</v>
      </c>
      <c r="CK135" s="36" t="e">
        <f t="shared" si="65"/>
        <v>#N/A</v>
      </c>
      <c r="CL135" s="36" t="e">
        <f t="shared" si="66"/>
        <v>#N/A</v>
      </c>
      <c r="CM135" s="36" t="e">
        <f t="shared" si="67"/>
        <v>#N/A</v>
      </c>
      <c r="CN135" s="36" t="e">
        <f t="shared" si="68"/>
        <v>#N/A</v>
      </c>
      <c r="CO135" s="36" t="e">
        <f t="shared" si="69"/>
        <v>#N/A</v>
      </c>
      <c r="CP135" s="36" t="e">
        <f t="shared" si="142"/>
        <v>#N/A</v>
      </c>
      <c r="CQ135" s="29" t="e">
        <f t="shared" si="138"/>
        <v>#N/A</v>
      </c>
      <c r="CR135" s="29" t="e">
        <f t="shared" si="138"/>
        <v>#N/A</v>
      </c>
      <c r="CS135" s="29" t="e">
        <f t="shared" si="138"/>
        <v>#N/A</v>
      </c>
      <c r="CT135" s="29" t="e">
        <f t="shared" si="138"/>
        <v>#N/A</v>
      </c>
      <c r="CU135" s="29" t="e">
        <f t="shared" si="138"/>
        <v>#N/A</v>
      </c>
      <c r="CV135" s="29" t="e">
        <f t="shared" si="138"/>
        <v>#N/A</v>
      </c>
      <c r="CW135" s="29" t="e">
        <f t="shared" si="138"/>
        <v>#N/A</v>
      </c>
      <c r="CX135" s="29" t="e">
        <f t="shared" si="138"/>
        <v>#N/A</v>
      </c>
      <c r="CY135" s="29" t="e">
        <f t="shared" si="138"/>
        <v>#N/A</v>
      </c>
      <c r="CZ135" s="29" t="e">
        <f t="shared" si="138"/>
        <v>#N/A</v>
      </c>
      <c r="DA135" s="29" t="e">
        <f t="shared" si="138"/>
        <v>#N/A</v>
      </c>
      <c r="DB135" s="29" t="e">
        <f t="shared" si="138"/>
        <v>#N/A</v>
      </c>
      <c r="DC135" s="29"/>
      <c r="DD135" s="29" t="e">
        <f t="shared" si="139"/>
        <v>#N/A</v>
      </c>
      <c r="DE135" s="29" t="e">
        <f t="shared" si="139"/>
        <v>#N/A</v>
      </c>
      <c r="DF135" s="29" t="e">
        <f t="shared" si="139"/>
        <v>#N/A</v>
      </c>
      <c r="DG135" s="29" t="e">
        <f t="shared" si="139"/>
        <v>#N/A</v>
      </c>
      <c r="DH135" s="29" t="e">
        <f t="shared" si="139"/>
        <v>#N/A</v>
      </c>
      <c r="DI135" s="29" t="e">
        <f t="shared" si="139"/>
        <v>#N/A</v>
      </c>
      <c r="DJ135" s="29" t="e">
        <f t="shared" si="139"/>
        <v>#N/A</v>
      </c>
      <c r="DK135" s="29" t="e">
        <f t="shared" si="139"/>
        <v>#N/A</v>
      </c>
      <c r="DL135" s="29" t="e">
        <f t="shared" si="139"/>
        <v>#N/A</v>
      </c>
      <c r="DM135" s="29" t="e">
        <f t="shared" si="139"/>
        <v>#N/A</v>
      </c>
      <c r="DN135" s="29" t="e">
        <f t="shared" si="139"/>
        <v>#N/A</v>
      </c>
      <c r="DO135" s="29" t="e">
        <f t="shared" si="139"/>
        <v>#N/A</v>
      </c>
    </row>
    <row r="136" spans="1:122" ht="18" customHeight="1">
      <c r="A136" s="52" t="str">
        <f t="shared" si="73"/>
        <v/>
      </c>
      <c r="B136" s="52" t="str">
        <f t="shared" si="146"/>
        <v/>
      </c>
      <c r="C136" s="52" t="str">
        <f t="shared" si="146"/>
        <v/>
      </c>
      <c r="D136" s="52" t="str">
        <f t="shared" si="146"/>
        <v/>
      </c>
      <c r="E136" s="52" t="str">
        <f t="shared" si="146"/>
        <v/>
      </c>
      <c r="F136" s="53" t="str">
        <f t="shared" si="146"/>
        <v/>
      </c>
      <c r="G136" s="87">
        <f t="shared" si="75"/>
        <v>0.85</v>
      </c>
      <c r="H136" s="58"/>
      <c r="I136" s="56" t="e">
        <f>VLOOKUP($C136,地域別価格234[],5,0)</f>
        <v>#N/A</v>
      </c>
      <c r="J136" s="63" t="str">
        <f t="shared" si="32"/>
        <v/>
      </c>
      <c r="K136" s="50" t="e">
        <f t="shared" si="33"/>
        <v>#N/A</v>
      </c>
      <c r="L136" s="34" t="e">
        <f t="shared" si="76"/>
        <v>#N/A</v>
      </c>
      <c r="M136" s="35" t="e">
        <f t="shared" si="34"/>
        <v>#N/A</v>
      </c>
      <c r="N136" s="44" t="e">
        <f t="shared" si="141"/>
        <v>#N/A</v>
      </c>
      <c r="O136" s="56" t="e">
        <f>VLOOKUP($C136,地域別価格234[],6,0)</f>
        <v>#N/A</v>
      </c>
      <c r="P136" s="63" t="str">
        <f t="shared" si="35"/>
        <v/>
      </c>
      <c r="Q136" s="50" t="e">
        <f t="shared" si="36"/>
        <v>#N/A</v>
      </c>
      <c r="R136" s="34" t="e">
        <f t="shared" si="77"/>
        <v>#N/A</v>
      </c>
      <c r="S136" s="35" t="e">
        <f t="shared" si="117"/>
        <v>#N/A</v>
      </c>
      <c r="T136" s="44" t="e">
        <f t="shared" si="37"/>
        <v>#N/A</v>
      </c>
      <c r="U136" s="56" t="e">
        <f>VLOOKUP($C136,地域別価格234[],7,0)</f>
        <v>#N/A</v>
      </c>
      <c r="V136" s="63" t="str">
        <f t="shared" si="38"/>
        <v/>
      </c>
      <c r="W136" s="50" t="e">
        <f t="shared" si="39"/>
        <v>#N/A</v>
      </c>
      <c r="X136" s="34" t="e">
        <f t="shared" si="79"/>
        <v>#N/A</v>
      </c>
      <c r="Y136" s="35" t="e">
        <f t="shared" si="118"/>
        <v>#N/A</v>
      </c>
      <c r="Z136" s="44" t="e">
        <f t="shared" si="40"/>
        <v>#N/A</v>
      </c>
      <c r="AA136" s="56" t="e">
        <f>VLOOKUP($C136,地域別価格234[],8,0)</f>
        <v>#N/A</v>
      </c>
      <c r="AB136" s="63" t="str">
        <f t="shared" si="41"/>
        <v/>
      </c>
      <c r="AC136" s="50" t="e">
        <f t="shared" si="42"/>
        <v>#N/A</v>
      </c>
      <c r="AD136" s="34" t="e">
        <f t="shared" si="81"/>
        <v>#N/A</v>
      </c>
      <c r="AE136" s="35" t="e">
        <f t="shared" si="82"/>
        <v>#N/A</v>
      </c>
      <c r="AF136" s="44" t="e">
        <f t="shared" si="119"/>
        <v>#N/A</v>
      </c>
      <c r="AG136" s="56" t="e">
        <f>VLOOKUP($C136,地域別価格234[],9,0)</f>
        <v>#N/A</v>
      </c>
      <c r="AH136" s="63" t="str">
        <f t="shared" si="43"/>
        <v/>
      </c>
      <c r="AI136" s="50" t="e">
        <f t="shared" si="120"/>
        <v>#N/A</v>
      </c>
      <c r="AJ136" s="34" t="e">
        <f t="shared" si="85"/>
        <v>#N/A</v>
      </c>
      <c r="AK136" s="35" t="e">
        <f t="shared" si="121"/>
        <v>#N/A</v>
      </c>
      <c r="AL136" s="44" t="e">
        <f t="shared" si="122"/>
        <v>#N/A</v>
      </c>
      <c r="AM136" s="56" t="e">
        <f>VLOOKUP($C136,地域別価格234[],10,0)</f>
        <v>#N/A</v>
      </c>
      <c r="AN136" s="63" t="str">
        <f t="shared" si="44"/>
        <v/>
      </c>
      <c r="AO136" s="50" t="e">
        <f t="shared" si="123"/>
        <v>#N/A</v>
      </c>
      <c r="AP136" s="34" t="e">
        <f t="shared" si="89"/>
        <v>#N/A</v>
      </c>
      <c r="AQ136" s="35" t="e">
        <f t="shared" si="45"/>
        <v>#N/A</v>
      </c>
      <c r="AR136" s="44" t="e">
        <f t="shared" si="46"/>
        <v>#N/A</v>
      </c>
      <c r="AS136" s="56" t="e">
        <f>VLOOKUP($C136,地域別価格234[],11,0)</f>
        <v>#N/A</v>
      </c>
      <c r="AT136" s="63" t="str">
        <f t="shared" si="47"/>
        <v/>
      </c>
      <c r="AU136" s="50" t="e">
        <f t="shared" si="144"/>
        <v>#N/A</v>
      </c>
      <c r="AV136" s="34" t="e">
        <f t="shared" si="91"/>
        <v>#N/A</v>
      </c>
      <c r="AW136" s="35" t="e">
        <f t="shared" si="48"/>
        <v>#N/A</v>
      </c>
      <c r="AX136" s="44" t="e">
        <f t="shared" si="125"/>
        <v>#N/A</v>
      </c>
      <c r="AY136" s="56" t="e">
        <f>VLOOKUP($C136,地域別価格234[],12,0)</f>
        <v>#N/A</v>
      </c>
      <c r="AZ136" s="63" t="str">
        <f t="shared" si="49"/>
        <v/>
      </c>
      <c r="BA136" s="50" t="e">
        <f t="shared" si="145"/>
        <v>#N/A</v>
      </c>
      <c r="BB136" s="34" t="e">
        <f t="shared" si="94"/>
        <v>#N/A</v>
      </c>
      <c r="BC136" s="35" t="e">
        <f t="shared" si="50"/>
        <v>#N/A</v>
      </c>
      <c r="BD136" s="44" t="e">
        <f t="shared" si="127"/>
        <v>#N/A</v>
      </c>
      <c r="BE136" s="56" t="e">
        <f>VLOOKUP($C136,地域別価格234[],13,0)</f>
        <v>#N/A</v>
      </c>
      <c r="BF136" s="63" t="str">
        <f t="shared" si="51"/>
        <v/>
      </c>
      <c r="BG136" s="50" t="e">
        <f t="shared" si="128"/>
        <v>#N/A</v>
      </c>
      <c r="BH136" s="34" t="e">
        <f t="shared" si="97"/>
        <v>#N/A</v>
      </c>
      <c r="BI136" s="35" t="e">
        <f t="shared" si="129"/>
        <v>#N/A</v>
      </c>
      <c r="BJ136" s="44" t="e">
        <f t="shared" si="130"/>
        <v>#N/A</v>
      </c>
      <c r="BK136" s="56" t="e">
        <f>VLOOKUP($C136,地域別価格234[],14,0)</f>
        <v>#N/A</v>
      </c>
      <c r="BL136" s="63" t="str">
        <f t="shared" si="52"/>
        <v/>
      </c>
      <c r="BM136" s="50" t="e">
        <f t="shared" si="131"/>
        <v>#N/A</v>
      </c>
      <c r="BN136" s="34" t="e">
        <f t="shared" si="101"/>
        <v>#N/A</v>
      </c>
      <c r="BO136" s="35" t="e">
        <f t="shared" si="53"/>
        <v>#N/A</v>
      </c>
      <c r="BP136" s="44" t="e">
        <f t="shared" si="132"/>
        <v>#N/A</v>
      </c>
      <c r="BQ136" s="56" t="e">
        <f>VLOOKUP($C136,地域別価格234[],15,0)</f>
        <v>#N/A</v>
      </c>
      <c r="BR136" s="63" t="str">
        <f t="shared" si="54"/>
        <v/>
      </c>
      <c r="BS136" s="50" t="e">
        <f t="shared" si="133"/>
        <v>#N/A</v>
      </c>
      <c r="BT136" s="34" t="e">
        <f t="shared" si="104"/>
        <v>#N/A</v>
      </c>
      <c r="BU136" s="35" t="e">
        <f t="shared" si="55"/>
        <v>#N/A</v>
      </c>
      <c r="BV136" s="44" t="e">
        <f t="shared" si="134"/>
        <v>#N/A</v>
      </c>
      <c r="BW136" s="56" t="e">
        <f>VLOOKUP($C136,地域別価格234[],16,0)</f>
        <v>#N/A</v>
      </c>
      <c r="BX136" s="63" t="str">
        <f t="shared" si="56"/>
        <v/>
      </c>
      <c r="BY136" s="50" t="e">
        <f t="shared" si="135"/>
        <v>#N/A</v>
      </c>
      <c r="BZ136" s="34" t="e">
        <f t="shared" si="107"/>
        <v>#N/A</v>
      </c>
      <c r="CA136" s="35" t="e">
        <f t="shared" si="136"/>
        <v>#N/A</v>
      </c>
      <c r="CB136" s="44" t="e">
        <f t="shared" si="137"/>
        <v>#N/A</v>
      </c>
      <c r="CC136" s="47" t="e">
        <f t="shared" si="57"/>
        <v>#VALUE!</v>
      </c>
      <c r="CD136" s="36" t="e">
        <f t="shared" si="58"/>
        <v>#N/A</v>
      </c>
      <c r="CE136" s="36" t="e">
        <f t="shared" si="59"/>
        <v>#N/A</v>
      </c>
      <c r="CF136" s="36" t="e">
        <f t="shared" si="60"/>
        <v>#N/A</v>
      </c>
      <c r="CG136" s="36" t="e">
        <f t="shared" si="61"/>
        <v>#N/A</v>
      </c>
      <c r="CH136" s="36" t="e">
        <f t="shared" si="62"/>
        <v>#N/A</v>
      </c>
      <c r="CI136" s="36" t="e">
        <f t="shared" si="63"/>
        <v>#N/A</v>
      </c>
      <c r="CJ136" s="36" t="e">
        <f t="shared" si="64"/>
        <v>#N/A</v>
      </c>
      <c r="CK136" s="36" t="e">
        <f t="shared" si="65"/>
        <v>#N/A</v>
      </c>
      <c r="CL136" s="36" t="e">
        <f t="shared" si="66"/>
        <v>#N/A</v>
      </c>
      <c r="CM136" s="36" t="e">
        <f t="shared" si="67"/>
        <v>#N/A</v>
      </c>
      <c r="CN136" s="36" t="e">
        <f t="shared" si="68"/>
        <v>#N/A</v>
      </c>
      <c r="CO136" s="36" t="e">
        <f t="shared" si="69"/>
        <v>#N/A</v>
      </c>
      <c r="CP136" s="36" t="e">
        <f t="shared" si="142"/>
        <v>#N/A</v>
      </c>
      <c r="CQ136" s="29" t="e">
        <f t="shared" si="138"/>
        <v>#N/A</v>
      </c>
      <c r="CR136" s="29" t="e">
        <f t="shared" si="138"/>
        <v>#N/A</v>
      </c>
      <c r="CS136" s="29" t="e">
        <f t="shared" si="138"/>
        <v>#N/A</v>
      </c>
      <c r="CT136" s="29" t="e">
        <f t="shared" si="138"/>
        <v>#N/A</v>
      </c>
      <c r="CU136" s="29" t="e">
        <f t="shared" si="138"/>
        <v>#N/A</v>
      </c>
      <c r="CV136" s="29" t="e">
        <f t="shared" si="138"/>
        <v>#N/A</v>
      </c>
      <c r="CW136" s="29" t="e">
        <f t="shared" ref="CW136:DB140" si="147">ROUNDUP(DJ136,0)</f>
        <v>#N/A</v>
      </c>
      <c r="CX136" s="29" t="e">
        <f t="shared" si="147"/>
        <v>#N/A</v>
      </c>
      <c r="CY136" s="29" t="e">
        <f t="shared" si="147"/>
        <v>#N/A</v>
      </c>
      <c r="CZ136" s="29" t="e">
        <f t="shared" si="147"/>
        <v>#N/A</v>
      </c>
      <c r="DA136" s="29" t="e">
        <f t="shared" si="147"/>
        <v>#N/A</v>
      </c>
      <c r="DB136" s="29" t="e">
        <f t="shared" si="147"/>
        <v>#N/A</v>
      </c>
      <c r="DC136" s="29"/>
      <c r="DD136" s="29" t="e">
        <f t="shared" si="139"/>
        <v>#N/A</v>
      </c>
      <c r="DE136" s="29" t="e">
        <f t="shared" si="139"/>
        <v>#N/A</v>
      </c>
      <c r="DF136" s="29" t="e">
        <f t="shared" si="139"/>
        <v>#N/A</v>
      </c>
      <c r="DG136" s="29" t="e">
        <f t="shared" si="139"/>
        <v>#N/A</v>
      </c>
      <c r="DH136" s="29" t="e">
        <f t="shared" si="139"/>
        <v>#N/A</v>
      </c>
      <c r="DI136" s="29" t="e">
        <f t="shared" si="139"/>
        <v>#N/A</v>
      </c>
      <c r="DJ136" s="29" t="e">
        <f t="shared" si="139"/>
        <v>#N/A</v>
      </c>
      <c r="DK136" s="29" t="e">
        <f t="shared" si="139"/>
        <v>#N/A</v>
      </c>
      <c r="DL136" s="29" t="e">
        <f t="shared" si="139"/>
        <v>#N/A</v>
      </c>
      <c r="DM136" s="29" t="e">
        <f t="shared" ref="DM136:DO140" si="148">CN136*1.2</f>
        <v>#N/A</v>
      </c>
      <c r="DN136" s="29" t="e">
        <f t="shared" si="148"/>
        <v>#N/A</v>
      </c>
      <c r="DO136" s="29" t="e">
        <f t="shared" si="148"/>
        <v>#N/A</v>
      </c>
    </row>
    <row r="137" spans="1:122" ht="18" customHeight="1">
      <c r="A137" s="52" t="str">
        <f t="shared" si="73"/>
        <v/>
      </c>
      <c r="B137" s="52" t="str">
        <f t="shared" si="146"/>
        <v/>
      </c>
      <c r="C137" s="52" t="str">
        <f t="shared" si="146"/>
        <v/>
      </c>
      <c r="D137" s="52" t="str">
        <f t="shared" si="146"/>
        <v/>
      </c>
      <c r="E137" s="52" t="str">
        <f t="shared" si="146"/>
        <v/>
      </c>
      <c r="F137" s="53" t="str">
        <f t="shared" si="146"/>
        <v/>
      </c>
      <c r="G137" s="87">
        <f t="shared" si="75"/>
        <v>0.85</v>
      </c>
      <c r="H137" s="58"/>
      <c r="I137" s="56" t="e">
        <f>VLOOKUP($C137,地域別価格234[],5,0)</f>
        <v>#N/A</v>
      </c>
      <c r="J137" s="63" t="str">
        <f t="shared" si="32"/>
        <v/>
      </c>
      <c r="K137" s="50" t="e">
        <f t="shared" si="33"/>
        <v>#N/A</v>
      </c>
      <c r="L137" s="34" t="e">
        <f t="shared" si="76"/>
        <v>#N/A</v>
      </c>
      <c r="M137" s="35" t="e">
        <f t="shared" si="34"/>
        <v>#N/A</v>
      </c>
      <c r="N137" s="44" t="e">
        <f t="shared" si="141"/>
        <v>#N/A</v>
      </c>
      <c r="O137" s="56" t="e">
        <f>VLOOKUP($C137,地域別価格234[],6,0)</f>
        <v>#N/A</v>
      </c>
      <c r="P137" s="63" t="str">
        <f t="shared" si="35"/>
        <v/>
      </c>
      <c r="Q137" s="50" t="e">
        <f t="shared" si="36"/>
        <v>#N/A</v>
      </c>
      <c r="R137" s="34" t="e">
        <f t="shared" si="77"/>
        <v>#N/A</v>
      </c>
      <c r="S137" s="35" t="e">
        <f t="shared" si="117"/>
        <v>#N/A</v>
      </c>
      <c r="T137" s="44" t="e">
        <f t="shared" si="37"/>
        <v>#N/A</v>
      </c>
      <c r="U137" s="56" t="e">
        <f>VLOOKUP($C137,地域別価格234[],7,0)</f>
        <v>#N/A</v>
      </c>
      <c r="V137" s="63" t="str">
        <f t="shared" si="38"/>
        <v/>
      </c>
      <c r="W137" s="50" t="e">
        <f t="shared" si="39"/>
        <v>#N/A</v>
      </c>
      <c r="X137" s="34" t="e">
        <f t="shared" si="79"/>
        <v>#N/A</v>
      </c>
      <c r="Y137" s="35" t="e">
        <f t="shared" si="118"/>
        <v>#N/A</v>
      </c>
      <c r="Z137" s="44" t="e">
        <f t="shared" si="40"/>
        <v>#N/A</v>
      </c>
      <c r="AA137" s="56" t="e">
        <f>VLOOKUP($C137,地域別価格234[],8,0)</f>
        <v>#N/A</v>
      </c>
      <c r="AB137" s="63" t="str">
        <f t="shared" si="41"/>
        <v/>
      </c>
      <c r="AC137" s="50" t="e">
        <f t="shared" si="42"/>
        <v>#N/A</v>
      </c>
      <c r="AD137" s="34" t="e">
        <f t="shared" si="81"/>
        <v>#N/A</v>
      </c>
      <c r="AE137" s="35" t="e">
        <f t="shared" si="82"/>
        <v>#N/A</v>
      </c>
      <c r="AF137" s="44" t="e">
        <f t="shared" si="119"/>
        <v>#N/A</v>
      </c>
      <c r="AG137" s="56" t="e">
        <f>VLOOKUP($C137,地域別価格234[],9,0)</f>
        <v>#N/A</v>
      </c>
      <c r="AH137" s="63" t="str">
        <f t="shared" si="43"/>
        <v/>
      </c>
      <c r="AI137" s="50" t="e">
        <f t="shared" si="120"/>
        <v>#N/A</v>
      </c>
      <c r="AJ137" s="34" t="e">
        <f t="shared" si="85"/>
        <v>#N/A</v>
      </c>
      <c r="AK137" s="35" t="e">
        <f t="shared" si="121"/>
        <v>#N/A</v>
      </c>
      <c r="AL137" s="44" t="e">
        <f t="shared" si="122"/>
        <v>#N/A</v>
      </c>
      <c r="AM137" s="56" t="e">
        <f>VLOOKUP($C137,地域別価格234[],10,0)</f>
        <v>#N/A</v>
      </c>
      <c r="AN137" s="63" t="str">
        <f t="shared" si="44"/>
        <v/>
      </c>
      <c r="AO137" s="50" t="e">
        <f t="shared" si="123"/>
        <v>#N/A</v>
      </c>
      <c r="AP137" s="34" t="e">
        <f t="shared" si="89"/>
        <v>#N/A</v>
      </c>
      <c r="AQ137" s="35" t="e">
        <f t="shared" si="45"/>
        <v>#N/A</v>
      </c>
      <c r="AR137" s="44" t="e">
        <f t="shared" si="46"/>
        <v>#N/A</v>
      </c>
      <c r="AS137" s="56" t="e">
        <f>VLOOKUP($C137,地域別価格234[],11,0)</f>
        <v>#N/A</v>
      </c>
      <c r="AT137" s="63" t="str">
        <f t="shared" si="47"/>
        <v/>
      </c>
      <c r="AU137" s="50" t="e">
        <f t="shared" si="144"/>
        <v>#N/A</v>
      </c>
      <c r="AV137" s="34" t="e">
        <f t="shared" si="91"/>
        <v>#N/A</v>
      </c>
      <c r="AW137" s="35" t="e">
        <f t="shared" si="48"/>
        <v>#N/A</v>
      </c>
      <c r="AX137" s="44" t="e">
        <f t="shared" si="125"/>
        <v>#N/A</v>
      </c>
      <c r="AY137" s="56" t="e">
        <f>VLOOKUP($C137,地域別価格234[],12,0)</f>
        <v>#N/A</v>
      </c>
      <c r="AZ137" s="63" t="str">
        <f t="shared" si="49"/>
        <v/>
      </c>
      <c r="BA137" s="50" t="e">
        <f t="shared" si="145"/>
        <v>#N/A</v>
      </c>
      <c r="BB137" s="34" t="e">
        <f t="shared" si="94"/>
        <v>#N/A</v>
      </c>
      <c r="BC137" s="35" t="e">
        <f t="shared" si="50"/>
        <v>#N/A</v>
      </c>
      <c r="BD137" s="44" t="e">
        <f t="shared" si="127"/>
        <v>#N/A</v>
      </c>
      <c r="BE137" s="56" t="e">
        <f>VLOOKUP($C137,地域別価格234[],13,0)</f>
        <v>#N/A</v>
      </c>
      <c r="BF137" s="63" t="str">
        <f t="shared" si="51"/>
        <v/>
      </c>
      <c r="BG137" s="50" t="e">
        <f t="shared" si="128"/>
        <v>#N/A</v>
      </c>
      <c r="BH137" s="34" t="e">
        <f t="shared" si="97"/>
        <v>#N/A</v>
      </c>
      <c r="BI137" s="35" t="e">
        <f t="shared" si="129"/>
        <v>#N/A</v>
      </c>
      <c r="BJ137" s="44" t="e">
        <f t="shared" si="130"/>
        <v>#N/A</v>
      </c>
      <c r="BK137" s="56" t="e">
        <f>VLOOKUP($C137,地域別価格234[],14,0)</f>
        <v>#N/A</v>
      </c>
      <c r="BL137" s="63" t="str">
        <f t="shared" si="52"/>
        <v/>
      </c>
      <c r="BM137" s="50" t="e">
        <f t="shared" si="131"/>
        <v>#N/A</v>
      </c>
      <c r="BN137" s="34" t="e">
        <f t="shared" si="101"/>
        <v>#N/A</v>
      </c>
      <c r="BO137" s="35" t="e">
        <f t="shared" si="53"/>
        <v>#N/A</v>
      </c>
      <c r="BP137" s="44" t="e">
        <f t="shared" si="132"/>
        <v>#N/A</v>
      </c>
      <c r="BQ137" s="56" t="e">
        <f>VLOOKUP($C137,地域別価格234[],15,0)</f>
        <v>#N/A</v>
      </c>
      <c r="BR137" s="63" t="str">
        <f t="shared" si="54"/>
        <v/>
      </c>
      <c r="BS137" s="50" t="e">
        <f t="shared" si="133"/>
        <v>#N/A</v>
      </c>
      <c r="BT137" s="34" t="e">
        <f t="shared" si="104"/>
        <v>#N/A</v>
      </c>
      <c r="BU137" s="35" t="e">
        <f t="shared" si="55"/>
        <v>#N/A</v>
      </c>
      <c r="BV137" s="44" t="e">
        <f t="shared" si="134"/>
        <v>#N/A</v>
      </c>
      <c r="BW137" s="56" t="e">
        <f>VLOOKUP($C137,地域別価格234[],16,0)</f>
        <v>#N/A</v>
      </c>
      <c r="BX137" s="63" t="str">
        <f t="shared" si="56"/>
        <v/>
      </c>
      <c r="BY137" s="50" t="e">
        <f t="shared" si="135"/>
        <v>#N/A</v>
      </c>
      <c r="BZ137" s="34" t="e">
        <f t="shared" si="107"/>
        <v>#N/A</v>
      </c>
      <c r="CA137" s="35" t="e">
        <f t="shared" si="136"/>
        <v>#N/A</v>
      </c>
      <c r="CB137" s="44" t="e">
        <f t="shared" si="137"/>
        <v>#N/A</v>
      </c>
      <c r="CC137" s="47" t="e">
        <f t="shared" si="57"/>
        <v>#VALUE!</v>
      </c>
      <c r="CD137" s="36" t="e">
        <f t="shared" si="58"/>
        <v>#N/A</v>
      </c>
      <c r="CE137" s="36" t="e">
        <f t="shared" si="59"/>
        <v>#N/A</v>
      </c>
      <c r="CF137" s="36" t="e">
        <f t="shared" si="60"/>
        <v>#N/A</v>
      </c>
      <c r="CG137" s="36" t="e">
        <f t="shared" si="61"/>
        <v>#N/A</v>
      </c>
      <c r="CH137" s="36" t="e">
        <f t="shared" si="62"/>
        <v>#N/A</v>
      </c>
      <c r="CI137" s="36" t="e">
        <f t="shared" si="63"/>
        <v>#N/A</v>
      </c>
      <c r="CJ137" s="36" t="e">
        <f t="shared" si="64"/>
        <v>#N/A</v>
      </c>
      <c r="CK137" s="36" t="e">
        <f t="shared" si="65"/>
        <v>#N/A</v>
      </c>
      <c r="CL137" s="36" t="e">
        <f t="shared" si="66"/>
        <v>#N/A</v>
      </c>
      <c r="CM137" s="36" t="e">
        <f t="shared" si="67"/>
        <v>#N/A</v>
      </c>
      <c r="CN137" s="36" t="e">
        <f t="shared" si="68"/>
        <v>#N/A</v>
      </c>
      <c r="CO137" s="36" t="e">
        <f t="shared" si="69"/>
        <v>#N/A</v>
      </c>
      <c r="CP137" s="36" t="e">
        <f t="shared" si="142"/>
        <v>#N/A</v>
      </c>
      <c r="CQ137" s="29" t="e">
        <f t="shared" ref="CQ137:CV140" si="149">ROUNDUP(DD137,0)</f>
        <v>#N/A</v>
      </c>
      <c r="CR137" s="29" t="e">
        <f t="shared" si="149"/>
        <v>#N/A</v>
      </c>
      <c r="CS137" s="29" t="e">
        <f t="shared" si="149"/>
        <v>#N/A</v>
      </c>
      <c r="CT137" s="29" t="e">
        <f t="shared" si="149"/>
        <v>#N/A</v>
      </c>
      <c r="CU137" s="29" t="e">
        <f t="shared" si="149"/>
        <v>#N/A</v>
      </c>
      <c r="CV137" s="29" t="e">
        <f t="shared" si="149"/>
        <v>#N/A</v>
      </c>
      <c r="CW137" s="29" t="e">
        <f t="shared" si="147"/>
        <v>#N/A</v>
      </c>
      <c r="CX137" s="29" t="e">
        <f t="shared" si="147"/>
        <v>#N/A</v>
      </c>
      <c r="CY137" s="29" t="e">
        <f t="shared" si="147"/>
        <v>#N/A</v>
      </c>
      <c r="CZ137" s="29" t="e">
        <f t="shared" si="147"/>
        <v>#N/A</v>
      </c>
      <c r="DA137" s="29" t="e">
        <f t="shared" si="147"/>
        <v>#N/A</v>
      </c>
      <c r="DB137" s="29" t="e">
        <f t="shared" si="147"/>
        <v>#N/A</v>
      </c>
      <c r="DC137" s="29"/>
      <c r="DD137" s="29" t="e">
        <f t="shared" ref="DD137:DL140" si="150">CE137*1.2</f>
        <v>#N/A</v>
      </c>
      <c r="DE137" s="29" t="e">
        <f t="shared" si="150"/>
        <v>#N/A</v>
      </c>
      <c r="DF137" s="29" t="e">
        <f t="shared" si="150"/>
        <v>#N/A</v>
      </c>
      <c r="DG137" s="29" t="e">
        <f t="shared" si="150"/>
        <v>#N/A</v>
      </c>
      <c r="DH137" s="29" t="e">
        <f t="shared" si="150"/>
        <v>#N/A</v>
      </c>
      <c r="DI137" s="29" t="e">
        <f t="shared" si="150"/>
        <v>#N/A</v>
      </c>
      <c r="DJ137" s="29" t="e">
        <f t="shared" si="150"/>
        <v>#N/A</v>
      </c>
      <c r="DK137" s="29" t="e">
        <f t="shared" si="150"/>
        <v>#N/A</v>
      </c>
      <c r="DL137" s="29" t="e">
        <f t="shared" si="150"/>
        <v>#N/A</v>
      </c>
      <c r="DM137" s="29" t="e">
        <f t="shared" si="148"/>
        <v>#N/A</v>
      </c>
      <c r="DN137" s="29" t="e">
        <f t="shared" si="148"/>
        <v>#N/A</v>
      </c>
      <c r="DO137" s="29" t="e">
        <f t="shared" si="148"/>
        <v>#N/A</v>
      </c>
    </row>
    <row r="138" spans="1:122" ht="18" customHeight="1">
      <c r="A138" s="52" t="str">
        <f t="shared" si="73"/>
        <v/>
      </c>
      <c r="B138" s="52" t="str">
        <f t="shared" si="146"/>
        <v/>
      </c>
      <c r="C138" s="52" t="str">
        <f t="shared" si="146"/>
        <v/>
      </c>
      <c r="D138" s="52" t="str">
        <f t="shared" si="146"/>
        <v/>
      </c>
      <c r="E138" s="52" t="str">
        <f t="shared" si="146"/>
        <v/>
      </c>
      <c r="F138" s="53" t="str">
        <f t="shared" si="146"/>
        <v/>
      </c>
      <c r="G138" s="87">
        <f t="shared" si="75"/>
        <v>0.85</v>
      </c>
      <c r="H138" s="58"/>
      <c r="I138" s="56" t="e">
        <f>VLOOKUP($C138,地域別価格234[],5,0)</f>
        <v>#N/A</v>
      </c>
      <c r="J138" s="63" t="str">
        <f t="shared" si="32"/>
        <v/>
      </c>
      <c r="K138" s="50" t="e">
        <f t="shared" si="33"/>
        <v>#N/A</v>
      </c>
      <c r="L138" s="34" t="e">
        <f t="shared" si="76"/>
        <v>#N/A</v>
      </c>
      <c r="M138" s="35" t="e">
        <f t="shared" si="34"/>
        <v>#N/A</v>
      </c>
      <c r="N138" s="44" t="e">
        <f t="shared" si="141"/>
        <v>#N/A</v>
      </c>
      <c r="O138" s="56" t="e">
        <f>VLOOKUP($C138,地域別価格234[],6,0)</f>
        <v>#N/A</v>
      </c>
      <c r="P138" s="63" t="str">
        <f t="shared" si="35"/>
        <v/>
      </c>
      <c r="Q138" s="50" t="e">
        <f t="shared" si="36"/>
        <v>#N/A</v>
      </c>
      <c r="R138" s="34" t="e">
        <f t="shared" si="77"/>
        <v>#N/A</v>
      </c>
      <c r="S138" s="35" t="e">
        <f t="shared" si="117"/>
        <v>#N/A</v>
      </c>
      <c r="T138" s="44" t="e">
        <f t="shared" si="37"/>
        <v>#N/A</v>
      </c>
      <c r="U138" s="56" t="e">
        <f>VLOOKUP($C138,地域別価格234[],7,0)</f>
        <v>#N/A</v>
      </c>
      <c r="V138" s="63" t="str">
        <f t="shared" si="38"/>
        <v/>
      </c>
      <c r="W138" s="50" t="e">
        <f t="shared" si="39"/>
        <v>#N/A</v>
      </c>
      <c r="X138" s="34" t="e">
        <f t="shared" si="79"/>
        <v>#N/A</v>
      </c>
      <c r="Y138" s="35" t="e">
        <f t="shared" si="118"/>
        <v>#N/A</v>
      </c>
      <c r="Z138" s="44" t="e">
        <f t="shared" si="40"/>
        <v>#N/A</v>
      </c>
      <c r="AA138" s="56" t="e">
        <f>VLOOKUP($C138,地域別価格234[],8,0)</f>
        <v>#N/A</v>
      </c>
      <c r="AB138" s="63" t="str">
        <f t="shared" si="41"/>
        <v/>
      </c>
      <c r="AC138" s="50" t="e">
        <f t="shared" si="42"/>
        <v>#N/A</v>
      </c>
      <c r="AD138" s="34" t="e">
        <f t="shared" si="81"/>
        <v>#N/A</v>
      </c>
      <c r="AE138" s="35" t="e">
        <f t="shared" si="82"/>
        <v>#N/A</v>
      </c>
      <c r="AF138" s="44" t="e">
        <f t="shared" si="119"/>
        <v>#N/A</v>
      </c>
      <c r="AG138" s="56" t="e">
        <f>VLOOKUP($C138,地域別価格234[],9,0)</f>
        <v>#N/A</v>
      </c>
      <c r="AH138" s="63" t="str">
        <f t="shared" si="43"/>
        <v/>
      </c>
      <c r="AI138" s="50" t="e">
        <f t="shared" si="120"/>
        <v>#N/A</v>
      </c>
      <c r="AJ138" s="34" t="e">
        <f t="shared" si="85"/>
        <v>#N/A</v>
      </c>
      <c r="AK138" s="35" t="e">
        <f t="shared" si="121"/>
        <v>#N/A</v>
      </c>
      <c r="AL138" s="44" t="e">
        <f t="shared" si="122"/>
        <v>#N/A</v>
      </c>
      <c r="AM138" s="56" t="e">
        <f>VLOOKUP($C138,地域別価格234[],10,0)</f>
        <v>#N/A</v>
      </c>
      <c r="AN138" s="63" t="str">
        <f t="shared" si="44"/>
        <v/>
      </c>
      <c r="AO138" s="50" t="e">
        <f t="shared" si="123"/>
        <v>#N/A</v>
      </c>
      <c r="AP138" s="34" t="e">
        <f t="shared" si="89"/>
        <v>#N/A</v>
      </c>
      <c r="AQ138" s="35" t="e">
        <f t="shared" si="45"/>
        <v>#N/A</v>
      </c>
      <c r="AR138" s="44" t="e">
        <f t="shared" si="46"/>
        <v>#N/A</v>
      </c>
      <c r="AS138" s="56" t="e">
        <f>VLOOKUP($C138,地域別価格234[],11,0)</f>
        <v>#N/A</v>
      </c>
      <c r="AT138" s="63" t="str">
        <f t="shared" si="47"/>
        <v/>
      </c>
      <c r="AU138" s="50" t="e">
        <f t="shared" si="144"/>
        <v>#N/A</v>
      </c>
      <c r="AV138" s="34" t="e">
        <f t="shared" si="91"/>
        <v>#N/A</v>
      </c>
      <c r="AW138" s="35" t="e">
        <f t="shared" si="48"/>
        <v>#N/A</v>
      </c>
      <c r="AX138" s="44" t="e">
        <f t="shared" si="125"/>
        <v>#N/A</v>
      </c>
      <c r="AY138" s="56" t="e">
        <f>VLOOKUP($C138,地域別価格234[],12,0)</f>
        <v>#N/A</v>
      </c>
      <c r="AZ138" s="63" t="str">
        <f t="shared" si="49"/>
        <v/>
      </c>
      <c r="BA138" s="50" t="e">
        <f t="shared" si="145"/>
        <v>#N/A</v>
      </c>
      <c r="BB138" s="34" t="e">
        <f t="shared" si="94"/>
        <v>#N/A</v>
      </c>
      <c r="BC138" s="35" t="e">
        <f t="shared" si="50"/>
        <v>#N/A</v>
      </c>
      <c r="BD138" s="44" t="e">
        <f t="shared" si="127"/>
        <v>#N/A</v>
      </c>
      <c r="BE138" s="56" t="e">
        <f>VLOOKUP($C138,地域別価格234[],13,0)</f>
        <v>#N/A</v>
      </c>
      <c r="BF138" s="63" t="str">
        <f t="shared" si="51"/>
        <v/>
      </c>
      <c r="BG138" s="50" t="e">
        <f t="shared" si="128"/>
        <v>#N/A</v>
      </c>
      <c r="BH138" s="34" t="e">
        <f t="shared" si="97"/>
        <v>#N/A</v>
      </c>
      <c r="BI138" s="35" t="e">
        <f t="shared" si="129"/>
        <v>#N/A</v>
      </c>
      <c r="BJ138" s="44" t="e">
        <f t="shared" si="130"/>
        <v>#N/A</v>
      </c>
      <c r="BK138" s="56" t="e">
        <f>VLOOKUP($C138,地域別価格234[],14,0)</f>
        <v>#N/A</v>
      </c>
      <c r="BL138" s="63" t="str">
        <f t="shared" si="52"/>
        <v/>
      </c>
      <c r="BM138" s="50" t="e">
        <f t="shared" si="131"/>
        <v>#N/A</v>
      </c>
      <c r="BN138" s="34" t="e">
        <f t="shared" si="101"/>
        <v>#N/A</v>
      </c>
      <c r="BO138" s="35" t="e">
        <f t="shared" si="53"/>
        <v>#N/A</v>
      </c>
      <c r="BP138" s="44" t="e">
        <f t="shared" si="132"/>
        <v>#N/A</v>
      </c>
      <c r="BQ138" s="56" t="e">
        <f>VLOOKUP($C138,地域別価格234[],15,0)</f>
        <v>#N/A</v>
      </c>
      <c r="BR138" s="63" t="str">
        <f t="shared" si="54"/>
        <v/>
      </c>
      <c r="BS138" s="50" t="e">
        <f t="shared" si="133"/>
        <v>#N/A</v>
      </c>
      <c r="BT138" s="34" t="e">
        <f t="shared" si="104"/>
        <v>#N/A</v>
      </c>
      <c r="BU138" s="35" t="e">
        <f t="shared" si="55"/>
        <v>#N/A</v>
      </c>
      <c r="BV138" s="44" t="e">
        <f t="shared" si="134"/>
        <v>#N/A</v>
      </c>
      <c r="BW138" s="56" t="e">
        <f>VLOOKUP($C138,地域別価格234[],16,0)</f>
        <v>#N/A</v>
      </c>
      <c r="BX138" s="63" t="str">
        <f t="shared" si="56"/>
        <v/>
      </c>
      <c r="BY138" s="50" t="e">
        <f t="shared" si="135"/>
        <v>#N/A</v>
      </c>
      <c r="BZ138" s="34" t="e">
        <f t="shared" si="107"/>
        <v>#N/A</v>
      </c>
      <c r="CA138" s="35" t="e">
        <f t="shared" si="136"/>
        <v>#N/A</v>
      </c>
      <c r="CB138" s="44" t="e">
        <f t="shared" si="137"/>
        <v>#N/A</v>
      </c>
      <c r="CC138" s="47" t="e">
        <f t="shared" si="57"/>
        <v>#VALUE!</v>
      </c>
      <c r="CD138" s="36" t="e">
        <f t="shared" si="58"/>
        <v>#N/A</v>
      </c>
      <c r="CE138" s="36" t="e">
        <f t="shared" si="59"/>
        <v>#N/A</v>
      </c>
      <c r="CF138" s="36" t="e">
        <f t="shared" si="60"/>
        <v>#N/A</v>
      </c>
      <c r="CG138" s="36" t="e">
        <f t="shared" si="61"/>
        <v>#N/A</v>
      </c>
      <c r="CH138" s="36" t="e">
        <f t="shared" si="62"/>
        <v>#N/A</v>
      </c>
      <c r="CI138" s="36" t="e">
        <f t="shared" si="63"/>
        <v>#N/A</v>
      </c>
      <c r="CJ138" s="36" t="e">
        <f t="shared" si="64"/>
        <v>#N/A</v>
      </c>
      <c r="CK138" s="36" t="e">
        <f t="shared" si="65"/>
        <v>#N/A</v>
      </c>
      <c r="CL138" s="36" t="e">
        <f t="shared" si="66"/>
        <v>#N/A</v>
      </c>
      <c r="CM138" s="36" t="e">
        <f t="shared" si="67"/>
        <v>#N/A</v>
      </c>
      <c r="CN138" s="36" t="e">
        <f t="shared" si="68"/>
        <v>#N/A</v>
      </c>
      <c r="CO138" s="36" t="e">
        <f t="shared" si="69"/>
        <v>#N/A</v>
      </c>
      <c r="CP138" s="36" t="e">
        <f t="shared" si="142"/>
        <v>#N/A</v>
      </c>
      <c r="CQ138" s="29" t="e">
        <f t="shared" si="149"/>
        <v>#N/A</v>
      </c>
      <c r="CR138" s="29" t="e">
        <f t="shared" si="149"/>
        <v>#N/A</v>
      </c>
      <c r="CS138" s="29" t="e">
        <f t="shared" si="149"/>
        <v>#N/A</v>
      </c>
      <c r="CT138" s="29" t="e">
        <f t="shared" si="149"/>
        <v>#N/A</v>
      </c>
      <c r="CU138" s="29" t="e">
        <f t="shared" si="149"/>
        <v>#N/A</v>
      </c>
      <c r="CV138" s="29" t="e">
        <f t="shared" si="149"/>
        <v>#N/A</v>
      </c>
      <c r="CW138" s="29" t="e">
        <f t="shared" si="147"/>
        <v>#N/A</v>
      </c>
      <c r="CX138" s="29" t="e">
        <f t="shared" si="147"/>
        <v>#N/A</v>
      </c>
      <c r="CY138" s="29" t="e">
        <f t="shared" si="147"/>
        <v>#N/A</v>
      </c>
      <c r="CZ138" s="29" t="e">
        <f t="shared" si="147"/>
        <v>#N/A</v>
      </c>
      <c r="DA138" s="29" t="e">
        <f t="shared" si="147"/>
        <v>#N/A</v>
      </c>
      <c r="DB138" s="29" t="e">
        <f t="shared" si="147"/>
        <v>#N/A</v>
      </c>
      <c r="DC138" s="29"/>
      <c r="DD138" s="29" t="e">
        <f t="shared" si="150"/>
        <v>#N/A</v>
      </c>
      <c r="DE138" s="29" t="e">
        <f t="shared" si="150"/>
        <v>#N/A</v>
      </c>
      <c r="DF138" s="29" t="e">
        <f t="shared" si="150"/>
        <v>#N/A</v>
      </c>
      <c r="DG138" s="29" t="e">
        <f t="shared" si="150"/>
        <v>#N/A</v>
      </c>
      <c r="DH138" s="29" t="e">
        <f t="shared" si="150"/>
        <v>#N/A</v>
      </c>
      <c r="DI138" s="29" t="e">
        <f t="shared" si="150"/>
        <v>#N/A</v>
      </c>
      <c r="DJ138" s="29" t="e">
        <f t="shared" si="150"/>
        <v>#N/A</v>
      </c>
      <c r="DK138" s="29" t="e">
        <f t="shared" si="150"/>
        <v>#N/A</v>
      </c>
      <c r="DL138" s="29" t="e">
        <f t="shared" si="150"/>
        <v>#N/A</v>
      </c>
      <c r="DM138" s="29" t="e">
        <f t="shared" si="148"/>
        <v>#N/A</v>
      </c>
      <c r="DN138" s="29" t="e">
        <f t="shared" si="148"/>
        <v>#N/A</v>
      </c>
      <c r="DO138" s="29" t="e">
        <f t="shared" si="148"/>
        <v>#N/A</v>
      </c>
    </row>
    <row r="139" spans="1:122" ht="18" customHeight="1">
      <c r="A139" s="52" t="str">
        <f t="shared" si="73"/>
        <v/>
      </c>
      <c r="B139" s="52" t="str">
        <f t="shared" si="146"/>
        <v/>
      </c>
      <c r="C139" s="52" t="str">
        <f t="shared" si="146"/>
        <v/>
      </c>
      <c r="D139" s="52" t="str">
        <f t="shared" si="146"/>
        <v/>
      </c>
      <c r="E139" s="52" t="str">
        <f t="shared" si="146"/>
        <v/>
      </c>
      <c r="F139" s="53" t="str">
        <f t="shared" si="146"/>
        <v/>
      </c>
      <c r="G139" s="87">
        <f t="shared" si="75"/>
        <v>0.85</v>
      </c>
      <c r="H139" s="58"/>
      <c r="I139" s="56" t="e">
        <f>VLOOKUP($C139,地域別価格234[],5,0)</f>
        <v>#N/A</v>
      </c>
      <c r="J139" s="63" t="str">
        <f t="shared" si="32"/>
        <v/>
      </c>
      <c r="K139" s="50" t="e">
        <f t="shared" si="33"/>
        <v>#N/A</v>
      </c>
      <c r="L139" s="34" t="e">
        <f t="shared" si="76"/>
        <v>#N/A</v>
      </c>
      <c r="M139" s="35" t="e">
        <f t="shared" si="34"/>
        <v>#N/A</v>
      </c>
      <c r="N139" s="44" t="e">
        <f>M139*$D139</f>
        <v>#N/A</v>
      </c>
      <c r="O139" s="56" t="e">
        <f>VLOOKUP($C139,地域別価格234[],6,0)</f>
        <v>#N/A</v>
      </c>
      <c r="P139" s="63" t="str">
        <f t="shared" si="35"/>
        <v/>
      </c>
      <c r="Q139" s="50" t="e">
        <f t="shared" si="36"/>
        <v>#N/A</v>
      </c>
      <c r="R139" s="34" t="e">
        <f t="shared" si="77"/>
        <v>#N/A</v>
      </c>
      <c r="S139" s="35" t="e">
        <f t="shared" si="117"/>
        <v>#N/A</v>
      </c>
      <c r="T139" s="44" t="e">
        <f t="shared" si="37"/>
        <v>#N/A</v>
      </c>
      <c r="U139" s="56" t="e">
        <f>VLOOKUP($C139,地域別価格234[],7,0)</f>
        <v>#N/A</v>
      </c>
      <c r="V139" s="63" t="str">
        <f t="shared" si="38"/>
        <v/>
      </c>
      <c r="W139" s="50" t="e">
        <f t="shared" si="39"/>
        <v>#N/A</v>
      </c>
      <c r="X139" s="34" t="e">
        <f t="shared" si="79"/>
        <v>#N/A</v>
      </c>
      <c r="Y139" s="35" t="e">
        <f t="shared" si="118"/>
        <v>#N/A</v>
      </c>
      <c r="Z139" s="44" t="e">
        <f t="shared" si="40"/>
        <v>#N/A</v>
      </c>
      <c r="AA139" s="56" t="e">
        <f>VLOOKUP($C139,地域別価格234[],8,0)</f>
        <v>#N/A</v>
      </c>
      <c r="AB139" s="63" t="str">
        <f t="shared" si="41"/>
        <v/>
      </c>
      <c r="AC139" s="50" t="e">
        <f t="shared" si="42"/>
        <v>#N/A</v>
      </c>
      <c r="AD139" s="34" t="e">
        <f t="shared" si="81"/>
        <v>#N/A</v>
      </c>
      <c r="AE139" s="35" t="e">
        <f t="shared" si="82"/>
        <v>#N/A</v>
      </c>
      <c r="AF139" s="44" t="e">
        <f t="shared" si="119"/>
        <v>#N/A</v>
      </c>
      <c r="AG139" s="56" t="e">
        <f>VLOOKUP($C139,地域別価格234[],9,0)</f>
        <v>#N/A</v>
      </c>
      <c r="AH139" s="63" t="str">
        <f t="shared" si="43"/>
        <v/>
      </c>
      <c r="AI139" s="50" t="e">
        <f t="shared" si="120"/>
        <v>#N/A</v>
      </c>
      <c r="AJ139" s="34" t="e">
        <f t="shared" si="85"/>
        <v>#N/A</v>
      </c>
      <c r="AK139" s="35" t="e">
        <f t="shared" si="121"/>
        <v>#N/A</v>
      </c>
      <c r="AL139" s="44" t="e">
        <f>AK139*$D139</f>
        <v>#N/A</v>
      </c>
      <c r="AM139" s="56" t="e">
        <f>VLOOKUP($C139,地域別価格234[],10,0)</f>
        <v>#N/A</v>
      </c>
      <c r="AN139" s="63" t="str">
        <f t="shared" si="44"/>
        <v/>
      </c>
      <c r="AO139" s="50" t="e">
        <f t="shared" si="123"/>
        <v>#N/A</v>
      </c>
      <c r="AP139" s="34" t="e">
        <f t="shared" si="89"/>
        <v>#N/A</v>
      </c>
      <c r="AQ139" s="35" t="e">
        <f t="shared" si="45"/>
        <v>#N/A</v>
      </c>
      <c r="AR139" s="44" t="e">
        <f t="shared" si="46"/>
        <v>#N/A</v>
      </c>
      <c r="AS139" s="56" t="e">
        <f>VLOOKUP($C139,地域別価格234[],11,0)</f>
        <v>#N/A</v>
      </c>
      <c r="AT139" s="63" t="str">
        <f t="shared" si="47"/>
        <v/>
      </c>
      <c r="AU139" s="50" t="e">
        <f t="shared" si="144"/>
        <v>#N/A</v>
      </c>
      <c r="AV139" s="34" t="e">
        <f t="shared" si="91"/>
        <v>#N/A</v>
      </c>
      <c r="AW139" s="35" t="e">
        <f t="shared" si="48"/>
        <v>#N/A</v>
      </c>
      <c r="AX139" s="44" t="e">
        <f t="shared" si="125"/>
        <v>#N/A</v>
      </c>
      <c r="AY139" s="56" t="e">
        <f>VLOOKUP($C139,地域別価格234[],12,0)</f>
        <v>#N/A</v>
      </c>
      <c r="AZ139" s="63" t="str">
        <f t="shared" si="49"/>
        <v/>
      </c>
      <c r="BA139" s="50" t="e">
        <f t="shared" si="145"/>
        <v>#N/A</v>
      </c>
      <c r="BB139" s="34" t="e">
        <f t="shared" si="94"/>
        <v>#N/A</v>
      </c>
      <c r="BC139" s="35" t="e">
        <f t="shared" si="50"/>
        <v>#N/A</v>
      </c>
      <c r="BD139" s="44" t="e">
        <f t="shared" si="127"/>
        <v>#N/A</v>
      </c>
      <c r="BE139" s="56" t="e">
        <f>VLOOKUP($C139,地域別価格234[],13,0)</f>
        <v>#N/A</v>
      </c>
      <c r="BF139" s="63" t="str">
        <f t="shared" si="51"/>
        <v/>
      </c>
      <c r="BG139" s="50" t="e">
        <f t="shared" si="128"/>
        <v>#N/A</v>
      </c>
      <c r="BH139" s="34" t="e">
        <f t="shared" si="97"/>
        <v>#N/A</v>
      </c>
      <c r="BI139" s="35" t="e">
        <f t="shared" si="129"/>
        <v>#N/A</v>
      </c>
      <c r="BJ139" s="44" t="e">
        <f t="shared" si="130"/>
        <v>#N/A</v>
      </c>
      <c r="BK139" s="56" t="e">
        <f>VLOOKUP($C139,地域別価格234[],14,0)</f>
        <v>#N/A</v>
      </c>
      <c r="BL139" s="63" t="str">
        <f t="shared" si="52"/>
        <v/>
      </c>
      <c r="BM139" s="50" t="e">
        <f t="shared" si="131"/>
        <v>#N/A</v>
      </c>
      <c r="BN139" s="34" t="e">
        <f t="shared" si="101"/>
        <v>#N/A</v>
      </c>
      <c r="BO139" s="35" t="e">
        <f t="shared" si="53"/>
        <v>#N/A</v>
      </c>
      <c r="BP139" s="44" t="e">
        <f t="shared" si="132"/>
        <v>#N/A</v>
      </c>
      <c r="BQ139" s="56" t="e">
        <f>VLOOKUP($C139,地域別価格234[],15,0)</f>
        <v>#N/A</v>
      </c>
      <c r="BR139" s="63" t="str">
        <f t="shared" si="54"/>
        <v/>
      </c>
      <c r="BS139" s="50" t="e">
        <f t="shared" si="133"/>
        <v>#N/A</v>
      </c>
      <c r="BT139" s="34" t="e">
        <f t="shared" si="104"/>
        <v>#N/A</v>
      </c>
      <c r="BU139" s="35" t="e">
        <f t="shared" si="55"/>
        <v>#N/A</v>
      </c>
      <c r="BV139" s="44" t="e">
        <f t="shared" si="134"/>
        <v>#N/A</v>
      </c>
      <c r="BW139" s="56" t="e">
        <f>VLOOKUP($C139,地域別価格234[],16,0)</f>
        <v>#N/A</v>
      </c>
      <c r="BX139" s="63" t="str">
        <f t="shared" si="56"/>
        <v/>
      </c>
      <c r="BY139" s="50" t="e">
        <f t="shared" si="135"/>
        <v>#N/A</v>
      </c>
      <c r="BZ139" s="34" t="e">
        <f t="shared" si="107"/>
        <v>#N/A</v>
      </c>
      <c r="CA139" s="35" t="e">
        <f t="shared" si="136"/>
        <v>#N/A</v>
      </c>
      <c r="CB139" s="44" t="e">
        <f t="shared" si="137"/>
        <v>#N/A</v>
      </c>
      <c r="CC139" s="47" t="e">
        <f t="shared" si="57"/>
        <v>#VALUE!</v>
      </c>
      <c r="CD139" s="36" t="e">
        <f t="shared" si="58"/>
        <v>#N/A</v>
      </c>
      <c r="CE139" s="36" t="e">
        <f t="shared" si="59"/>
        <v>#N/A</v>
      </c>
      <c r="CF139" s="36" t="e">
        <f t="shared" si="60"/>
        <v>#N/A</v>
      </c>
      <c r="CG139" s="36" t="e">
        <f t="shared" si="61"/>
        <v>#N/A</v>
      </c>
      <c r="CH139" s="36" t="e">
        <f t="shared" si="62"/>
        <v>#N/A</v>
      </c>
      <c r="CI139" s="36" t="e">
        <f t="shared" si="63"/>
        <v>#N/A</v>
      </c>
      <c r="CJ139" s="36" t="e">
        <f t="shared" si="64"/>
        <v>#N/A</v>
      </c>
      <c r="CK139" s="36" t="e">
        <f t="shared" si="65"/>
        <v>#N/A</v>
      </c>
      <c r="CL139" s="36" t="e">
        <f t="shared" si="66"/>
        <v>#N/A</v>
      </c>
      <c r="CM139" s="36" t="e">
        <f t="shared" si="67"/>
        <v>#N/A</v>
      </c>
      <c r="CN139" s="36" t="e">
        <f t="shared" si="68"/>
        <v>#N/A</v>
      </c>
      <c r="CO139" s="36" t="e">
        <f t="shared" si="69"/>
        <v>#N/A</v>
      </c>
      <c r="CP139" s="36" t="e">
        <f t="shared" si="142"/>
        <v>#N/A</v>
      </c>
      <c r="CQ139" s="29" t="e">
        <f t="shared" si="149"/>
        <v>#N/A</v>
      </c>
      <c r="CR139" s="29" t="e">
        <f t="shared" si="149"/>
        <v>#N/A</v>
      </c>
      <c r="CS139" s="29" t="e">
        <f t="shared" si="149"/>
        <v>#N/A</v>
      </c>
      <c r="CT139" s="29" t="e">
        <f t="shared" si="149"/>
        <v>#N/A</v>
      </c>
      <c r="CU139" s="29" t="e">
        <f t="shared" si="149"/>
        <v>#N/A</v>
      </c>
      <c r="CV139" s="29" t="e">
        <f t="shared" si="149"/>
        <v>#N/A</v>
      </c>
      <c r="CW139" s="29" t="e">
        <f t="shared" si="147"/>
        <v>#N/A</v>
      </c>
      <c r="CX139" s="29" t="e">
        <f t="shared" si="147"/>
        <v>#N/A</v>
      </c>
      <c r="CY139" s="29" t="e">
        <f t="shared" si="147"/>
        <v>#N/A</v>
      </c>
      <c r="CZ139" s="29" t="e">
        <f t="shared" si="147"/>
        <v>#N/A</v>
      </c>
      <c r="DA139" s="29" t="e">
        <f t="shared" si="147"/>
        <v>#N/A</v>
      </c>
      <c r="DB139" s="29" t="e">
        <f t="shared" si="147"/>
        <v>#N/A</v>
      </c>
      <c r="DC139" s="29"/>
      <c r="DD139" s="29" t="e">
        <f t="shared" si="150"/>
        <v>#N/A</v>
      </c>
      <c r="DE139" s="29" t="e">
        <f t="shared" si="150"/>
        <v>#N/A</v>
      </c>
      <c r="DF139" s="29" t="e">
        <f t="shared" si="150"/>
        <v>#N/A</v>
      </c>
      <c r="DG139" s="29" t="e">
        <f t="shared" si="150"/>
        <v>#N/A</v>
      </c>
      <c r="DH139" s="29" t="e">
        <f t="shared" si="150"/>
        <v>#N/A</v>
      </c>
      <c r="DI139" s="29" t="e">
        <f t="shared" si="150"/>
        <v>#N/A</v>
      </c>
      <c r="DJ139" s="29" t="e">
        <f t="shared" si="150"/>
        <v>#N/A</v>
      </c>
      <c r="DK139" s="29" t="e">
        <f t="shared" si="150"/>
        <v>#N/A</v>
      </c>
      <c r="DL139" s="29" t="e">
        <f t="shared" si="150"/>
        <v>#N/A</v>
      </c>
      <c r="DM139" s="29" t="e">
        <f t="shared" si="148"/>
        <v>#N/A</v>
      </c>
      <c r="DN139" s="29" t="e">
        <f t="shared" si="148"/>
        <v>#N/A</v>
      </c>
      <c r="DO139" s="29" t="e">
        <f t="shared" si="148"/>
        <v>#N/A</v>
      </c>
    </row>
    <row r="140" spans="1:122" ht="18" customHeight="1" thickBot="1">
      <c r="A140" s="52" t="str">
        <f t="shared" si="73"/>
        <v/>
      </c>
      <c r="B140" s="52" t="str">
        <f t="shared" si="146"/>
        <v/>
      </c>
      <c r="C140" s="52" t="str">
        <f t="shared" si="146"/>
        <v/>
      </c>
      <c r="D140" s="52" t="str">
        <f t="shared" si="146"/>
        <v/>
      </c>
      <c r="E140" s="52" t="str">
        <f t="shared" si="146"/>
        <v/>
      </c>
      <c r="F140" s="53" t="str">
        <f t="shared" si="146"/>
        <v/>
      </c>
      <c r="G140" s="87">
        <f t="shared" si="75"/>
        <v>0.85</v>
      </c>
      <c r="H140" s="58"/>
      <c r="I140" s="56" t="e">
        <f>VLOOKUP($C140,地域別価格234[],5,0)</f>
        <v>#N/A</v>
      </c>
      <c r="J140" s="64" t="str">
        <f t="shared" si="32"/>
        <v/>
      </c>
      <c r="K140" s="54" t="e">
        <f t="shared" si="33"/>
        <v>#N/A</v>
      </c>
      <c r="L140" s="34" t="e">
        <f t="shared" si="76"/>
        <v>#N/A</v>
      </c>
      <c r="M140" s="45" t="e">
        <f t="shared" si="34"/>
        <v>#N/A</v>
      </c>
      <c r="N140" s="46" t="e">
        <f>M140*$D140</f>
        <v>#N/A</v>
      </c>
      <c r="O140" s="56" t="e">
        <f>VLOOKUP($C140,地域別価格234[],6,0)</f>
        <v>#N/A</v>
      </c>
      <c r="P140" s="64" t="str">
        <f t="shared" si="35"/>
        <v/>
      </c>
      <c r="Q140" s="54" t="e">
        <f t="shared" si="36"/>
        <v>#N/A</v>
      </c>
      <c r="R140" s="34" t="e">
        <f>Q140/$G140</f>
        <v>#N/A</v>
      </c>
      <c r="S140" s="45" t="e">
        <f t="shared" si="117"/>
        <v>#N/A</v>
      </c>
      <c r="T140" s="46" t="e">
        <f t="shared" si="37"/>
        <v>#N/A</v>
      </c>
      <c r="U140" s="56" t="e">
        <f>VLOOKUP($C140,地域別価格234[],7,0)</f>
        <v>#N/A</v>
      </c>
      <c r="V140" s="64" t="str">
        <f t="shared" si="38"/>
        <v/>
      </c>
      <c r="W140" s="54" t="e">
        <f t="shared" si="39"/>
        <v>#N/A</v>
      </c>
      <c r="X140" s="34" t="e">
        <f t="shared" si="79"/>
        <v>#N/A</v>
      </c>
      <c r="Y140" s="45" t="e">
        <f t="shared" si="118"/>
        <v>#N/A</v>
      </c>
      <c r="Z140" s="46" t="e">
        <f t="shared" si="40"/>
        <v>#N/A</v>
      </c>
      <c r="AA140" s="56" t="e">
        <f>VLOOKUP($C140,地域別価格234[],8,0)</f>
        <v>#N/A</v>
      </c>
      <c r="AB140" s="64" t="str">
        <f t="shared" si="41"/>
        <v/>
      </c>
      <c r="AC140" s="54" t="e">
        <f t="shared" si="42"/>
        <v>#N/A</v>
      </c>
      <c r="AD140" s="34" t="e">
        <f t="shared" si="81"/>
        <v>#N/A</v>
      </c>
      <c r="AE140" s="45" t="e">
        <f t="shared" si="82"/>
        <v>#N/A</v>
      </c>
      <c r="AF140" s="46" t="e">
        <f t="shared" si="119"/>
        <v>#N/A</v>
      </c>
      <c r="AG140" s="56" t="e">
        <f>VLOOKUP($C140,地域別価格234[],9,0)</f>
        <v>#N/A</v>
      </c>
      <c r="AH140" s="64" t="str">
        <f t="shared" si="43"/>
        <v/>
      </c>
      <c r="AI140" s="54" t="e">
        <f t="shared" si="120"/>
        <v>#N/A</v>
      </c>
      <c r="AJ140" s="34" t="e">
        <f t="shared" si="85"/>
        <v>#N/A</v>
      </c>
      <c r="AK140" s="45" t="e">
        <f t="shared" si="121"/>
        <v>#N/A</v>
      </c>
      <c r="AL140" s="46" t="e">
        <f t="shared" ref="AL140" si="151">AK140*$D140</f>
        <v>#N/A</v>
      </c>
      <c r="AM140" s="56" t="e">
        <f>VLOOKUP($C140,地域別価格234[],10,0)</f>
        <v>#N/A</v>
      </c>
      <c r="AN140" s="64" t="str">
        <f t="shared" si="44"/>
        <v/>
      </c>
      <c r="AO140" s="54" t="e">
        <f t="shared" si="123"/>
        <v>#N/A</v>
      </c>
      <c r="AP140" s="34" t="e">
        <f t="shared" si="89"/>
        <v>#N/A</v>
      </c>
      <c r="AQ140" s="45" t="e">
        <f t="shared" si="45"/>
        <v>#N/A</v>
      </c>
      <c r="AR140" s="46" t="e">
        <f t="shared" si="46"/>
        <v>#N/A</v>
      </c>
      <c r="AS140" s="56" t="e">
        <f>VLOOKUP($C140,地域別価格234[],11,0)</f>
        <v>#N/A</v>
      </c>
      <c r="AT140" s="64" t="str">
        <f t="shared" si="47"/>
        <v/>
      </c>
      <c r="AU140" s="54" t="e">
        <f t="shared" si="144"/>
        <v>#N/A</v>
      </c>
      <c r="AV140" s="34" t="e">
        <f t="shared" si="91"/>
        <v>#N/A</v>
      </c>
      <c r="AW140" s="45" t="e">
        <f t="shared" si="48"/>
        <v>#N/A</v>
      </c>
      <c r="AX140" s="46" t="e">
        <f t="shared" si="125"/>
        <v>#N/A</v>
      </c>
      <c r="AY140" s="56" t="e">
        <f>VLOOKUP($C140,地域別価格234[],12,0)</f>
        <v>#N/A</v>
      </c>
      <c r="AZ140" s="64" t="str">
        <f t="shared" si="49"/>
        <v/>
      </c>
      <c r="BA140" s="54" t="e">
        <f t="shared" si="145"/>
        <v>#N/A</v>
      </c>
      <c r="BB140" s="34" t="e">
        <f t="shared" si="94"/>
        <v>#N/A</v>
      </c>
      <c r="BC140" s="45" t="e">
        <f t="shared" si="50"/>
        <v>#N/A</v>
      </c>
      <c r="BD140" s="46" t="e">
        <f t="shared" si="127"/>
        <v>#N/A</v>
      </c>
      <c r="BE140" s="56" t="e">
        <f>VLOOKUP($C140,地域別価格234[],13,0)</f>
        <v>#N/A</v>
      </c>
      <c r="BF140" s="64" t="str">
        <f t="shared" si="51"/>
        <v/>
      </c>
      <c r="BG140" s="54" t="e">
        <f t="shared" si="128"/>
        <v>#N/A</v>
      </c>
      <c r="BH140" s="34" t="e">
        <f t="shared" si="97"/>
        <v>#N/A</v>
      </c>
      <c r="BI140" s="45" t="e">
        <f t="shared" si="129"/>
        <v>#N/A</v>
      </c>
      <c r="BJ140" s="46" t="e">
        <f t="shared" si="130"/>
        <v>#N/A</v>
      </c>
      <c r="BK140" s="56" t="e">
        <f>VLOOKUP($C140,地域別価格234[],14,0)</f>
        <v>#N/A</v>
      </c>
      <c r="BL140" s="64" t="str">
        <f t="shared" si="52"/>
        <v/>
      </c>
      <c r="BM140" s="54" t="e">
        <f t="shared" si="131"/>
        <v>#N/A</v>
      </c>
      <c r="BN140" s="34" t="e">
        <f t="shared" si="101"/>
        <v>#N/A</v>
      </c>
      <c r="BO140" s="45" t="e">
        <f t="shared" si="53"/>
        <v>#N/A</v>
      </c>
      <c r="BP140" s="46" t="e">
        <f t="shared" si="132"/>
        <v>#N/A</v>
      </c>
      <c r="BQ140" s="56" t="e">
        <f>VLOOKUP($C140,地域別価格234[],15,0)</f>
        <v>#N/A</v>
      </c>
      <c r="BR140" s="64" t="str">
        <f t="shared" si="54"/>
        <v/>
      </c>
      <c r="BS140" s="54" t="e">
        <f t="shared" si="133"/>
        <v>#N/A</v>
      </c>
      <c r="BT140" s="34" t="e">
        <f t="shared" si="104"/>
        <v>#N/A</v>
      </c>
      <c r="BU140" s="45" t="e">
        <f t="shared" si="55"/>
        <v>#N/A</v>
      </c>
      <c r="BV140" s="46" t="e">
        <f t="shared" si="134"/>
        <v>#N/A</v>
      </c>
      <c r="BW140" s="56" t="e">
        <f>VLOOKUP($C140,地域別価格234[],16,0)</f>
        <v>#N/A</v>
      </c>
      <c r="BX140" s="64" t="str">
        <f t="shared" si="56"/>
        <v/>
      </c>
      <c r="BY140" s="54" t="e">
        <f t="shared" si="135"/>
        <v>#N/A</v>
      </c>
      <c r="BZ140" s="34" t="e">
        <f t="shared" si="107"/>
        <v>#N/A</v>
      </c>
      <c r="CA140" s="45" t="e">
        <f t="shared" si="136"/>
        <v>#N/A</v>
      </c>
      <c r="CB140" s="46" t="e">
        <f>CA140*$D140</f>
        <v>#N/A</v>
      </c>
      <c r="CC140" s="47" t="e">
        <f t="shared" si="57"/>
        <v>#VALUE!</v>
      </c>
      <c r="CD140" s="36" t="e">
        <f t="shared" si="58"/>
        <v>#N/A</v>
      </c>
      <c r="CE140" s="36" t="e">
        <f t="shared" si="59"/>
        <v>#N/A</v>
      </c>
      <c r="CF140" s="36" t="e">
        <f t="shared" si="60"/>
        <v>#N/A</v>
      </c>
      <c r="CG140" s="36" t="e">
        <f t="shared" si="61"/>
        <v>#N/A</v>
      </c>
      <c r="CH140" s="36" t="e">
        <f t="shared" si="62"/>
        <v>#N/A</v>
      </c>
      <c r="CI140" s="36" t="e">
        <f t="shared" si="63"/>
        <v>#N/A</v>
      </c>
      <c r="CJ140" s="36" t="e">
        <f t="shared" si="64"/>
        <v>#N/A</v>
      </c>
      <c r="CK140" s="36" t="e">
        <f t="shared" si="65"/>
        <v>#N/A</v>
      </c>
      <c r="CL140" s="36" t="e">
        <f t="shared" si="66"/>
        <v>#N/A</v>
      </c>
      <c r="CM140" s="36" t="e">
        <f t="shared" si="67"/>
        <v>#N/A</v>
      </c>
      <c r="CN140" s="36" t="e">
        <f t="shared" si="68"/>
        <v>#N/A</v>
      </c>
      <c r="CO140" s="36" t="e">
        <f t="shared" si="69"/>
        <v>#N/A</v>
      </c>
      <c r="CP140" s="36" t="e">
        <f t="shared" si="142"/>
        <v>#N/A</v>
      </c>
      <c r="CQ140" s="29" t="e">
        <f t="shared" si="149"/>
        <v>#N/A</v>
      </c>
      <c r="CR140" s="29" t="e">
        <f t="shared" si="149"/>
        <v>#N/A</v>
      </c>
      <c r="CS140" s="29" t="e">
        <f t="shared" si="149"/>
        <v>#N/A</v>
      </c>
      <c r="CT140" s="29" t="e">
        <f t="shared" si="149"/>
        <v>#N/A</v>
      </c>
      <c r="CU140" s="29" t="e">
        <f t="shared" si="149"/>
        <v>#N/A</v>
      </c>
      <c r="CV140" s="29" t="e">
        <f t="shared" si="149"/>
        <v>#N/A</v>
      </c>
      <c r="CW140" s="29" t="e">
        <f t="shared" si="147"/>
        <v>#N/A</v>
      </c>
      <c r="CX140" s="29" t="e">
        <f t="shared" si="147"/>
        <v>#N/A</v>
      </c>
      <c r="CY140" s="29" t="e">
        <f t="shared" si="147"/>
        <v>#N/A</v>
      </c>
      <c r="CZ140" s="29" t="e">
        <f t="shared" si="147"/>
        <v>#N/A</v>
      </c>
      <c r="DA140" s="29" t="e">
        <f t="shared" si="147"/>
        <v>#N/A</v>
      </c>
      <c r="DB140" s="29" t="e">
        <f t="shared" si="147"/>
        <v>#N/A</v>
      </c>
      <c r="DC140" s="29"/>
      <c r="DD140" s="29" t="e">
        <f t="shared" si="150"/>
        <v>#N/A</v>
      </c>
      <c r="DE140" s="29" t="e">
        <f t="shared" si="150"/>
        <v>#N/A</v>
      </c>
      <c r="DF140" s="29" t="e">
        <f t="shared" si="150"/>
        <v>#N/A</v>
      </c>
      <c r="DG140" s="29" t="e">
        <f t="shared" si="150"/>
        <v>#N/A</v>
      </c>
      <c r="DH140" s="29" t="e">
        <f t="shared" si="150"/>
        <v>#N/A</v>
      </c>
      <c r="DI140" s="29" t="e">
        <f t="shared" si="150"/>
        <v>#N/A</v>
      </c>
      <c r="DJ140" s="29" t="e">
        <f t="shared" si="150"/>
        <v>#N/A</v>
      </c>
      <c r="DK140" s="29" t="e">
        <f t="shared" si="150"/>
        <v>#N/A</v>
      </c>
      <c r="DL140" s="29" t="e">
        <f t="shared" si="150"/>
        <v>#N/A</v>
      </c>
      <c r="DM140" s="29" t="e">
        <f t="shared" si="148"/>
        <v>#N/A</v>
      </c>
      <c r="DN140" s="29" t="e">
        <f t="shared" si="148"/>
        <v>#N/A</v>
      </c>
      <c r="DO140" s="29" t="e">
        <f t="shared" si="148"/>
        <v>#N/A</v>
      </c>
    </row>
    <row r="141" spans="1:122" ht="18" customHeight="1">
      <c r="N141" s="28"/>
      <c r="R141" s="28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Z141" s="29"/>
      <c r="CA141" s="29"/>
      <c r="CD141" s="29"/>
      <c r="CF141" s="29"/>
      <c r="CG141" s="30" t="s">
        <v>28</v>
      </c>
      <c r="CH141" s="29"/>
      <c r="CI141" s="29"/>
      <c r="CJ141" s="29"/>
      <c r="CK141" s="29"/>
      <c r="CL141" s="31"/>
      <c r="CM141" s="31"/>
      <c r="CN141" s="31"/>
      <c r="CO141" s="31"/>
      <c r="CP141" s="10" t="s">
        <v>8</v>
      </c>
      <c r="CQ141" s="31"/>
      <c r="CR141" s="31"/>
      <c r="CS141" s="31"/>
      <c r="CT141" s="31"/>
      <c r="CU141" s="31"/>
      <c r="CV141" s="31"/>
      <c r="CW141" s="31"/>
      <c r="CX141" s="31"/>
    </row>
    <row r="142" spans="1:122" ht="25.8" customHeight="1" thickBot="1">
      <c r="B142" s="92" t="s">
        <v>125</v>
      </c>
      <c r="C142" s="1" t="s">
        <v>72</v>
      </c>
      <c r="N142" s="28"/>
      <c r="R142" s="28"/>
      <c r="BL142" s="29"/>
      <c r="BM142" s="29"/>
      <c r="BN142" s="29"/>
      <c r="BO142" s="51"/>
      <c r="BP142" s="29"/>
      <c r="BQ142" s="29"/>
      <c r="BR142" s="29"/>
      <c r="BS142" s="29"/>
      <c r="BT142" s="29"/>
      <c r="BU142" s="29"/>
      <c r="BV142" s="29"/>
      <c r="BW142" s="29"/>
      <c r="BX142" s="29"/>
      <c r="BY142" s="30"/>
      <c r="BZ142" s="29"/>
      <c r="CA142" s="29"/>
      <c r="CC142" s="51" t="s">
        <v>73</v>
      </c>
      <c r="CD142" s="29"/>
      <c r="CE142" s="29"/>
      <c r="CF142" s="29"/>
      <c r="CG142" s="29"/>
      <c r="CH142" s="29"/>
      <c r="CI142" s="29"/>
      <c r="CJ142" s="29"/>
      <c r="CK142" s="29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</row>
    <row r="143" spans="1:122" ht="36.6" customHeight="1">
      <c r="A143" s="2" t="s">
        <v>127</v>
      </c>
      <c r="B143" s="2" t="s">
        <v>9</v>
      </c>
      <c r="C143" s="22" t="s">
        <v>10</v>
      </c>
      <c r="D143" s="2" t="s">
        <v>43</v>
      </c>
      <c r="E143" s="22" t="s">
        <v>47</v>
      </c>
      <c r="F143" s="42" t="s">
        <v>48</v>
      </c>
      <c r="G143" s="88" t="s">
        <v>115</v>
      </c>
      <c r="H143" s="57" t="s">
        <v>77</v>
      </c>
      <c r="I143" s="55" t="s">
        <v>59</v>
      </c>
      <c r="J143" s="62" t="s">
        <v>78</v>
      </c>
      <c r="K143" s="18" t="s">
        <v>29</v>
      </c>
      <c r="L143" s="14">
        <f>$F$78</f>
        <v>0</v>
      </c>
      <c r="M143" s="93" t="s">
        <v>14</v>
      </c>
      <c r="N143" s="97" t="s">
        <v>30</v>
      </c>
      <c r="O143" s="55" t="s">
        <v>61</v>
      </c>
      <c r="P143" s="62" t="s">
        <v>79</v>
      </c>
      <c r="Q143" s="19" t="s">
        <v>29</v>
      </c>
      <c r="R143" s="14">
        <f>$F$78</f>
        <v>0</v>
      </c>
      <c r="S143" s="93" t="s">
        <v>14</v>
      </c>
      <c r="T143" s="97" t="s">
        <v>31</v>
      </c>
      <c r="U143" s="55" t="s">
        <v>62</v>
      </c>
      <c r="V143" s="62" t="s">
        <v>80</v>
      </c>
      <c r="W143" s="19" t="s">
        <v>29</v>
      </c>
      <c r="X143" s="14">
        <f>$F$78</f>
        <v>0</v>
      </c>
      <c r="Y143" s="93" t="s">
        <v>14</v>
      </c>
      <c r="Z143" s="97" t="s">
        <v>32</v>
      </c>
      <c r="AA143" s="55" t="s">
        <v>63</v>
      </c>
      <c r="AB143" s="62" t="s">
        <v>81</v>
      </c>
      <c r="AC143" s="19" t="s">
        <v>29</v>
      </c>
      <c r="AD143" s="14">
        <f>$F$78</f>
        <v>0</v>
      </c>
      <c r="AE143" s="93" t="s">
        <v>14</v>
      </c>
      <c r="AF143" s="97" t="s">
        <v>33</v>
      </c>
      <c r="AG143" s="55" t="s">
        <v>64</v>
      </c>
      <c r="AH143" s="62" t="s">
        <v>82</v>
      </c>
      <c r="AI143" s="19" t="s">
        <v>29</v>
      </c>
      <c r="AJ143" s="14">
        <f>$F$78</f>
        <v>0</v>
      </c>
      <c r="AK143" s="93" t="s">
        <v>14</v>
      </c>
      <c r="AL143" s="97" t="s">
        <v>34</v>
      </c>
      <c r="AM143" s="55" t="s">
        <v>65</v>
      </c>
      <c r="AN143" s="62" t="s">
        <v>83</v>
      </c>
      <c r="AO143" s="19" t="s">
        <v>29</v>
      </c>
      <c r="AP143" s="14">
        <f>$F$78</f>
        <v>0</v>
      </c>
      <c r="AQ143" s="93" t="s">
        <v>14</v>
      </c>
      <c r="AR143" s="97" t="s">
        <v>35</v>
      </c>
      <c r="AS143" s="55" t="s">
        <v>66</v>
      </c>
      <c r="AT143" s="62" t="s">
        <v>84</v>
      </c>
      <c r="AU143" s="19" t="s">
        <v>29</v>
      </c>
      <c r="AV143" s="14">
        <f>$F$78</f>
        <v>0</v>
      </c>
      <c r="AW143" s="93" t="s">
        <v>14</v>
      </c>
      <c r="AX143" s="97" t="s">
        <v>36</v>
      </c>
      <c r="AY143" s="55" t="s">
        <v>67</v>
      </c>
      <c r="AZ143" s="62" t="s">
        <v>85</v>
      </c>
      <c r="BA143" s="19" t="s">
        <v>29</v>
      </c>
      <c r="BB143" s="14">
        <f>$F$78</f>
        <v>0</v>
      </c>
      <c r="BC143" s="93" t="s">
        <v>14</v>
      </c>
      <c r="BD143" s="97" t="s">
        <v>37</v>
      </c>
      <c r="BE143" s="55" t="s">
        <v>68</v>
      </c>
      <c r="BF143" s="62" t="s">
        <v>86</v>
      </c>
      <c r="BG143" s="19" t="s">
        <v>29</v>
      </c>
      <c r="BH143" s="14">
        <f>$F$78</f>
        <v>0</v>
      </c>
      <c r="BI143" s="93" t="s">
        <v>14</v>
      </c>
      <c r="BJ143" s="97" t="s">
        <v>38</v>
      </c>
      <c r="BK143" s="55" t="s">
        <v>69</v>
      </c>
      <c r="BL143" s="62" t="s">
        <v>87</v>
      </c>
      <c r="BM143" s="19" t="s">
        <v>29</v>
      </c>
      <c r="BN143" s="14">
        <f>$F$78</f>
        <v>0</v>
      </c>
      <c r="BO143" s="93" t="s">
        <v>14</v>
      </c>
      <c r="BP143" s="97" t="s">
        <v>39</v>
      </c>
      <c r="BQ143" s="55" t="s">
        <v>70</v>
      </c>
      <c r="BR143" s="62" t="s">
        <v>88</v>
      </c>
      <c r="BS143" s="19" t="s">
        <v>29</v>
      </c>
      <c r="BT143" s="14">
        <f>$F$78</f>
        <v>0</v>
      </c>
      <c r="BU143" s="93" t="s">
        <v>14</v>
      </c>
      <c r="BV143" s="97" t="s">
        <v>40</v>
      </c>
      <c r="BW143" s="55" t="s">
        <v>71</v>
      </c>
      <c r="BX143" s="62" t="s">
        <v>89</v>
      </c>
      <c r="BY143" s="19" t="s">
        <v>29</v>
      </c>
      <c r="BZ143" s="14">
        <f>$F$78</f>
        <v>0</v>
      </c>
      <c r="CA143" s="93" t="s">
        <v>14</v>
      </c>
      <c r="CB143" s="97" t="s">
        <v>41</v>
      </c>
      <c r="CC143" s="11" t="s">
        <v>15</v>
      </c>
      <c r="CD143" s="32" t="s">
        <v>16</v>
      </c>
      <c r="CE143" s="32" t="s">
        <v>16</v>
      </c>
      <c r="CF143" s="32" t="s">
        <v>17</v>
      </c>
      <c r="CG143" s="32" t="s">
        <v>18</v>
      </c>
      <c r="CH143" s="32" t="s">
        <v>19</v>
      </c>
      <c r="CI143" s="32" t="s">
        <v>20</v>
      </c>
      <c r="CJ143" s="32" t="s">
        <v>51</v>
      </c>
      <c r="CK143" s="32" t="s">
        <v>52</v>
      </c>
      <c r="CL143" s="32" t="s">
        <v>53</v>
      </c>
      <c r="CM143" s="32" t="s">
        <v>54</v>
      </c>
      <c r="CN143" s="32" t="s">
        <v>55</v>
      </c>
      <c r="CO143" s="32" t="s">
        <v>56</v>
      </c>
      <c r="CP143" s="32" t="s">
        <v>57</v>
      </c>
      <c r="CQ143" s="33" t="s">
        <v>16</v>
      </c>
      <c r="CR143" s="33" t="s">
        <v>17</v>
      </c>
      <c r="CS143" s="33" t="s">
        <v>18</v>
      </c>
      <c r="CT143" s="33" t="s">
        <v>19</v>
      </c>
      <c r="CU143" s="33" t="s">
        <v>20</v>
      </c>
      <c r="CV143" s="33" t="s">
        <v>51</v>
      </c>
      <c r="CW143" s="33" t="s">
        <v>52</v>
      </c>
      <c r="CX143" s="33" t="s">
        <v>53</v>
      </c>
      <c r="CY143" s="33" t="s">
        <v>54</v>
      </c>
      <c r="CZ143" s="33" t="s">
        <v>55</v>
      </c>
      <c r="DA143" s="33" t="s">
        <v>56</v>
      </c>
      <c r="DB143" s="33" t="s">
        <v>57</v>
      </c>
      <c r="DC143" s="33"/>
      <c r="DD143" s="33" t="s">
        <v>16</v>
      </c>
      <c r="DE143" s="33" t="s">
        <v>17</v>
      </c>
      <c r="DF143" s="33" t="s">
        <v>18</v>
      </c>
      <c r="DG143" s="33" t="s">
        <v>19</v>
      </c>
      <c r="DH143" s="33" t="s">
        <v>20</v>
      </c>
      <c r="DI143" s="33" t="s">
        <v>51</v>
      </c>
      <c r="DJ143" s="33" t="s">
        <v>52</v>
      </c>
      <c r="DK143" s="33" t="s">
        <v>53</v>
      </c>
      <c r="DL143" s="33" t="s">
        <v>54</v>
      </c>
      <c r="DM143" s="33" t="s">
        <v>55</v>
      </c>
      <c r="DN143" s="33" t="s">
        <v>56</v>
      </c>
      <c r="DO143" s="33" t="s">
        <v>57</v>
      </c>
      <c r="DQ143" s="31"/>
      <c r="DR143" s="31"/>
    </row>
    <row r="144" spans="1:122" ht="18" customHeight="1">
      <c r="A144" s="52" t="s">
        <v>97</v>
      </c>
      <c r="B144" s="52" t="str">
        <f>B205&amp;""</f>
        <v/>
      </c>
      <c r="C144" s="52" t="str">
        <f t="shared" ref="C144:F144" si="152">C205&amp;""</f>
        <v/>
      </c>
      <c r="D144" s="52" t="str">
        <f t="shared" si="152"/>
        <v/>
      </c>
      <c r="E144" s="52" t="str">
        <f t="shared" si="152"/>
        <v/>
      </c>
      <c r="F144" s="52" t="str">
        <f t="shared" si="152"/>
        <v/>
      </c>
      <c r="G144" s="87">
        <f t="shared" ref="G144:G201" si="153">$B$7</f>
        <v>0.85</v>
      </c>
      <c r="H144" s="58"/>
      <c r="I144" s="56" t="e">
        <f>VLOOKUP($C144,地域別価格234[],5,0)</f>
        <v>#N/A</v>
      </c>
      <c r="J144" s="63" t="str">
        <f t="shared" ref="J144:J201" si="154">IF($H144="","",VLOOKUP($H144,$O$76:$AA$80,2,FALSE))</f>
        <v/>
      </c>
      <c r="K144" s="50" t="e">
        <f t="shared" ref="K144:K201" si="155">(I144*$D144+J144/F144)/$D144</f>
        <v>#N/A</v>
      </c>
      <c r="L144" s="34" t="e">
        <f>K144/$G144</f>
        <v>#N/A</v>
      </c>
      <c r="M144" s="94" t="e">
        <f t="shared" ref="M144:M201" si="156">_xlfn.CEILING.MATH(L144)</f>
        <v>#N/A</v>
      </c>
      <c r="N144" s="98" t="e">
        <f>M144*$D144</f>
        <v>#N/A</v>
      </c>
      <c r="O144" s="56" t="e">
        <f>VLOOKUP($C144,地域別価格234[],6,0)</f>
        <v>#N/A</v>
      </c>
      <c r="P144" s="63" t="str">
        <f t="shared" ref="P144:P201" si="157">IF($H144="","",VLOOKUP($H144,$O$76:$AA$80,3,FALSE))</f>
        <v/>
      </c>
      <c r="Q144" s="50" t="e">
        <f t="shared" ref="Q144:Q201" si="158">(O144*$D144+P144/$F144)/$D144</f>
        <v>#N/A</v>
      </c>
      <c r="R144" s="34" t="e">
        <f>Q144/$G144</f>
        <v>#N/A</v>
      </c>
      <c r="S144" s="94" t="e">
        <f>_xlfn.CEILING.MATH(R144)</f>
        <v>#N/A</v>
      </c>
      <c r="T144" s="98" t="e">
        <f t="shared" ref="T144:T201" si="159">S144*$D144</f>
        <v>#N/A</v>
      </c>
      <c r="U144" s="56" t="e">
        <f>VLOOKUP($C144,地域別価格234[],7,0)</f>
        <v>#N/A</v>
      </c>
      <c r="V144" s="63" t="str">
        <f t="shared" ref="V144:V201" si="160">IF($H144="","",VLOOKUP($H144,$O$76:$AA$80,4,FALSE))</f>
        <v/>
      </c>
      <c r="W144" s="50" t="e">
        <f t="shared" ref="W144:W201" si="161">(U144*$D144+V144/$F144)/$D144</f>
        <v>#N/A</v>
      </c>
      <c r="X144" s="34" t="e">
        <f>W144/$G144</f>
        <v>#N/A</v>
      </c>
      <c r="Y144" s="94" t="e">
        <f>_xlfn.CEILING.MATH(X144)</f>
        <v>#N/A</v>
      </c>
      <c r="Z144" s="98" t="e">
        <f t="shared" ref="Z144:Z201" si="162">Y144*$D144</f>
        <v>#N/A</v>
      </c>
      <c r="AA144" s="56" t="e">
        <f>VLOOKUP($C144,地域別価格234[],8,0)</f>
        <v>#N/A</v>
      </c>
      <c r="AB144" s="63" t="str">
        <f t="shared" ref="AB144:AB201" si="163">IF($H144="","",VLOOKUP($H144,$O$76:$AA$80,5,FALSE))</f>
        <v/>
      </c>
      <c r="AC144" s="50" t="e">
        <f t="shared" ref="AC144:AC201" si="164">(AA144*$D144+AB144/$F144)/$D144</f>
        <v>#N/A</v>
      </c>
      <c r="AD144" s="34" t="e">
        <f>AC144/$G144</f>
        <v>#N/A</v>
      </c>
      <c r="AE144" s="94" t="e">
        <f>_xlfn.CEILING.MATH(AD144)</f>
        <v>#N/A</v>
      </c>
      <c r="AF144" s="98" t="e">
        <f>AE144*$D144</f>
        <v>#N/A</v>
      </c>
      <c r="AG144" s="56" t="e">
        <f>VLOOKUP($C144,地域別価格234[],9,0)</f>
        <v>#N/A</v>
      </c>
      <c r="AH144" s="63" t="str">
        <f t="shared" ref="AH144:AH201" si="165">IF($H144="","",VLOOKUP($H144,$O$76:$AA$80,6,FALSE))</f>
        <v/>
      </c>
      <c r="AI144" s="50" t="e">
        <f>(AG144*$D144+AH144/$F144)/$D144</f>
        <v>#N/A</v>
      </c>
      <c r="AJ144" s="34" t="e">
        <f>AI144/$G144</f>
        <v>#N/A</v>
      </c>
      <c r="AK144" s="94" t="e">
        <f>_xlfn.CEILING.MATH(AJ144)</f>
        <v>#N/A</v>
      </c>
      <c r="AL144" s="98" t="e">
        <f>AK144*$D144</f>
        <v>#N/A</v>
      </c>
      <c r="AM144" s="56" t="e">
        <f>VLOOKUP($C144,地域別価格234[],10,0)</f>
        <v>#N/A</v>
      </c>
      <c r="AN144" s="63" t="str">
        <f t="shared" ref="AN144:AN201" si="166">IF($H144="","",VLOOKUP($H144,$O$76:$AA$80,7,FALSE))</f>
        <v/>
      </c>
      <c r="AO144" s="50" t="e">
        <f>(AM144*$D144+AN144/$F144)/$D144</f>
        <v>#N/A</v>
      </c>
      <c r="AP144" s="34" t="e">
        <f>AO144/$G144</f>
        <v>#N/A</v>
      </c>
      <c r="AQ144" s="94" t="e">
        <f t="shared" ref="AQ144:AQ201" si="167">_xlfn.CEILING.MATH(AP144)</f>
        <v>#N/A</v>
      </c>
      <c r="AR144" s="98" t="e">
        <f t="shared" ref="AR144:AR201" si="168">AQ144*$D144</f>
        <v>#N/A</v>
      </c>
      <c r="AS144" s="56" t="e">
        <f>VLOOKUP($C144,地域別価格234[],11,0)</f>
        <v>#N/A</v>
      </c>
      <c r="AT144" s="63" t="str">
        <f t="shared" ref="AT144:AT201" si="169">IF($H144="","",VLOOKUP($H144,$O$76:$AA$80,8,FALSE))</f>
        <v/>
      </c>
      <c r="AU144" s="50" t="e">
        <f>(AS144*$D144+AT144/$F144)/$D144</f>
        <v>#N/A</v>
      </c>
      <c r="AV144" s="34" t="e">
        <f>AU144/$G144</f>
        <v>#N/A</v>
      </c>
      <c r="AW144" s="94" t="e">
        <f t="shared" ref="AW144:AW201" si="170">_xlfn.CEILING.MATH(AV144)</f>
        <v>#N/A</v>
      </c>
      <c r="AX144" s="98" t="e">
        <f>AW144*$D144</f>
        <v>#N/A</v>
      </c>
      <c r="AY144" s="56" t="e">
        <f>VLOOKUP($C144,地域別価格234[],12,0)</f>
        <v>#N/A</v>
      </c>
      <c r="AZ144" s="63" t="str">
        <f t="shared" ref="AZ144:AZ201" si="171">IF($H144="","",VLOOKUP($H144,$O$76:$AA$80,9,FALSE))</f>
        <v/>
      </c>
      <c r="BA144" s="50" t="e">
        <f>(AY144*$D144+AZ144/$F144)/$D144</f>
        <v>#N/A</v>
      </c>
      <c r="BB144" s="34" t="e">
        <f>BA144/$G144</f>
        <v>#N/A</v>
      </c>
      <c r="BC144" s="94" t="e">
        <f t="shared" ref="BC144:BC201" si="172">_xlfn.CEILING.MATH(BB144)</f>
        <v>#N/A</v>
      </c>
      <c r="BD144" s="98" t="e">
        <f>BC144*$D144</f>
        <v>#N/A</v>
      </c>
      <c r="BE144" s="56" t="e">
        <f>VLOOKUP($C144,地域別価格234[],13,0)</f>
        <v>#N/A</v>
      </c>
      <c r="BF144" s="63" t="str">
        <f t="shared" ref="BF144:BF201" si="173">IF($H144="","",VLOOKUP($H144,$O$76:$AA$80,10,FALSE))</f>
        <v/>
      </c>
      <c r="BG144" s="50" t="e">
        <f>(BE144*$D144+BF144/$F144)/$D144</f>
        <v>#N/A</v>
      </c>
      <c r="BH144" s="34" t="e">
        <f>BG144/$G144</f>
        <v>#N/A</v>
      </c>
      <c r="BI144" s="94" t="e">
        <f>_xlfn.CEILING.MATH(BH144)</f>
        <v>#N/A</v>
      </c>
      <c r="BJ144" s="98" t="e">
        <f>BI144*$D144</f>
        <v>#N/A</v>
      </c>
      <c r="BK144" s="56" t="e">
        <f>VLOOKUP($C144,地域別価格234[],14,0)</f>
        <v>#N/A</v>
      </c>
      <c r="BL144" s="63" t="str">
        <f t="shared" ref="BL144:BL201" si="174">IF($H144="","",VLOOKUP($H144,$O$76:$AA$80,11,FALSE))</f>
        <v/>
      </c>
      <c r="BM144" s="50" t="e">
        <f>(BK144*$D144+BL144/$F144)/$D144</f>
        <v>#N/A</v>
      </c>
      <c r="BN144" s="34" t="e">
        <f>BM144/$G144</f>
        <v>#N/A</v>
      </c>
      <c r="BO144" s="94" t="e">
        <f t="shared" ref="BO144:BO201" si="175">_xlfn.CEILING.MATH(BN144)</f>
        <v>#N/A</v>
      </c>
      <c r="BP144" s="98" t="e">
        <f>BO144*$D144</f>
        <v>#N/A</v>
      </c>
      <c r="BQ144" s="56" t="e">
        <f>VLOOKUP($C144,地域別価格234[],15,0)</f>
        <v>#N/A</v>
      </c>
      <c r="BR144" s="63" t="str">
        <f t="shared" ref="BR144:BR201" si="176">IF($H144="","",VLOOKUP($H144,$O$76:$AA$80,12,FALSE))</f>
        <v/>
      </c>
      <c r="BS144" s="50" t="e">
        <f>(BQ144*$D144+BR144/$F144)/$D144</f>
        <v>#N/A</v>
      </c>
      <c r="BT144" s="34" t="e">
        <f>BS144/$G144</f>
        <v>#N/A</v>
      </c>
      <c r="BU144" s="94" t="e">
        <f t="shared" ref="BU144:BU201" si="177">_xlfn.CEILING.MATH(BT144)</f>
        <v>#N/A</v>
      </c>
      <c r="BV144" s="98" t="e">
        <f>BU144*$D144</f>
        <v>#N/A</v>
      </c>
      <c r="BW144" s="56" t="e">
        <f>VLOOKUP($C144,地域別価格234[],16,0)</f>
        <v>#N/A</v>
      </c>
      <c r="BX144" s="63" t="str">
        <f t="shared" ref="BX144:BX201" si="178">IF($H144="","",VLOOKUP($H144,$O$76:$AA$80,13,FALSE))</f>
        <v/>
      </c>
      <c r="BY144" s="50" t="e">
        <f>(BW144*$D144+BX144/$F144)/$D144</f>
        <v>#N/A</v>
      </c>
      <c r="BZ144" s="34" t="e">
        <f>BY144/$G144</f>
        <v>#N/A</v>
      </c>
      <c r="CA144" s="94" t="e">
        <f>_xlfn.CEILING.MATH(BZ144)</f>
        <v>#N/A</v>
      </c>
      <c r="CB144" s="98" t="e">
        <f>CA144*$D144</f>
        <v>#N/A</v>
      </c>
      <c r="CC144" s="47" t="e">
        <f t="shared" ref="CC144:CC201" si="179">D144*I144</f>
        <v>#VALUE!</v>
      </c>
      <c r="CD144" s="36" t="e">
        <f>M144</f>
        <v>#N/A</v>
      </c>
      <c r="CE144" s="36" t="e">
        <f>M144</f>
        <v>#N/A</v>
      </c>
      <c r="CF144" s="36" t="e">
        <f>S144</f>
        <v>#N/A</v>
      </c>
      <c r="CG144" s="36" t="e">
        <f>Y144</f>
        <v>#N/A</v>
      </c>
      <c r="CH144" s="36" t="e">
        <f>AE144</f>
        <v>#N/A</v>
      </c>
      <c r="CI144" s="36" t="e">
        <f>AK144</f>
        <v>#N/A</v>
      </c>
      <c r="CJ144" s="36" t="e">
        <f>AQ144</f>
        <v>#N/A</v>
      </c>
      <c r="CK144" s="36" t="e">
        <f>AW144</f>
        <v>#N/A</v>
      </c>
      <c r="CL144" s="36" t="e">
        <f>BC144</f>
        <v>#N/A</v>
      </c>
      <c r="CM144" s="36" t="e">
        <f>BI144</f>
        <v>#N/A</v>
      </c>
      <c r="CN144" s="36" t="e">
        <f>BO144</f>
        <v>#N/A</v>
      </c>
      <c r="CO144" s="36" t="e">
        <f>BU144</f>
        <v>#N/A</v>
      </c>
      <c r="CP144" s="36" t="e">
        <f>CA144</f>
        <v>#N/A</v>
      </c>
      <c r="CQ144" s="29" t="e">
        <f>ROUNDUP(DD144,0)</f>
        <v>#N/A</v>
      </c>
      <c r="CR144" s="29" t="e">
        <f>ROUNDUP(DE144,0)</f>
        <v>#N/A</v>
      </c>
      <c r="CS144" s="29" t="e">
        <f>ROUNDUP(DF144,0)</f>
        <v>#N/A</v>
      </c>
      <c r="CT144" s="29" t="e">
        <f t="shared" ref="CT144:CT176" si="180">ROUNDUP(DG144,0)</f>
        <v>#N/A</v>
      </c>
      <c r="CU144" s="29" t="e">
        <f t="shared" ref="CU144:CU176" si="181">ROUNDUP(DH144,0)</f>
        <v>#N/A</v>
      </c>
      <c r="CV144" s="29" t="e">
        <f t="shared" ref="CV144:CV176" si="182">ROUNDUP(DI144,0)</f>
        <v>#N/A</v>
      </c>
      <c r="CW144" s="29" t="e">
        <f t="shared" ref="CW144:CW176" si="183">ROUNDUP(DJ144,0)</f>
        <v>#N/A</v>
      </c>
      <c r="CX144" s="29" t="e">
        <f t="shared" ref="CX144:CX176" si="184">ROUNDUP(DK144,0)</f>
        <v>#N/A</v>
      </c>
      <c r="CY144" s="29" t="e">
        <f t="shared" ref="CY144:CY176" si="185">ROUNDUP(DL144,0)</f>
        <v>#N/A</v>
      </c>
      <c r="CZ144" s="29" t="e">
        <f t="shared" ref="CZ144:CZ176" si="186">ROUNDUP(DM144,0)</f>
        <v>#N/A</v>
      </c>
      <c r="DA144" s="29" t="e">
        <f t="shared" ref="DA144:DA176" si="187">ROUNDUP(DN144,0)</f>
        <v>#N/A</v>
      </c>
      <c r="DB144" s="29" t="e">
        <f t="shared" ref="DB144:DB176" si="188">ROUNDUP(DO144,0)</f>
        <v>#N/A</v>
      </c>
      <c r="DC144" s="29"/>
      <c r="DD144" s="29" t="e">
        <f>CE144*1.2</f>
        <v>#N/A</v>
      </c>
      <c r="DE144" s="29" t="e">
        <f>CF144*1.2</f>
        <v>#N/A</v>
      </c>
      <c r="DF144" s="29" t="e">
        <f t="shared" ref="DF144:DF176" si="189">CG144*1.2</f>
        <v>#N/A</v>
      </c>
      <c r="DG144" s="29" t="e">
        <f t="shared" ref="DG144:DG176" si="190">CH144*1.2</f>
        <v>#N/A</v>
      </c>
      <c r="DH144" s="29" t="e">
        <f t="shared" ref="DH144:DH176" si="191">CI144*1.2</f>
        <v>#N/A</v>
      </c>
      <c r="DI144" s="29" t="e">
        <f t="shared" ref="DI144:DI176" si="192">CJ144*1.2</f>
        <v>#N/A</v>
      </c>
      <c r="DJ144" s="29" t="e">
        <f t="shared" ref="DJ144:DJ176" si="193">CK144*1.2</f>
        <v>#N/A</v>
      </c>
      <c r="DK144" s="29" t="e">
        <f t="shared" ref="DK144:DK176" si="194">CL144*1.2</f>
        <v>#N/A</v>
      </c>
      <c r="DL144" s="29" t="e">
        <f t="shared" ref="DL144:DL176" si="195">CM144*1.2</f>
        <v>#N/A</v>
      </c>
      <c r="DM144" s="29" t="e">
        <f t="shared" ref="DM144:DM176" si="196">CN144*1.2</f>
        <v>#N/A</v>
      </c>
      <c r="DN144" s="29" t="e">
        <f t="shared" ref="DN144:DN176" si="197">CO144*1.2</f>
        <v>#N/A</v>
      </c>
      <c r="DO144" s="29" t="e">
        <f t="shared" ref="DO144:DO176" si="198">CP144*1.2</f>
        <v>#N/A</v>
      </c>
      <c r="DP144" s="17"/>
      <c r="DQ144" s="17"/>
      <c r="DR144" s="17"/>
    </row>
    <row r="145" spans="1:122" ht="18" customHeight="1">
      <c r="A145" s="52" t="s">
        <v>97</v>
      </c>
      <c r="B145" s="52" t="str">
        <f t="shared" ref="B145:F145" si="199">B206&amp;""</f>
        <v/>
      </c>
      <c r="C145" s="52" t="str">
        <f t="shared" si="199"/>
        <v/>
      </c>
      <c r="D145" s="52" t="str">
        <f t="shared" si="199"/>
        <v/>
      </c>
      <c r="E145" s="52" t="str">
        <f t="shared" si="199"/>
        <v/>
      </c>
      <c r="F145" s="52" t="str">
        <f t="shared" si="199"/>
        <v/>
      </c>
      <c r="G145" s="87">
        <f t="shared" si="153"/>
        <v>0.85</v>
      </c>
      <c r="H145" s="58"/>
      <c r="I145" s="56" t="e">
        <f>VLOOKUP($C145,地域別価格234[],5,0)</f>
        <v>#N/A</v>
      </c>
      <c r="J145" s="63" t="str">
        <f t="shared" si="154"/>
        <v/>
      </c>
      <c r="K145" s="50" t="e">
        <f t="shared" si="155"/>
        <v>#N/A</v>
      </c>
      <c r="L145" s="34" t="e">
        <f t="shared" ref="L145:L194" si="200">K145/$G145</f>
        <v>#N/A</v>
      </c>
      <c r="M145" s="94" t="e">
        <f t="shared" si="156"/>
        <v>#N/A</v>
      </c>
      <c r="N145" s="98" t="e">
        <f>M145*$D145</f>
        <v>#N/A</v>
      </c>
      <c r="O145" s="56" t="e">
        <f>VLOOKUP($C145,地域別価格234[],6,0)</f>
        <v>#N/A</v>
      </c>
      <c r="P145" s="63" t="str">
        <f t="shared" si="157"/>
        <v/>
      </c>
      <c r="Q145" s="50" t="e">
        <f t="shared" si="158"/>
        <v>#N/A</v>
      </c>
      <c r="R145" s="34" t="e">
        <f t="shared" ref="R145:R200" si="201">Q145/$G145</f>
        <v>#N/A</v>
      </c>
      <c r="S145" s="94" t="e">
        <f t="shared" ref="S145:S172" si="202">_xlfn.CEILING.MATH(R145)</f>
        <v>#N/A</v>
      </c>
      <c r="T145" s="98" t="e">
        <f t="shared" si="159"/>
        <v>#N/A</v>
      </c>
      <c r="U145" s="56" t="e">
        <f>VLOOKUP($C145,地域別価格234[],7,0)</f>
        <v>#N/A</v>
      </c>
      <c r="V145" s="63" t="str">
        <f t="shared" si="160"/>
        <v/>
      </c>
      <c r="W145" s="50" t="e">
        <f t="shared" si="161"/>
        <v>#N/A</v>
      </c>
      <c r="X145" s="34" t="e">
        <f t="shared" ref="X145:X201" si="203">W145/$G145</f>
        <v>#N/A</v>
      </c>
      <c r="Y145" s="94" t="e">
        <f t="shared" ref="Y145:Y172" si="204">_xlfn.CEILING.MATH(X145)</f>
        <v>#N/A</v>
      </c>
      <c r="Z145" s="98" t="e">
        <f t="shared" si="162"/>
        <v>#N/A</v>
      </c>
      <c r="AA145" s="56" t="e">
        <f>VLOOKUP($C145,地域別価格234[],8,0)</f>
        <v>#N/A</v>
      </c>
      <c r="AB145" s="63" t="str">
        <f t="shared" si="163"/>
        <v/>
      </c>
      <c r="AC145" s="50" t="e">
        <f t="shared" si="164"/>
        <v>#N/A</v>
      </c>
      <c r="AD145" s="34" t="e">
        <f t="shared" ref="AD145:AD201" si="205">AC145/$G145</f>
        <v>#N/A</v>
      </c>
      <c r="AE145" s="94" t="e">
        <f t="shared" ref="AE145:AE201" si="206">_xlfn.CEILING.MATH(AD145)</f>
        <v>#N/A</v>
      </c>
      <c r="AF145" s="98" t="e">
        <f t="shared" ref="AF145:AF172" si="207">AE145*$D145</f>
        <v>#N/A</v>
      </c>
      <c r="AG145" s="56" t="e">
        <f>VLOOKUP($C145,地域別価格234[],9,0)</f>
        <v>#N/A</v>
      </c>
      <c r="AH145" s="63" t="str">
        <f t="shared" si="165"/>
        <v/>
      </c>
      <c r="AI145" s="50" t="e">
        <f t="shared" ref="AI145:AI172" si="208">(AG145*$D145+AH145/$F145)/$D145</f>
        <v>#N/A</v>
      </c>
      <c r="AJ145" s="34" t="e">
        <f t="shared" ref="AJ145:AJ201" si="209">AI145/$G145</f>
        <v>#N/A</v>
      </c>
      <c r="AK145" s="94" t="e">
        <f t="shared" ref="AK145:AK172" si="210">_xlfn.CEILING.MATH(AJ145)</f>
        <v>#N/A</v>
      </c>
      <c r="AL145" s="98" t="e">
        <f t="shared" ref="AL145:AL170" si="211">AK145*$D145</f>
        <v>#N/A</v>
      </c>
      <c r="AM145" s="56" t="e">
        <f>VLOOKUP($C145,地域別価格234[],10,0)</f>
        <v>#N/A</v>
      </c>
      <c r="AN145" s="63" t="str">
        <f t="shared" si="166"/>
        <v/>
      </c>
      <c r="AO145" s="50" t="e">
        <f t="shared" ref="AO145:AO172" si="212">(AM145*$D145+AN145/$F145)/$D145</f>
        <v>#N/A</v>
      </c>
      <c r="AP145" s="34" t="e">
        <f t="shared" ref="AP145:AP201" si="213">AO145/$G145</f>
        <v>#N/A</v>
      </c>
      <c r="AQ145" s="94" t="e">
        <f t="shared" si="167"/>
        <v>#N/A</v>
      </c>
      <c r="AR145" s="98" t="e">
        <f t="shared" si="168"/>
        <v>#N/A</v>
      </c>
      <c r="AS145" s="56" t="e">
        <f>VLOOKUP($C145,地域別価格234[],11,0)</f>
        <v>#N/A</v>
      </c>
      <c r="AT145" s="63" t="str">
        <f t="shared" si="169"/>
        <v/>
      </c>
      <c r="AU145" s="50" t="e">
        <f t="shared" ref="AU145:AU156" si="214">(AS145*$D145+AT145/$F145)/$D145</f>
        <v>#N/A</v>
      </c>
      <c r="AV145" s="34" t="e">
        <f t="shared" ref="AV145:AV201" si="215">AU145/$G145</f>
        <v>#N/A</v>
      </c>
      <c r="AW145" s="94" t="e">
        <f t="shared" si="170"/>
        <v>#N/A</v>
      </c>
      <c r="AX145" s="98" t="e">
        <f t="shared" ref="AX145:AX172" si="216">AW145*$D145</f>
        <v>#N/A</v>
      </c>
      <c r="AY145" s="56" t="e">
        <f>VLOOKUP($C145,地域別価格234[],12,0)</f>
        <v>#N/A</v>
      </c>
      <c r="AZ145" s="63" t="str">
        <f t="shared" si="171"/>
        <v/>
      </c>
      <c r="BA145" s="50" t="e">
        <f t="shared" ref="BA145:BA163" si="217">(AY145*$D145+AZ145/$F145)/$D145</f>
        <v>#N/A</v>
      </c>
      <c r="BB145" s="34" t="e">
        <f t="shared" ref="BB145:BB201" si="218">BA145/$G145</f>
        <v>#N/A</v>
      </c>
      <c r="BC145" s="94" t="e">
        <f t="shared" si="172"/>
        <v>#N/A</v>
      </c>
      <c r="BD145" s="98" t="e">
        <f t="shared" ref="BD145:BD172" si="219">BC145*$D145</f>
        <v>#N/A</v>
      </c>
      <c r="BE145" s="56" t="e">
        <f>VLOOKUP($C145,地域別価格234[],13,0)</f>
        <v>#N/A</v>
      </c>
      <c r="BF145" s="63" t="str">
        <f t="shared" si="173"/>
        <v/>
      </c>
      <c r="BG145" s="50" t="e">
        <f t="shared" ref="BG145:BG172" si="220">(BE145*$D145+BF145/$F145)/$D145</f>
        <v>#N/A</v>
      </c>
      <c r="BH145" s="34" t="e">
        <f t="shared" ref="BH145:BH201" si="221">BG145/$G145</f>
        <v>#N/A</v>
      </c>
      <c r="BI145" s="94" t="e">
        <f t="shared" ref="BI145:BI172" si="222">_xlfn.CEILING.MATH(BH145)</f>
        <v>#N/A</v>
      </c>
      <c r="BJ145" s="98" t="e">
        <f t="shared" ref="BJ145:BJ172" si="223">BI145*$D145</f>
        <v>#N/A</v>
      </c>
      <c r="BK145" s="56" t="e">
        <f>VLOOKUP($C145,地域別価格234[],14,0)</f>
        <v>#N/A</v>
      </c>
      <c r="BL145" s="63" t="str">
        <f t="shared" si="174"/>
        <v/>
      </c>
      <c r="BM145" s="50" t="e">
        <f t="shared" ref="BM145:BM172" si="224">(BK145*$D145+BL145/$F145)/$D145</f>
        <v>#N/A</v>
      </c>
      <c r="BN145" s="34" t="e">
        <f t="shared" ref="BN145:BN201" si="225">BM145/$G145</f>
        <v>#N/A</v>
      </c>
      <c r="BO145" s="94" t="e">
        <f t="shared" si="175"/>
        <v>#N/A</v>
      </c>
      <c r="BP145" s="98" t="e">
        <f t="shared" ref="BP145:BP172" si="226">BO145*$D145</f>
        <v>#N/A</v>
      </c>
      <c r="BQ145" s="56" t="e">
        <f>VLOOKUP($C145,地域別価格234[],15,0)</f>
        <v>#N/A</v>
      </c>
      <c r="BR145" s="63" t="str">
        <f t="shared" si="176"/>
        <v/>
      </c>
      <c r="BS145" s="50" t="e">
        <f t="shared" ref="BS145:BS172" si="227">(BQ145*$D145+BR145/$F145)/$D145</f>
        <v>#N/A</v>
      </c>
      <c r="BT145" s="34" t="e">
        <f t="shared" ref="BT145:BT193" si="228">BS145/$G145</f>
        <v>#N/A</v>
      </c>
      <c r="BU145" s="94" t="e">
        <f t="shared" si="177"/>
        <v>#N/A</v>
      </c>
      <c r="BV145" s="98" t="e">
        <f t="shared" ref="BV145:BV172" si="229">BU145*$D145</f>
        <v>#N/A</v>
      </c>
      <c r="BW145" s="56" t="e">
        <f>VLOOKUP($C145,地域別価格234[],16,0)</f>
        <v>#N/A</v>
      </c>
      <c r="BX145" s="63" t="str">
        <f t="shared" si="178"/>
        <v/>
      </c>
      <c r="BY145" s="50" t="e">
        <f t="shared" ref="BY145:BY172" si="230">(BW145*$D145+BX145/$F145)/$D145</f>
        <v>#N/A</v>
      </c>
      <c r="BZ145" s="34" t="e">
        <f t="shared" ref="BZ145:BZ151" si="231">BY145/$G145</f>
        <v>#N/A</v>
      </c>
      <c r="CA145" s="94" t="e">
        <f t="shared" ref="CA145:CA172" si="232">_xlfn.CEILING.MATH(BZ145)</f>
        <v>#N/A</v>
      </c>
      <c r="CB145" s="98" t="e">
        <f t="shared" ref="CB145:CB171" si="233">CA145*$D145</f>
        <v>#N/A</v>
      </c>
      <c r="CC145" s="47" t="e">
        <f t="shared" si="179"/>
        <v>#VALUE!</v>
      </c>
      <c r="CD145" s="36" t="e">
        <f t="shared" ref="CD145:CD201" si="234">M145</f>
        <v>#N/A</v>
      </c>
      <c r="CE145" s="36" t="e">
        <f t="shared" ref="CE145:CE201" si="235">M145</f>
        <v>#N/A</v>
      </c>
      <c r="CF145" s="36" t="e">
        <f t="shared" ref="CF145:CF201" si="236">S145</f>
        <v>#N/A</v>
      </c>
      <c r="CG145" s="36" t="e">
        <f t="shared" ref="CG145:CG201" si="237">Y145</f>
        <v>#N/A</v>
      </c>
      <c r="CH145" s="36" t="e">
        <f t="shared" ref="CH145:CH201" si="238">AE145</f>
        <v>#N/A</v>
      </c>
      <c r="CI145" s="36" t="e">
        <f t="shared" ref="CI145:CI201" si="239">AK145</f>
        <v>#N/A</v>
      </c>
      <c r="CJ145" s="36" t="e">
        <f t="shared" ref="CJ145:CJ201" si="240">AQ145</f>
        <v>#N/A</v>
      </c>
      <c r="CK145" s="36" t="e">
        <f t="shared" ref="CK145:CK201" si="241">AW145</f>
        <v>#N/A</v>
      </c>
      <c r="CL145" s="36" t="e">
        <f t="shared" ref="CL145:CL201" si="242">BC145</f>
        <v>#N/A</v>
      </c>
      <c r="CM145" s="36" t="e">
        <f t="shared" ref="CM145:CM201" si="243">BI145</f>
        <v>#N/A</v>
      </c>
      <c r="CN145" s="36" t="e">
        <f t="shared" ref="CN145:CN201" si="244">BO145</f>
        <v>#N/A</v>
      </c>
      <c r="CO145" s="36" t="e">
        <f t="shared" ref="CO145:CO201" si="245">BU145</f>
        <v>#N/A</v>
      </c>
      <c r="CP145" s="36" t="e">
        <f t="shared" ref="CP145:CP201" si="246">CA145</f>
        <v>#N/A</v>
      </c>
      <c r="CQ145" s="29" t="e">
        <f t="shared" ref="CQ145:CQ172" si="247">ROUNDUP(DD145,0)</f>
        <v>#N/A</v>
      </c>
      <c r="CR145" s="29" t="e">
        <f t="shared" ref="CR145:CR172" si="248">ROUNDUP(DE145,0)</f>
        <v>#N/A</v>
      </c>
      <c r="CS145" s="29" t="e">
        <f t="shared" ref="CS145:CS172" si="249">ROUNDUP(DF145,0)</f>
        <v>#N/A</v>
      </c>
      <c r="CT145" s="29" t="e">
        <f t="shared" si="180"/>
        <v>#N/A</v>
      </c>
      <c r="CU145" s="29" t="e">
        <f t="shared" si="181"/>
        <v>#N/A</v>
      </c>
      <c r="CV145" s="29" t="e">
        <f t="shared" si="182"/>
        <v>#N/A</v>
      </c>
      <c r="CW145" s="29" t="e">
        <f t="shared" si="183"/>
        <v>#N/A</v>
      </c>
      <c r="CX145" s="29" t="e">
        <f t="shared" si="184"/>
        <v>#N/A</v>
      </c>
      <c r="CY145" s="29" t="e">
        <f t="shared" si="185"/>
        <v>#N/A</v>
      </c>
      <c r="CZ145" s="29" t="e">
        <f t="shared" si="186"/>
        <v>#N/A</v>
      </c>
      <c r="DA145" s="29" t="e">
        <f t="shared" si="187"/>
        <v>#N/A</v>
      </c>
      <c r="DB145" s="29" t="e">
        <f t="shared" si="188"/>
        <v>#N/A</v>
      </c>
      <c r="DC145" s="29"/>
      <c r="DD145" s="29" t="e">
        <f t="shared" ref="DD145:DD172" si="250">CE145*1.2</f>
        <v>#N/A</v>
      </c>
      <c r="DE145" s="29" t="e">
        <f t="shared" ref="DE145:DE172" si="251">CF145*1.2</f>
        <v>#N/A</v>
      </c>
      <c r="DF145" s="29" t="e">
        <f t="shared" si="189"/>
        <v>#N/A</v>
      </c>
      <c r="DG145" s="29" t="e">
        <f t="shared" si="190"/>
        <v>#N/A</v>
      </c>
      <c r="DH145" s="29" t="e">
        <f t="shared" si="191"/>
        <v>#N/A</v>
      </c>
      <c r="DI145" s="29" t="e">
        <f t="shared" si="192"/>
        <v>#N/A</v>
      </c>
      <c r="DJ145" s="29" t="e">
        <f t="shared" si="193"/>
        <v>#N/A</v>
      </c>
      <c r="DK145" s="29" t="e">
        <f t="shared" si="194"/>
        <v>#N/A</v>
      </c>
      <c r="DL145" s="29" t="e">
        <f t="shared" si="195"/>
        <v>#N/A</v>
      </c>
      <c r="DM145" s="29" t="e">
        <f t="shared" si="196"/>
        <v>#N/A</v>
      </c>
      <c r="DN145" s="29" t="e">
        <f t="shared" si="197"/>
        <v>#N/A</v>
      </c>
      <c r="DO145" s="29" t="e">
        <f t="shared" si="198"/>
        <v>#N/A</v>
      </c>
      <c r="DP145" s="17"/>
      <c r="DQ145" s="17"/>
      <c r="DR145" s="17"/>
    </row>
    <row r="146" spans="1:122" ht="18" customHeight="1">
      <c r="A146" s="52" t="s">
        <v>97</v>
      </c>
      <c r="B146" s="52" t="str">
        <f t="shared" ref="B146:F146" si="252">B207&amp;""</f>
        <v/>
      </c>
      <c r="C146" s="52" t="str">
        <f t="shared" si="252"/>
        <v/>
      </c>
      <c r="D146" s="52" t="str">
        <f t="shared" si="252"/>
        <v/>
      </c>
      <c r="E146" s="52" t="str">
        <f t="shared" si="252"/>
        <v/>
      </c>
      <c r="F146" s="52" t="str">
        <f t="shared" si="252"/>
        <v/>
      </c>
      <c r="G146" s="87">
        <f t="shared" si="153"/>
        <v>0.85</v>
      </c>
      <c r="H146" s="58"/>
      <c r="I146" s="56" t="e">
        <f>VLOOKUP($C146,地域別価格234[],5,0)</f>
        <v>#N/A</v>
      </c>
      <c r="J146" s="63" t="str">
        <f t="shared" si="154"/>
        <v/>
      </c>
      <c r="K146" s="50" t="e">
        <f t="shared" si="155"/>
        <v>#N/A</v>
      </c>
      <c r="L146" s="34" t="e">
        <f t="shared" si="200"/>
        <v>#N/A</v>
      </c>
      <c r="M146" s="94" t="e">
        <f t="shared" si="156"/>
        <v>#N/A</v>
      </c>
      <c r="N146" s="98" t="e">
        <f t="shared" ref="N146:N170" si="253">M146*$D146</f>
        <v>#N/A</v>
      </c>
      <c r="O146" s="56" t="e">
        <f>VLOOKUP($C146,地域別価格234[],6,0)</f>
        <v>#N/A</v>
      </c>
      <c r="P146" s="63" t="str">
        <f t="shared" si="157"/>
        <v/>
      </c>
      <c r="Q146" s="50" t="e">
        <f t="shared" si="158"/>
        <v>#N/A</v>
      </c>
      <c r="R146" s="34" t="e">
        <f t="shared" si="201"/>
        <v>#N/A</v>
      </c>
      <c r="S146" s="94" t="e">
        <f t="shared" si="202"/>
        <v>#N/A</v>
      </c>
      <c r="T146" s="98" t="e">
        <f t="shared" si="159"/>
        <v>#N/A</v>
      </c>
      <c r="U146" s="56" t="e">
        <f>VLOOKUP($C146,地域別価格234[],7,0)</f>
        <v>#N/A</v>
      </c>
      <c r="V146" s="63" t="str">
        <f t="shared" si="160"/>
        <v/>
      </c>
      <c r="W146" s="50" t="e">
        <f t="shared" si="161"/>
        <v>#N/A</v>
      </c>
      <c r="X146" s="34" t="e">
        <f t="shared" si="203"/>
        <v>#N/A</v>
      </c>
      <c r="Y146" s="94" t="e">
        <f t="shared" si="204"/>
        <v>#N/A</v>
      </c>
      <c r="Z146" s="98" t="e">
        <f t="shared" si="162"/>
        <v>#N/A</v>
      </c>
      <c r="AA146" s="56" t="e">
        <f>VLOOKUP($C146,地域別価格234[],8,0)</f>
        <v>#N/A</v>
      </c>
      <c r="AB146" s="63" t="str">
        <f t="shared" si="163"/>
        <v/>
      </c>
      <c r="AC146" s="50" t="e">
        <f t="shared" si="164"/>
        <v>#N/A</v>
      </c>
      <c r="AD146" s="34" t="e">
        <f t="shared" si="205"/>
        <v>#N/A</v>
      </c>
      <c r="AE146" s="94" t="e">
        <f t="shared" si="206"/>
        <v>#N/A</v>
      </c>
      <c r="AF146" s="98" t="e">
        <f t="shared" si="207"/>
        <v>#N/A</v>
      </c>
      <c r="AG146" s="56" t="e">
        <f>VLOOKUP($C146,地域別価格234[],9,0)</f>
        <v>#N/A</v>
      </c>
      <c r="AH146" s="63" t="str">
        <f t="shared" si="165"/>
        <v/>
      </c>
      <c r="AI146" s="50" t="e">
        <f t="shared" si="208"/>
        <v>#N/A</v>
      </c>
      <c r="AJ146" s="34" t="e">
        <f t="shared" si="209"/>
        <v>#N/A</v>
      </c>
      <c r="AK146" s="94" t="e">
        <f t="shared" si="210"/>
        <v>#N/A</v>
      </c>
      <c r="AL146" s="98" t="e">
        <f t="shared" si="211"/>
        <v>#N/A</v>
      </c>
      <c r="AM146" s="56" t="e">
        <f>VLOOKUP($C146,地域別価格234[],10,0)</f>
        <v>#N/A</v>
      </c>
      <c r="AN146" s="63" t="str">
        <f t="shared" si="166"/>
        <v/>
      </c>
      <c r="AO146" s="50" t="e">
        <f t="shared" si="212"/>
        <v>#N/A</v>
      </c>
      <c r="AP146" s="34" t="e">
        <f t="shared" si="213"/>
        <v>#N/A</v>
      </c>
      <c r="AQ146" s="94" t="e">
        <f t="shared" si="167"/>
        <v>#N/A</v>
      </c>
      <c r="AR146" s="98" t="e">
        <f t="shared" si="168"/>
        <v>#N/A</v>
      </c>
      <c r="AS146" s="56" t="e">
        <f>VLOOKUP($C146,地域別価格234[],11,0)</f>
        <v>#N/A</v>
      </c>
      <c r="AT146" s="63" t="str">
        <f t="shared" si="169"/>
        <v/>
      </c>
      <c r="AU146" s="50" t="e">
        <f t="shared" si="214"/>
        <v>#N/A</v>
      </c>
      <c r="AV146" s="34" t="e">
        <f t="shared" si="215"/>
        <v>#N/A</v>
      </c>
      <c r="AW146" s="94" t="e">
        <f t="shared" si="170"/>
        <v>#N/A</v>
      </c>
      <c r="AX146" s="98" t="e">
        <f t="shared" si="216"/>
        <v>#N/A</v>
      </c>
      <c r="AY146" s="56" t="e">
        <f>VLOOKUP($C146,地域別価格234[],12,0)</f>
        <v>#N/A</v>
      </c>
      <c r="AZ146" s="63" t="str">
        <f t="shared" si="171"/>
        <v/>
      </c>
      <c r="BA146" s="50" t="e">
        <f t="shared" si="217"/>
        <v>#N/A</v>
      </c>
      <c r="BB146" s="34" t="e">
        <f t="shared" si="218"/>
        <v>#N/A</v>
      </c>
      <c r="BC146" s="94" t="e">
        <f t="shared" si="172"/>
        <v>#N/A</v>
      </c>
      <c r="BD146" s="98" t="e">
        <f t="shared" si="219"/>
        <v>#N/A</v>
      </c>
      <c r="BE146" s="56" t="e">
        <f>VLOOKUP($C146,地域別価格234[],13,0)</f>
        <v>#N/A</v>
      </c>
      <c r="BF146" s="63" t="str">
        <f t="shared" si="173"/>
        <v/>
      </c>
      <c r="BG146" s="50" t="e">
        <f t="shared" si="220"/>
        <v>#N/A</v>
      </c>
      <c r="BH146" s="34" t="e">
        <f t="shared" si="221"/>
        <v>#N/A</v>
      </c>
      <c r="BI146" s="94" t="e">
        <f t="shared" si="222"/>
        <v>#N/A</v>
      </c>
      <c r="BJ146" s="98" t="e">
        <f t="shared" si="223"/>
        <v>#N/A</v>
      </c>
      <c r="BK146" s="56" t="e">
        <f>VLOOKUP($C146,地域別価格234[],14,0)</f>
        <v>#N/A</v>
      </c>
      <c r="BL146" s="63" t="str">
        <f t="shared" si="174"/>
        <v/>
      </c>
      <c r="BM146" s="50" t="e">
        <f t="shared" si="224"/>
        <v>#N/A</v>
      </c>
      <c r="BN146" s="34" t="e">
        <f t="shared" si="225"/>
        <v>#N/A</v>
      </c>
      <c r="BO146" s="94" t="e">
        <f t="shared" si="175"/>
        <v>#N/A</v>
      </c>
      <c r="BP146" s="98" t="e">
        <f t="shared" si="226"/>
        <v>#N/A</v>
      </c>
      <c r="BQ146" s="56" t="e">
        <f>VLOOKUP($C146,地域別価格234[],15,0)</f>
        <v>#N/A</v>
      </c>
      <c r="BR146" s="63" t="str">
        <f t="shared" si="176"/>
        <v/>
      </c>
      <c r="BS146" s="50" t="e">
        <f t="shared" si="227"/>
        <v>#N/A</v>
      </c>
      <c r="BT146" s="34" t="e">
        <f t="shared" si="228"/>
        <v>#N/A</v>
      </c>
      <c r="BU146" s="94" t="e">
        <f t="shared" si="177"/>
        <v>#N/A</v>
      </c>
      <c r="BV146" s="98" t="e">
        <f t="shared" si="229"/>
        <v>#N/A</v>
      </c>
      <c r="BW146" s="56" t="e">
        <f>VLOOKUP($C146,地域別価格234[],16,0)</f>
        <v>#N/A</v>
      </c>
      <c r="BX146" s="63" t="str">
        <f t="shared" si="178"/>
        <v/>
      </c>
      <c r="BY146" s="50" t="e">
        <f t="shared" si="230"/>
        <v>#N/A</v>
      </c>
      <c r="BZ146" s="34" t="e">
        <f t="shared" si="231"/>
        <v>#N/A</v>
      </c>
      <c r="CA146" s="94" t="e">
        <f t="shared" si="232"/>
        <v>#N/A</v>
      </c>
      <c r="CB146" s="98" t="e">
        <f t="shared" si="233"/>
        <v>#N/A</v>
      </c>
      <c r="CC146" s="47" t="e">
        <f t="shared" si="179"/>
        <v>#VALUE!</v>
      </c>
      <c r="CD146" s="36" t="e">
        <f t="shared" si="234"/>
        <v>#N/A</v>
      </c>
      <c r="CE146" s="36" t="e">
        <f t="shared" si="235"/>
        <v>#N/A</v>
      </c>
      <c r="CF146" s="36" t="e">
        <f t="shared" si="236"/>
        <v>#N/A</v>
      </c>
      <c r="CG146" s="36" t="e">
        <f t="shared" si="237"/>
        <v>#N/A</v>
      </c>
      <c r="CH146" s="36" t="e">
        <f t="shared" si="238"/>
        <v>#N/A</v>
      </c>
      <c r="CI146" s="36" t="e">
        <f t="shared" si="239"/>
        <v>#N/A</v>
      </c>
      <c r="CJ146" s="36" t="e">
        <f t="shared" si="240"/>
        <v>#N/A</v>
      </c>
      <c r="CK146" s="36" t="e">
        <f t="shared" si="241"/>
        <v>#N/A</v>
      </c>
      <c r="CL146" s="36" t="e">
        <f t="shared" si="242"/>
        <v>#N/A</v>
      </c>
      <c r="CM146" s="36" t="e">
        <f t="shared" si="243"/>
        <v>#N/A</v>
      </c>
      <c r="CN146" s="36" t="e">
        <f t="shared" si="244"/>
        <v>#N/A</v>
      </c>
      <c r="CO146" s="36" t="e">
        <f t="shared" si="245"/>
        <v>#N/A</v>
      </c>
      <c r="CP146" s="36" t="e">
        <f t="shared" si="246"/>
        <v>#N/A</v>
      </c>
      <c r="CQ146" s="29" t="e">
        <f t="shared" si="247"/>
        <v>#N/A</v>
      </c>
      <c r="CR146" s="29" t="e">
        <f t="shared" si="248"/>
        <v>#N/A</v>
      </c>
      <c r="CS146" s="29" t="e">
        <f t="shared" si="249"/>
        <v>#N/A</v>
      </c>
      <c r="CT146" s="29" t="e">
        <f t="shared" si="180"/>
        <v>#N/A</v>
      </c>
      <c r="CU146" s="29" t="e">
        <f t="shared" si="181"/>
        <v>#N/A</v>
      </c>
      <c r="CV146" s="29" t="e">
        <f t="shared" si="182"/>
        <v>#N/A</v>
      </c>
      <c r="CW146" s="29" t="e">
        <f t="shared" si="183"/>
        <v>#N/A</v>
      </c>
      <c r="CX146" s="29" t="e">
        <f t="shared" si="184"/>
        <v>#N/A</v>
      </c>
      <c r="CY146" s="29" t="e">
        <f t="shared" si="185"/>
        <v>#N/A</v>
      </c>
      <c r="CZ146" s="29" t="e">
        <f t="shared" si="186"/>
        <v>#N/A</v>
      </c>
      <c r="DA146" s="29" t="e">
        <f t="shared" si="187"/>
        <v>#N/A</v>
      </c>
      <c r="DB146" s="29" t="e">
        <f t="shared" si="188"/>
        <v>#N/A</v>
      </c>
      <c r="DC146" s="29"/>
      <c r="DD146" s="29" t="e">
        <f t="shared" si="250"/>
        <v>#N/A</v>
      </c>
      <c r="DE146" s="29" t="e">
        <f t="shared" si="251"/>
        <v>#N/A</v>
      </c>
      <c r="DF146" s="29" t="e">
        <f t="shared" si="189"/>
        <v>#N/A</v>
      </c>
      <c r="DG146" s="29" t="e">
        <f t="shared" si="190"/>
        <v>#N/A</v>
      </c>
      <c r="DH146" s="29" t="e">
        <f t="shared" si="191"/>
        <v>#N/A</v>
      </c>
      <c r="DI146" s="29" t="e">
        <f t="shared" si="192"/>
        <v>#N/A</v>
      </c>
      <c r="DJ146" s="29" t="e">
        <f t="shared" si="193"/>
        <v>#N/A</v>
      </c>
      <c r="DK146" s="29" t="e">
        <f t="shared" si="194"/>
        <v>#N/A</v>
      </c>
      <c r="DL146" s="29" t="e">
        <f t="shared" si="195"/>
        <v>#N/A</v>
      </c>
      <c r="DM146" s="29" t="e">
        <f t="shared" si="196"/>
        <v>#N/A</v>
      </c>
      <c r="DN146" s="29" t="e">
        <f t="shared" si="197"/>
        <v>#N/A</v>
      </c>
      <c r="DO146" s="29" t="e">
        <f t="shared" si="198"/>
        <v>#N/A</v>
      </c>
    </row>
    <row r="147" spans="1:122" ht="18" customHeight="1">
      <c r="A147" s="52" t="s">
        <v>97</v>
      </c>
      <c r="B147" s="52" t="str">
        <f t="shared" ref="B147:F147" si="254">B208&amp;""</f>
        <v/>
      </c>
      <c r="C147" s="52" t="str">
        <f t="shared" si="254"/>
        <v/>
      </c>
      <c r="D147" s="52" t="str">
        <f t="shared" si="254"/>
        <v/>
      </c>
      <c r="E147" s="52" t="str">
        <f t="shared" si="254"/>
        <v/>
      </c>
      <c r="F147" s="52" t="str">
        <f t="shared" si="254"/>
        <v/>
      </c>
      <c r="G147" s="87">
        <f t="shared" si="153"/>
        <v>0.85</v>
      </c>
      <c r="H147" s="58"/>
      <c r="I147" s="56" t="e">
        <f>VLOOKUP($C147,地域別価格234[],5,0)</f>
        <v>#N/A</v>
      </c>
      <c r="J147" s="63" t="str">
        <f t="shared" si="154"/>
        <v/>
      </c>
      <c r="K147" s="50" t="e">
        <f t="shared" si="155"/>
        <v>#N/A</v>
      </c>
      <c r="L147" s="34" t="e">
        <f t="shared" si="200"/>
        <v>#N/A</v>
      </c>
      <c r="M147" s="94" t="e">
        <f t="shared" si="156"/>
        <v>#N/A</v>
      </c>
      <c r="N147" s="98" t="e">
        <f t="shared" si="253"/>
        <v>#N/A</v>
      </c>
      <c r="O147" s="56" t="e">
        <f>VLOOKUP($C147,地域別価格234[],6,0)</f>
        <v>#N/A</v>
      </c>
      <c r="P147" s="63" t="str">
        <f t="shared" si="157"/>
        <v/>
      </c>
      <c r="Q147" s="50" t="e">
        <f t="shared" si="158"/>
        <v>#N/A</v>
      </c>
      <c r="R147" s="34" t="e">
        <f t="shared" si="201"/>
        <v>#N/A</v>
      </c>
      <c r="S147" s="94" t="e">
        <f t="shared" si="202"/>
        <v>#N/A</v>
      </c>
      <c r="T147" s="98" t="e">
        <f t="shared" si="159"/>
        <v>#N/A</v>
      </c>
      <c r="U147" s="56" t="e">
        <f>VLOOKUP($C147,地域別価格234[],7,0)</f>
        <v>#N/A</v>
      </c>
      <c r="V147" s="63" t="str">
        <f t="shared" si="160"/>
        <v/>
      </c>
      <c r="W147" s="50" t="e">
        <f t="shared" si="161"/>
        <v>#N/A</v>
      </c>
      <c r="X147" s="34" t="e">
        <f t="shared" si="203"/>
        <v>#N/A</v>
      </c>
      <c r="Y147" s="94" t="e">
        <f t="shared" si="204"/>
        <v>#N/A</v>
      </c>
      <c r="Z147" s="98" t="e">
        <f t="shared" si="162"/>
        <v>#N/A</v>
      </c>
      <c r="AA147" s="56" t="e">
        <f>VLOOKUP($C147,地域別価格234[],8,0)</f>
        <v>#N/A</v>
      </c>
      <c r="AB147" s="63" t="str">
        <f t="shared" si="163"/>
        <v/>
      </c>
      <c r="AC147" s="50" t="e">
        <f t="shared" si="164"/>
        <v>#N/A</v>
      </c>
      <c r="AD147" s="34" t="e">
        <f t="shared" si="205"/>
        <v>#N/A</v>
      </c>
      <c r="AE147" s="94" t="e">
        <f t="shared" si="206"/>
        <v>#N/A</v>
      </c>
      <c r="AF147" s="98" t="e">
        <f t="shared" si="207"/>
        <v>#N/A</v>
      </c>
      <c r="AG147" s="56" t="e">
        <f>VLOOKUP($C147,地域別価格234[],9,0)</f>
        <v>#N/A</v>
      </c>
      <c r="AH147" s="63" t="str">
        <f t="shared" si="165"/>
        <v/>
      </c>
      <c r="AI147" s="50" t="e">
        <f t="shared" si="208"/>
        <v>#N/A</v>
      </c>
      <c r="AJ147" s="34" t="e">
        <f t="shared" si="209"/>
        <v>#N/A</v>
      </c>
      <c r="AK147" s="94" t="e">
        <f t="shared" si="210"/>
        <v>#N/A</v>
      </c>
      <c r="AL147" s="98" t="e">
        <f t="shared" si="211"/>
        <v>#N/A</v>
      </c>
      <c r="AM147" s="56" t="e">
        <f>VLOOKUP($C147,地域別価格234[],10,0)</f>
        <v>#N/A</v>
      </c>
      <c r="AN147" s="63" t="str">
        <f t="shared" si="166"/>
        <v/>
      </c>
      <c r="AO147" s="50" t="e">
        <f t="shared" si="212"/>
        <v>#N/A</v>
      </c>
      <c r="AP147" s="34" t="e">
        <f t="shared" si="213"/>
        <v>#N/A</v>
      </c>
      <c r="AQ147" s="94" t="e">
        <f t="shared" si="167"/>
        <v>#N/A</v>
      </c>
      <c r="AR147" s="98" t="e">
        <f t="shared" si="168"/>
        <v>#N/A</v>
      </c>
      <c r="AS147" s="56" t="e">
        <f>VLOOKUP($C147,地域別価格234[],11,0)</f>
        <v>#N/A</v>
      </c>
      <c r="AT147" s="63" t="str">
        <f t="shared" si="169"/>
        <v/>
      </c>
      <c r="AU147" s="50" t="e">
        <f t="shared" si="214"/>
        <v>#N/A</v>
      </c>
      <c r="AV147" s="34" t="e">
        <f t="shared" si="215"/>
        <v>#N/A</v>
      </c>
      <c r="AW147" s="94" t="e">
        <f t="shared" si="170"/>
        <v>#N/A</v>
      </c>
      <c r="AX147" s="98" t="e">
        <f t="shared" si="216"/>
        <v>#N/A</v>
      </c>
      <c r="AY147" s="56" t="e">
        <f>VLOOKUP($C147,地域別価格234[],12,0)</f>
        <v>#N/A</v>
      </c>
      <c r="AZ147" s="63" t="str">
        <f t="shared" si="171"/>
        <v/>
      </c>
      <c r="BA147" s="50" t="e">
        <f t="shared" si="217"/>
        <v>#N/A</v>
      </c>
      <c r="BB147" s="34" t="e">
        <f t="shared" si="218"/>
        <v>#N/A</v>
      </c>
      <c r="BC147" s="94" t="e">
        <f t="shared" si="172"/>
        <v>#N/A</v>
      </c>
      <c r="BD147" s="98" t="e">
        <f t="shared" si="219"/>
        <v>#N/A</v>
      </c>
      <c r="BE147" s="56" t="e">
        <f>VLOOKUP($C147,地域別価格234[],13,0)</f>
        <v>#N/A</v>
      </c>
      <c r="BF147" s="63" t="str">
        <f t="shared" si="173"/>
        <v/>
      </c>
      <c r="BG147" s="50" t="e">
        <f t="shared" si="220"/>
        <v>#N/A</v>
      </c>
      <c r="BH147" s="34" t="e">
        <f t="shared" si="221"/>
        <v>#N/A</v>
      </c>
      <c r="BI147" s="94" t="e">
        <f t="shared" si="222"/>
        <v>#N/A</v>
      </c>
      <c r="BJ147" s="98" t="e">
        <f t="shared" si="223"/>
        <v>#N/A</v>
      </c>
      <c r="BK147" s="56" t="e">
        <f>VLOOKUP($C147,地域別価格234[],14,0)</f>
        <v>#N/A</v>
      </c>
      <c r="BL147" s="63" t="str">
        <f t="shared" si="174"/>
        <v/>
      </c>
      <c r="BM147" s="50" t="e">
        <f t="shared" si="224"/>
        <v>#N/A</v>
      </c>
      <c r="BN147" s="34" t="e">
        <f t="shared" si="225"/>
        <v>#N/A</v>
      </c>
      <c r="BO147" s="94" t="e">
        <f t="shared" si="175"/>
        <v>#N/A</v>
      </c>
      <c r="BP147" s="98" t="e">
        <f t="shared" si="226"/>
        <v>#N/A</v>
      </c>
      <c r="BQ147" s="56" t="e">
        <f>VLOOKUP($C147,地域別価格234[],15,0)</f>
        <v>#N/A</v>
      </c>
      <c r="BR147" s="63" t="str">
        <f t="shared" si="176"/>
        <v/>
      </c>
      <c r="BS147" s="50" t="e">
        <f t="shared" si="227"/>
        <v>#N/A</v>
      </c>
      <c r="BT147" s="34" t="e">
        <f t="shared" si="228"/>
        <v>#N/A</v>
      </c>
      <c r="BU147" s="94" t="e">
        <f t="shared" si="177"/>
        <v>#N/A</v>
      </c>
      <c r="BV147" s="98" t="e">
        <f t="shared" si="229"/>
        <v>#N/A</v>
      </c>
      <c r="BW147" s="56" t="e">
        <f>VLOOKUP($C147,地域別価格234[],16,0)</f>
        <v>#N/A</v>
      </c>
      <c r="BX147" s="63" t="str">
        <f t="shared" si="178"/>
        <v/>
      </c>
      <c r="BY147" s="50" t="e">
        <f t="shared" si="230"/>
        <v>#N/A</v>
      </c>
      <c r="BZ147" s="34" t="e">
        <f t="shared" si="231"/>
        <v>#N/A</v>
      </c>
      <c r="CA147" s="94" t="e">
        <f t="shared" si="232"/>
        <v>#N/A</v>
      </c>
      <c r="CB147" s="98" t="e">
        <f t="shared" si="233"/>
        <v>#N/A</v>
      </c>
      <c r="CC147" s="47" t="e">
        <f t="shared" si="179"/>
        <v>#VALUE!</v>
      </c>
      <c r="CD147" s="36" t="e">
        <f t="shared" si="234"/>
        <v>#N/A</v>
      </c>
      <c r="CE147" s="36" t="e">
        <f t="shared" si="235"/>
        <v>#N/A</v>
      </c>
      <c r="CF147" s="36" t="e">
        <f t="shared" si="236"/>
        <v>#N/A</v>
      </c>
      <c r="CG147" s="36" t="e">
        <f t="shared" si="237"/>
        <v>#N/A</v>
      </c>
      <c r="CH147" s="36" t="e">
        <f t="shared" si="238"/>
        <v>#N/A</v>
      </c>
      <c r="CI147" s="36" t="e">
        <f t="shared" si="239"/>
        <v>#N/A</v>
      </c>
      <c r="CJ147" s="36" t="e">
        <f t="shared" si="240"/>
        <v>#N/A</v>
      </c>
      <c r="CK147" s="36" t="e">
        <f t="shared" si="241"/>
        <v>#N/A</v>
      </c>
      <c r="CL147" s="36" t="e">
        <f t="shared" si="242"/>
        <v>#N/A</v>
      </c>
      <c r="CM147" s="36" t="e">
        <f t="shared" si="243"/>
        <v>#N/A</v>
      </c>
      <c r="CN147" s="36" t="e">
        <f t="shared" si="244"/>
        <v>#N/A</v>
      </c>
      <c r="CO147" s="36" t="e">
        <f t="shared" si="245"/>
        <v>#N/A</v>
      </c>
      <c r="CP147" s="36" t="e">
        <f t="shared" si="246"/>
        <v>#N/A</v>
      </c>
      <c r="CQ147" s="29" t="e">
        <f t="shared" si="247"/>
        <v>#N/A</v>
      </c>
      <c r="CR147" s="29" t="e">
        <f t="shared" si="248"/>
        <v>#N/A</v>
      </c>
      <c r="CS147" s="29" t="e">
        <f t="shared" si="249"/>
        <v>#N/A</v>
      </c>
      <c r="CT147" s="29" t="e">
        <f t="shared" si="180"/>
        <v>#N/A</v>
      </c>
      <c r="CU147" s="29" t="e">
        <f t="shared" si="181"/>
        <v>#N/A</v>
      </c>
      <c r="CV147" s="29" t="e">
        <f t="shared" si="182"/>
        <v>#N/A</v>
      </c>
      <c r="CW147" s="29" t="e">
        <f t="shared" si="183"/>
        <v>#N/A</v>
      </c>
      <c r="CX147" s="29" t="e">
        <f t="shared" si="184"/>
        <v>#N/A</v>
      </c>
      <c r="CY147" s="29" t="e">
        <f t="shared" si="185"/>
        <v>#N/A</v>
      </c>
      <c r="CZ147" s="29" t="e">
        <f t="shared" si="186"/>
        <v>#N/A</v>
      </c>
      <c r="DA147" s="29" t="e">
        <f t="shared" si="187"/>
        <v>#N/A</v>
      </c>
      <c r="DB147" s="29" t="e">
        <f t="shared" si="188"/>
        <v>#N/A</v>
      </c>
      <c r="DC147" s="29"/>
      <c r="DD147" s="29" t="e">
        <f t="shared" si="250"/>
        <v>#N/A</v>
      </c>
      <c r="DE147" s="29" t="e">
        <f t="shared" si="251"/>
        <v>#N/A</v>
      </c>
      <c r="DF147" s="29" t="e">
        <f t="shared" si="189"/>
        <v>#N/A</v>
      </c>
      <c r="DG147" s="29" t="e">
        <f t="shared" si="190"/>
        <v>#N/A</v>
      </c>
      <c r="DH147" s="29" t="e">
        <f t="shared" si="191"/>
        <v>#N/A</v>
      </c>
      <c r="DI147" s="29" t="e">
        <f t="shared" si="192"/>
        <v>#N/A</v>
      </c>
      <c r="DJ147" s="29" t="e">
        <f t="shared" si="193"/>
        <v>#N/A</v>
      </c>
      <c r="DK147" s="29" t="e">
        <f t="shared" si="194"/>
        <v>#N/A</v>
      </c>
      <c r="DL147" s="29" t="e">
        <f t="shared" si="195"/>
        <v>#N/A</v>
      </c>
      <c r="DM147" s="29" t="e">
        <f t="shared" si="196"/>
        <v>#N/A</v>
      </c>
      <c r="DN147" s="29" t="e">
        <f t="shared" si="197"/>
        <v>#N/A</v>
      </c>
      <c r="DO147" s="29" t="e">
        <f t="shared" si="198"/>
        <v>#N/A</v>
      </c>
    </row>
    <row r="148" spans="1:122" ht="18" customHeight="1">
      <c r="A148" s="52" t="s">
        <v>97</v>
      </c>
      <c r="B148" s="52" t="str">
        <f t="shared" ref="B148:F148" si="255">B209&amp;""</f>
        <v/>
      </c>
      <c r="C148" s="52" t="str">
        <f t="shared" si="255"/>
        <v/>
      </c>
      <c r="D148" s="52" t="str">
        <f t="shared" si="255"/>
        <v/>
      </c>
      <c r="E148" s="52" t="str">
        <f t="shared" si="255"/>
        <v/>
      </c>
      <c r="F148" s="52" t="str">
        <f t="shared" si="255"/>
        <v/>
      </c>
      <c r="G148" s="87">
        <f t="shared" si="153"/>
        <v>0.85</v>
      </c>
      <c r="H148" s="58"/>
      <c r="I148" s="56" t="e">
        <f>VLOOKUP($C148,地域別価格234[],5,0)</f>
        <v>#N/A</v>
      </c>
      <c r="J148" s="63" t="str">
        <f t="shared" si="154"/>
        <v/>
      </c>
      <c r="K148" s="50" t="e">
        <f t="shared" si="155"/>
        <v>#N/A</v>
      </c>
      <c r="L148" s="34" t="e">
        <f t="shared" si="200"/>
        <v>#N/A</v>
      </c>
      <c r="M148" s="94" t="e">
        <f t="shared" si="156"/>
        <v>#N/A</v>
      </c>
      <c r="N148" s="98" t="e">
        <f t="shared" si="253"/>
        <v>#N/A</v>
      </c>
      <c r="O148" s="56" t="e">
        <f>VLOOKUP($C148,地域別価格234[],6,0)</f>
        <v>#N/A</v>
      </c>
      <c r="P148" s="63" t="str">
        <f t="shared" si="157"/>
        <v/>
      </c>
      <c r="Q148" s="50" t="e">
        <f t="shared" si="158"/>
        <v>#N/A</v>
      </c>
      <c r="R148" s="34" t="e">
        <f t="shared" si="201"/>
        <v>#N/A</v>
      </c>
      <c r="S148" s="94" t="e">
        <f t="shared" si="202"/>
        <v>#N/A</v>
      </c>
      <c r="T148" s="98" t="e">
        <f t="shared" si="159"/>
        <v>#N/A</v>
      </c>
      <c r="U148" s="56" t="e">
        <f>VLOOKUP($C148,地域別価格234[],7,0)</f>
        <v>#N/A</v>
      </c>
      <c r="V148" s="63" t="str">
        <f t="shared" si="160"/>
        <v/>
      </c>
      <c r="W148" s="50" t="e">
        <f t="shared" si="161"/>
        <v>#N/A</v>
      </c>
      <c r="X148" s="34" t="e">
        <f t="shared" si="203"/>
        <v>#N/A</v>
      </c>
      <c r="Y148" s="94" t="e">
        <f t="shared" si="204"/>
        <v>#N/A</v>
      </c>
      <c r="Z148" s="98" t="e">
        <f t="shared" si="162"/>
        <v>#N/A</v>
      </c>
      <c r="AA148" s="56" t="e">
        <f>VLOOKUP($C148,地域別価格234[],8,0)</f>
        <v>#N/A</v>
      </c>
      <c r="AB148" s="63" t="str">
        <f t="shared" si="163"/>
        <v/>
      </c>
      <c r="AC148" s="50" t="e">
        <f t="shared" si="164"/>
        <v>#N/A</v>
      </c>
      <c r="AD148" s="34" t="e">
        <f t="shared" si="205"/>
        <v>#N/A</v>
      </c>
      <c r="AE148" s="94" t="e">
        <f t="shared" si="206"/>
        <v>#N/A</v>
      </c>
      <c r="AF148" s="98" t="e">
        <f t="shared" si="207"/>
        <v>#N/A</v>
      </c>
      <c r="AG148" s="56" t="e">
        <f>VLOOKUP($C148,地域別価格234[],9,0)</f>
        <v>#N/A</v>
      </c>
      <c r="AH148" s="63" t="str">
        <f t="shared" si="165"/>
        <v/>
      </c>
      <c r="AI148" s="50" t="e">
        <f t="shared" si="208"/>
        <v>#N/A</v>
      </c>
      <c r="AJ148" s="34" t="e">
        <f t="shared" si="209"/>
        <v>#N/A</v>
      </c>
      <c r="AK148" s="94" t="e">
        <f t="shared" si="210"/>
        <v>#N/A</v>
      </c>
      <c r="AL148" s="98" t="e">
        <f t="shared" si="211"/>
        <v>#N/A</v>
      </c>
      <c r="AM148" s="56" t="e">
        <f>VLOOKUP($C148,地域別価格234[],10,0)</f>
        <v>#N/A</v>
      </c>
      <c r="AN148" s="63" t="str">
        <f t="shared" si="166"/>
        <v/>
      </c>
      <c r="AO148" s="50" t="e">
        <f t="shared" si="212"/>
        <v>#N/A</v>
      </c>
      <c r="AP148" s="34" t="e">
        <f t="shared" si="213"/>
        <v>#N/A</v>
      </c>
      <c r="AQ148" s="94" t="e">
        <f t="shared" si="167"/>
        <v>#N/A</v>
      </c>
      <c r="AR148" s="98" t="e">
        <f t="shared" si="168"/>
        <v>#N/A</v>
      </c>
      <c r="AS148" s="56" t="e">
        <f>VLOOKUP($C148,地域別価格234[],11,0)</f>
        <v>#N/A</v>
      </c>
      <c r="AT148" s="63" t="str">
        <f t="shared" si="169"/>
        <v/>
      </c>
      <c r="AU148" s="50" t="e">
        <f t="shared" si="214"/>
        <v>#N/A</v>
      </c>
      <c r="AV148" s="34" t="e">
        <f t="shared" si="215"/>
        <v>#N/A</v>
      </c>
      <c r="AW148" s="94" t="e">
        <f t="shared" si="170"/>
        <v>#N/A</v>
      </c>
      <c r="AX148" s="98" t="e">
        <f t="shared" si="216"/>
        <v>#N/A</v>
      </c>
      <c r="AY148" s="56" t="e">
        <f>VLOOKUP($C148,地域別価格234[],12,0)</f>
        <v>#N/A</v>
      </c>
      <c r="AZ148" s="63" t="str">
        <f t="shared" si="171"/>
        <v/>
      </c>
      <c r="BA148" s="50" t="e">
        <f t="shared" si="217"/>
        <v>#N/A</v>
      </c>
      <c r="BB148" s="34" t="e">
        <f t="shared" si="218"/>
        <v>#N/A</v>
      </c>
      <c r="BC148" s="94" t="e">
        <f t="shared" si="172"/>
        <v>#N/A</v>
      </c>
      <c r="BD148" s="98" t="e">
        <f t="shared" si="219"/>
        <v>#N/A</v>
      </c>
      <c r="BE148" s="56" t="e">
        <f>VLOOKUP($C148,地域別価格234[],13,0)</f>
        <v>#N/A</v>
      </c>
      <c r="BF148" s="63" t="str">
        <f t="shared" si="173"/>
        <v/>
      </c>
      <c r="BG148" s="50" t="e">
        <f t="shared" si="220"/>
        <v>#N/A</v>
      </c>
      <c r="BH148" s="34" t="e">
        <f t="shared" si="221"/>
        <v>#N/A</v>
      </c>
      <c r="BI148" s="94" t="e">
        <f t="shared" si="222"/>
        <v>#N/A</v>
      </c>
      <c r="BJ148" s="98" t="e">
        <f t="shared" si="223"/>
        <v>#N/A</v>
      </c>
      <c r="BK148" s="56" t="e">
        <f>VLOOKUP($C148,地域別価格234[],14,0)</f>
        <v>#N/A</v>
      </c>
      <c r="BL148" s="63" t="str">
        <f t="shared" si="174"/>
        <v/>
      </c>
      <c r="BM148" s="50" t="e">
        <f t="shared" si="224"/>
        <v>#N/A</v>
      </c>
      <c r="BN148" s="34" t="e">
        <f t="shared" si="225"/>
        <v>#N/A</v>
      </c>
      <c r="BO148" s="94" t="e">
        <f t="shared" si="175"/>
        <v>#N/A</v>
      </c>
      <c r="BP148" s="98" t="e">
        <f t="shared" si="226"/>
        <v>#N/A</v>
      </c>
      <c r="BQ148" s="56" t="e">
        <f>VLOOKUP($C148,地域別価格234[],15,0)</f>
        <v>#N/A</v>
      </c>
      <c r="BR148" s="63" t="str">
        <f t="shared" si="176"/>
        <v/>
      </c>
      <c r="BS148" s="50" t="e">
        <f t="shared" si="227"/>
        <v>#N/A</v>
      </c>
      <c r="BT148" s="34" t="e">
        <f t="shared" si="228"/>
        <v>#N/A</v>
      </c>
      <c r="BU148" s="94" t="e">
        <f t="shared" si="177"/>
        <v>#N/A</v>
      </c>
      <c r="BV148" s="98" t="e">
        <f t="shared" si="229"/>
        <v>#N/A</v>
      </c>
      <c r="BW148" s="56" t="e">
        <f>VLOOKUP($C148,地域別価格234[],16,0)</f>
        <v>#N/A</v>
      </c>
      <c r="BX148" s="63" t="str">
        <f t="shared" si="178"/>
        <v/>
      </c>
      <c r="BY148" s="50" t="e">
        <f t="shared" si="230"/>
        <v>#N/A</v>
      </c>
      <c r="BZ148" s="34" t="e">
        <f t="shared" si="231"/>
        <v>#N/A</v>
      </c>
      <c r="CA148" s="94" t="e">
        <f t="shared" si="232"/>
        <v>#N/A</v>
      </c>
      <c r="CB148" s="98" t="e">
        <f t="shared" si="233"/>
        <v>#N/A</v>
      </c>
      <c r="CC148" s="47" t="e">
        <f t="shared" si="179"/>
        <v>#VALUE!</v>
      </c>
      <c r="CD148" s="36" t="e">
        <f t="shared" si="234"/>
        <v>#N/A</v>
      </c>
      <c r="CE148" s="36" t="e">
        <f t="shared" si="235"/>
        <v>#N/A</v>
      </c>
      <c r="CF148" s="36" t="e">
        <f t="shared" si="236"/>
        <v>#N/A</v>
      </c>
      <c r="CG148" s="36" t="e">
        <f t="shared" si="237"/>
        <v>#N/A</v>
      </c>
      <c r="CH148" s="36" t="e">
        <f t="shared" si="238"/>
        <v>#N/A</v>
      </c>
      <c r="CI148" s="36" t="e">
        <f t="shared" si="239"/>
        <v>#N/A</v>
      </c>
      <c r="CJ148" s="36" t="e">
        <f t="shared" si="240"/>
        <v>#N/A</v>
      </c>
      <c r="CK148" s="36" t="e">
        <f t="shared" si="241"/>
        <v>#N/A</v>
      </c>
      <c r="CL148" s="36" t="e">
        <f t="shared" si="242"/>
        <v>#N/A</v>
      </c>
      <c r="CM148" s="36" t="e">
        <f t="shared" si="243"/>
        <v>#N/A</v>
      </c>
      <c r="CN148" s="36" t="e">
        <f t="shared" si="244"/>
        <v>#N/A</v>
      </c>
      <c r="CO148" s="36" t="e">
        <f t="shared" si="245"/>
        <v>#N/A</v>
      </c>
      <c r="CP148" s="36" t="e">
        <f t="shared" si="246"/>
        <v>#N/A</v>
      </c>
      <c r="CQ148" s="29" t="e">
        <f t="shared" si="247"/>
        <v>#N/A</v>
      </c>
      <c r="CR148" s="29" t="e">
        <f t="shared" si="248"/>
        <v>#N/A</v>
      </c>
      <c r="CS148" s="29" t="e">
        <f t="shared" si="249"/>
        <v>#N/A</v>
      </c>
      <c r="CT148" s="29" t="e">
        <f t="shared" si="180"/>
        <v>#N/A</v>
      </c>
      <c r="CU148" s="29" t="e">
        <f t="shared" si="181"/>
        <v>#N/A</v>
      </c>
      <c r="CV148" s="29" t="e">
        <f t="shared" si="182"/>
        <v>#N/A</v>
      </c>
      <c r="CW148" s="29" t="e">
        <f t="shared" si="183"/>
        <v>#N/A</v>
      </c>
      <c r="CX148" s="29" t="e">
        <f t="shared" si="184"/>
        <v>#N/A</v>
      </c>
      <c r="CY148" s="29" t="e">
        <f t="shared" si="185"/>
        <v>#N/A</v>
      </c>
      <c r="CZ148" s="29" t="e">
        <f t="shared" si="186"/>
        <v>#N/A</v>
      </c>
      <c r="DA148" s="29" t="e">
        <f t="shared" si="187"/>
        <v>#N/A</v>
      </c>
      <c r="DB148" s="29" t="e">
        <f t="shared" si="188"/>
        <v>#N/A</v>
      </c>
      <c r="DC148" s="29"/>
      <c r="DD148" s="29" t="e">
        <f t="shared" si="250"/>
        <v>#N/A</v>
      </c>
      <c r="DE148" s="29" t="e">
        <f t="shared" si="251"/>
        <v>#N/A</v>
      </c>
      <c r="DF148" s="29" t="e">
        <f t="shared" si="189"/>
        <v>#N/A</v>
      </c>
      <c r="DG148" s="29" t="e">
        <f t="shared" si="190"/>
        <v>#N/A</v>
      </c>
      <c r="DH148" s="29" t="e">
        <f t="shared" si="191"/>
        <v>#N/A</v>
      </c>
      <c r="DI148" s="29" t="e">
        <f t="shared" si="192"/>
        <v>#N/A</v>
      </c>
      <c r="DJ148" s="29" t="e">
        <f t="shared" si="193"/>
        <v>#N/A</v>
      </c>
      <c r="DK148" s="29" t="e">
        <f t="shared" si="194"/>
        <v>#N/A</v>
      </c>
      <c r="DL148" s="29" t="e">
        <f t="shared" si="195"/>
        <v>#N/A</v>
      </c>
      <c r="DM148" s="29" t="e">
        <f t="shared" si="196"/>
        <v>#N/A</v>
      </c>
      <c r="DN148" s="29" t="e">
        <f t="shared" si="197"/>
        <v>#N/A</v>
      </c>
      <c r="DO148" s="29" t="e">
        <f t="shared" si="198"/>
        <v>#N/A</v>
      </c>
    </row>
    <row r="149" spans="1:122" ht="18" customHeight="1">
      <c r="A149" s="52" t="s">
        <v>97</v>
      </c>
      <c r="B149" s="52" t="str">
        <f t="shared" ref="B149:F149" si="256">B210&amp;""</f>
        <v/>
      </c>
      <c r="C149" s="52" t="str">
        <f t="shared" si="256"/>
        <v/>
      </c>
      <c r="D149" s="52" t="str">
        <f t="shared" si="256"/>
        <v/>
      </c>
      <c r="E149" s="52" t="str">
        <f t="shared" si="256"/>
        <v/>
      </c>
      <c r="F149" s="52" t="str">
        <f t="shared" si="256"/>
        <v/>
      </c>
      <c r="G149" s="87">
        <f t="shared" si="153"/>
        <v>0.85</v>
      </c>
      <c r="H149" s="58"/>
      <c r="I149" s="56" t="e">
        <f>VLOOKUP($C149,地域別価格234[],5,0)</f>
        <v>#N/A</v>
      </c>
      <c r="J149" s="63" t="str">
        <f t="shared" si="154"/>
        <v/>
      </c>
      <c r="K149" s="50" t="e">
        <f t="shared" si="155"/>
        <v>#N/A</v>
      </c>
      <c r="L149" s="34" t="e">
        <f t="shared" si="200"/>
        <v>#N/A</v>
      </c>
      <c r="M149" s="94" t="e">
        <f t="shared" si="156"/>
        <v>#N/A</v>
      </c>
      <c r="N149" s="98" t="e">
        <f t="shared" si="253"/>
        <v>#N/A</v>
      </c>
      <c r="O149" s="56" t="e">
        <f>VLOOKUP($C149,地域別価格234[],6,0)</f>
        <v>#N/A</v>
      </c>
      <c r="P149" s="63" t="str">
        <f t="shared" si="157"/>
        <v/>
      </c>
      <c r="Q149" s="50" t="e">
        <f t="shared" si="158"/>
        <v>#N/A</v>
      </c>
      <c r="R149" s="34" t="e">
        <f t="shared" si="201"/>
        <v>#N/A</v>
      </c>
      <c r="S149" s="94" t="e">
        <f t="shared" si="202"/>
        <v>#N/A</v>
      </c>
      <c r="T149" s="98" t="e">
        <f t="shared" si="159"/>
        <v>#N/A</v>
      </c>
      <c r="U149" s="56" t="e">
        <f>VLOOKUP($C149,地域別価格234[],7,0)</f>
        <v>#N/A</v>
      </c>
      <c r="V149" s="63" t="str">
        <f t="shared" si="160"/>
        <v/>
      </c>
      <c r="W149" s="50" t="e">
        <f t="shared" si="161"/>
        <v>#N/A</v>
      </c>
      <c r="X149" s="34" t="e">
        <f t="shared" si="203"/>
        <v>#N/A</v>
      </c>
      <c r="Y149" s="94" t="e">
        <f t="shared" si="204"/>
        <v>#N/A</v>
      </c>
      <c r="Z149" s="98" t="e">
        <f t="shared" si="162"/>
        <v>#N/A</v>
      </c>
      <c r="AA149" s="56" t="e">
        <f>VLOOKUP($C149,地域別価格234[],8,0)</f>
        <v>#N/A</v>
      </c>
      <c r="AB149" s="63" t="str">
        <f t="shared" si="163"/>
        <v/>
      </c>
      <c r="AC149" s="50" t="e">
        <f t="shared" si="164"/>
        <v>#N/A</v>
      </c>
      <c r="AD149" s="34" t="e">
        <f t="shared" si="205"/>
        <v>#N/A</v>
      </c>
      <c r="AE149" s="94" t="e">
        <f t="shared" si="206"/>
        <v>#N/A</v>
      </c>
      <c r="AF149" s="98" t="e">
        <f t="shared" si="207"/>
        <v>#N/A</v>
      </c>
      <c r="AG149" s="56" t="e">
        <f>VLOOKUP($C149,地域別価格234[],9,0)</f>
        <v>#N/A</v>
      </c>
      <c r="AH149" s="63" t="str">
        <f t="shared" si="165"/>
        <v/>
      </c>
      <c r="AI149" s="50" t="e">
        <f t="shared" si="208"/>
        <v>#N/A</v>
      </c>
      <c r="AJ149" s="34" t="e">
        <f t="shared" si="209"/>
        <v>#N/A</v>
      </c>
      <c r="AK149" s="94" t="e">
        <f t="shared" si="210"/>
        <v>#N/A</v>
      </c>
      <c r="AL149" s="98" t="e">
        <f t="shared" si="211"/>
        <v>#N/A</v>
      </c>
      <c r="AM149" s="56" t="e">
        <f>VLOOKUP($C149,地域別価格234[],10,0)</f>
        <v>#N/A</v>
      </c>
      <c r="AN149" s="63" t="str">
        <f t="shared" si="166"/>
        <v/>
      </c>
      <c r="AO149" s="50" t="e">
        <f t="shared" si="212"/>
        <v>#N/A</v>
      </c>
      <c r="AP149" s="34" t="e">
        <f t="shared" si="213"/>
        <v>#N/A</v>
      </c>
      <c r="AQ149" s="94" t="e">
        <f t="shared" si="167"/>
        <v>#N/A</v>
      </c>
      <c r="AR149" s="98" t="e">
        <f t="shared" si="168"/>
        <v>#N/A</v>
      </c>
      <c r="AS149" s="56" t="e">
        <f>VLOOKUP($C149,地域別価格234[],11,0)</f>
        <v>#N/A</v>
      </c>
      <c r="AT149" s="63" t="str">
        <f t="shared" si="169"/>
        <v/>
      </c>
      <c r="AU149" s="50" t="e">
        <f t="shared" si="214"/>
        <v>#N/A</v>
      </c>
      <c r="AV149" s="34" t="e">
        <f t="shared" si="215"/>
        <v>#N/A</v>
      </c>
      <c r="AW149" s="94" t="e">
        <f t="shared" si="170"/>
        <v>#N/A</v>
      </c>
      <c r="AX149" s="98" t="e">
        <f t="shared" si="216"/>
        <v>#N/A</v>
      </c>
      <c r="AY149" s="56" t="e">
        <f>VLOOKUP($C149,地域別価格234[],12,0)</f>
        <v>#N/A</v>
      </c>
      <c r="AZ149" s="63" t="str">
        <f t="shared" si="171"/>
        <v/>
      </c>
      <c r="BA149" s="50" t="e">
        <f t="shared" si="217"/>
        <v>#N/A</v>
      </c>
      <c r="BB149" s="34" t="e">
        <f t="shared" si="218"/>
        <v>#N/A</v>
      </c>
      <c r="BC149" s="94" t="e">
        <f t="shared" si="172"/>
        <v>#N/A</v>
      </c>
      <c r="BD149" s="98" t="e">
        <f t="shared" si="219"/>
        <v>#N/A</v>
      </c>
      <c r="BE149" s="56" t="e">
        <f>VLOOKUP($C149,地域別価格234[],13,0)</f>
        <v>#N/A</v>
      </c>
      <c r="BF149" s="63" t="str">
        <f t="shared" si="173"/>
        <v/>
      </c>
      <c r="BG149" s="50" t="e">
        <f t="shared" si="220"/>
        <v>#N/A</v>
      </c>
      <c r="BH149" s="34" t="e">
        <f t="shared" si="221"/>
        <v>#N/A</v>
      </c>
      <c r="BI149" s="94" t="e">
        <f t="shared" si="222"/>
        <v>#N/A</v>
      </c>
      <c r="BJ149" s="98" t="e">
        <f t="shared" si="223"/>
        <v>#N/A</v>
      </c>
      <c r="BK149" s="56" t="e">
        <f>VLOOKUP($C149,地域別価格234[],14,0)</f>
        <v>#N/A</v>
      </c>
      <c r="BL149" s="63" t="str">
        <f t="shared" si="174"/>
        <v/>
      </c>
      <c r="BM149" s="50" t="e">
        <f t="shared" si="224"/>
        <v>#N/A</v>
      </c>
      <c r="BN149" s="34" t="e">
        <f t="shared" si="225"/>
        <v>#N/A</v>
      </c>
      <c r="BO149" s="94" t="e">
        <f t="shared" si="175"/>
        <v>#N/A</v>
      </c>
      <c r="BP149" s="98" t="e">
        <f t="shared" si="226"/>
        <v>#N/A</v>
      </c>
      <c r="BQ149" s="56" t="e">
        <f>VLOOKUP($C149,地域別価格234[],15,0)</f>
        <v>#N/A</v>
      </c>
      <c r="BR149" s="63" t="str">
        <f t="shared" si="176"/>
        <v/>
      </c>
      <c r="BS149" s="50" t="e">
        <f t="shared" si="227"/>
        <v>#N/A</v>
      </c>
      <c r="BT149" s="34" t="e">
        <f t="shared" si="228"/>
        <v>#N/A</v>
      </c>
      <c r="BU149" s="94" t="e">
        <f t="shared" si="177"/>
        <v>#N/A</v>
      </c>
      <c r="BV149" s="98" t="e">
        <f t="shared" si="229"/>
        <v>#N/A</v>
      </c>
      <c r="BW149" s="56" t="e">
        <f>VLOOKUP($C149,地域別価格234[],16,0)</f>
        <v>#N/A</v>
      </c>
      <c r="BX149" s="63" t="str">
        <f t="shared" si="178"/>
        <v/>
      </c>
      <c r="BY149" s="50" t="e">
        <f t="shared" si="230"/>
        <v>#N/A</v>
      </c>
      <c r="BZ149" s="34" t="e">
        <f t="shared" si="231"/>
        <v>#N/A</v>
      </c>
      <c r="CA149" s="94" t="e">
        <f t="shared" si="232"/>
        <v>#N/A</v>
      </c>
      <c r="CB149" s="98" t="e">
        <f t="shared" si="233"/>
        <v>#N/A</v>
      </c>
      <c r="CC149" s="47" t="e">
        <f t="shared" si="179"/>
        <v>#VALUE!</v>
      </c>
      <c r="CD149" s="36" t="e">
        <f t="shared" si="234"/>
        <v>#N/A</v>
      </c>
      <c r="CE149" s="36" t="e">
        <f t="shared" si="235"/>
        <v>#N/A</v>
      </c>
      <c r="CF149" s="36" t="e">
        <f t="shared" si="236"/>
        <v>#N/A</v>
      </c>
      <c r="CG149" s="36" t="e">
        <f t="shared" si="237"/>
        <v>#N/A</v>
      </c>
      <c r="CH149" s="36" t="e">
        <f t="shared" si="238"/>
        <v>#N/A</v>
      </c>
      <c r="CI149" s="36" t="e">
        <f t="shared" si="239"/>
        <v>#N/A</v>
      </c>
      <c r="CJ149" s="36" t="e">
        <f t="shared" si="240"/>
        <v>#N/A</v>
      </c>
      <c r="CK149" s="36" t="e">
        <f t="shared" si="241"/>
        <v>#N/A</v>
      </c>
      <c r="CL149" s="36" t="e">
        <f t="shared" si="242"/>
        <v>#N/A</v>
      </c>
      <c r="CM149" s="36" t="e">
        <f t="shared" si="243"/>
        <v>#N/A</v>
      </c>
      <c r="CN149" s="36" t="e">
        <f t="shared" si="244"/>
        <v>#N/A</v>
      </c>
      <c r="CO149" s="36" t="e">
        <f t="shared" si="245"/>
        <v>#N/A</v>
      </c>
      <c r="CP149" s="36" t="e">
        <f t="shared" si="246"/>
        <v>#N/A</v>
      </c>
      <c r="CQ149" s="29" t="e">
        <f t="shared" si="247"/>
        <v>#N/A</v>
      </c>
      <c r="CR149" s="29" t="e">
        <f t="shared" si="248"/>
        <v>#N/A</v>
      </c>
      <c r="CS149" s="29" t="e">
        <f t="shared" si="249"/>
        <v>#N/A</v>
      </c>
      <c r="CT149" s="29" t="e">
        <f t="shared" si="180"/>
        <v>#N/A</v>
      </c>
      <c r="CU149" s="29" t="e">
        <f t="shared" si="181"/>
        <v>#N/A</v>
      </c>
      <c r="CV149" s="29" t="e">
        <f t="shared" si="182"/>
        <v>#N/A</v>
      </c>
      <c r="CW149" s="29" t="e">
        <f t="shared" si="183"/>
        <v>#N/A</v>
      </c>
      <c r="CX149" s="29" t="e">
        <f t="shared" si="184"/>
        <v>#N/A</v>
      </c>
      <c r="CY149" s="29" t="e">
        <f t="shared" si="185"/>
        <v>#N/A</v>
      </c>
      <c r="CZ149" s="29" t="e">
        <f t="shared" si="186"/>
        <v>#N/A</v>
      </c>
      <c r="DA149" s="29" t="e">
        <f t="shared" si="187"/>
        <v>#N/A</v>
      </c>
      <c r="DB149" s="29" t="e">
        <f t="shared" si="188"/>
        <v>#N/A</v>
      </c>
      <c r="DC149" s="29"/>
      <c r="DD149" s="29" t="e">
        <f t="shared" si="250"/>
        <v>#N/A</v>
      </c>
      <c r="DE149" s="29" t="e">
        <f t="shared" si="251"/>
        <v>#N/A</v>
      </c>
      <c r="DF149" s="29" t="e">
        <f t="shared" si="189"/>
        <v>#N/A</v>
      </c>
      <c r="DG149" s="29" t="e">
        <f t="shared" si="190"/>
        <v>#N/A</v>
      </c>
      <c r="DH149" s="29" t="e">
        <f t="shared" si="191"/>
        <v>#N/A</v>
      </c>
      <c r="DI149" s="29" t="e">
        <f t="shared" si="192"/>
        <v>#N/A</v>
      </c>
      <c r="DJ149" s="29" t="e">
        <f t="shared" si="193"/>
        <v>#N/A</v>
      </c>
      <c r="DK149" s="29" t="e">
        <f t="shared" si="194"/>
        <v>#N/A</v>
      </c>
      <c r="DL149" s="29" t="e">
        <f t="shared" si="195"/>
        <v>#N/A</v>
      </c>
      <c r="DM149" s="29" t="e">
        <f t="shared" si="196"/>
        <v>#N/A</v>
      </c>
      <c r="DN149" s="29" t="e">
        <f t="shared" si="197"/>
        <v>#N/A</v>
      </c>
      <c r="DO149" s="29" t="e">
        <f t="shared" si="198"/>
        <v>#N/A</v>
      </c>
    </row>
    <row r="150" spans="1:122" ht="18" customHeight="1">
      <c r="A150" s="52" t="s">
        <v>97</v>
      </c>
      <c r="B150" s="52" t="str">
        <f t="shared" ref="B150:F150" si="257">B211&amp;""</f>
        <v/>
      </c>
      <c r="C150" s="52" t="str">
        <f t="shared" si="257"/>
        <v/>
      </c>
      <c r="D150" s="52" t="str">
        <f t="shared" si="257"/>
        <v/>
      </c>
      <c r="E150" s="52" t="str">
        <f t="shared" si="257"/>
        <v/>
      </c>
      <c r="F150" s="52" t="str">
        <f t="shared" si="257"/>
        <v/>
      </c>
      <c r="G150" s="87">
        <f t="shared" si="153"/>
        <v>0.85</v>
      </c>
      <c r="H150" s="58"/>
      <c r="I150" s="56" t="e">
        <f>VLOOKUP($C150,地域別価格234[],5,0)</f>
        <v>#N/A</v>
      </c>
      <c r="J150" s="63" t="str">
        <f t="shared" si="154"/>
        <v/>
      </c>
      <c r="K150" s="50" t="e">
        <f t="shared" si="155"/>
        <v>#N/A</v>
      </c>
      <c r="L150" s="34" t="e">
        <f t="shared" si="200"/>
        <v>#N/A</v>
      </c>
      <c r="M150" s="94" t="e">
        <f t="shared" si="156"/>
        <v>#N/A</v>
      </c>
      <c r="N150" s="98" t="e">
        <f t="shared" si="253"/>
        <v>#N/A</v>
      </c>
      <c r="O150" s="56" t="e">
        <f>VLOOKUP($C150,地域別価格234[],6,0)</f>
        <v>#N/A</v>
      </c>
      <c r="P150" s="63" t="str">
        <f t="shared" si="157"/>
        <v/>
      </c>
      <c r="Q150" s="50" t="e">
        <f t="shared" si="158"/>
        <v>#N/A</v>
      </c>
      <c r="R150" s="34" t="e">
        <f t="shared" si="201"/>
        <v>#N/A</v>
      </c>
      <c r="S150" s="94" t="e">
        <f t="shared" si="202"/>
        <v>#N/A</v>
      </c>
      <c r="T150" s="98" t="e">
        <f t="shared" si="159"/>
        <v>#N/A</v>
      </c>
      <c r="U150" s="56" t="e">
        <f>VLOOKUP($C150,地域別価格234[],7,0)</f>
        <v>#N/A</v>
      </c>
      <c r="V150" s="63" t="str">
        <f t="shared" si="160"/>
        <v/>
      </c>
      <c r="W150" s="50" t="e">
        <f t="shared" si="161"/>
        <v>#N/A</v>
      </c>
      <c r="X150" s="34" t="e">
        <f t="shared" si="203"/>
        <v>#N/A</v>
      </c>
      <c r="Y150" s="94" t="e">
        <f t="shared" si="204"/>
        <v>#N/A</v>
      </c>
      <c r="Z150" s="98" t="e">
        <f t="shared" si="162"/>
        <v>#N/A</v>
      </c>
      <c r="AA150" s="56" t="e">
        <f>VLOOKUP($C150,地域別価格234[],8,0)</f>
        <v>#N/A</v>
      </c>
      <c r="AB150" s="63" t="str">
        <f t="shared" si="163"/>
        <v/>
      </c>
      <c r="AC150" s="50" t="e">
        <f t="shared" si="164"/>
        <v>#N/A</v>
      </c>
      <c r="AD150" s="34" t="e">
        <f t="shared" si="205"/>
        <v>#N/A</v>
      </c>
      <c r="AE150" s="94" t="e">
        <f t="shared" si="206"/>
        <v>#N/A</v>
      </c>
      <c r="AF150" s="98" t="e">
        <f t="shared" si="207"/>
        <v>#N/A</v>
      </c>
      <c r="AG150" s="56" t="e">
        <f>VLOOKUP($C150,地域別価格234[],9,0)</f>
        <v>#N/A</v>
      </c>
      <c r="AH150" s="63" t="str">
        <f t="shared" si="165"/>
        <v/>
      </c>
      <c r="AI150" s="50" t="e">
        <f t="shared" si="208"/>
        <v>#N/A</v>
      </c>
      <c r="AJ150" s="34" t="e">
        <f t="shared" si="209"/>
        <v>#N/A</v>
      </c>
      <c r="AK150" s="94" t="e">
        <f t="shared" si="210"/>
        <v>#N/A</v>
      </c>
      <c r="AL150" s="98" t="e">
        <f t="shared" si="211"/>
        <v>#N/A</v>
      </c>
      <c r="AM150" s="56" t="e">
        <f>VLOOKUP($C150,地域別価格234[],10,0)</f>
        <v>#N/A</v>
      </c>
      <c r="AN150" s="63" t="str">
        <f t="shared" si="166"/>
        <v/>
      </c>
      <c r="AO150" s="50" t="e">
        <f t="shared" si="212"/>
        <v>#N/A</v>
      </c>
      <c r="AP150" s="34" t="e">
        <f t="shared" si="213"/>
        <v>#N/A</v>
      </c>
      <c r="AQ150" s="94" t="e">
        <f t="shared" si="167"/>
        <v>#N/A</v>
      </c>
      <c r="AR150" s="98" t="e">
        <f t="shared" si="168"/>
        <v>#N/A</v>
      </c>
      <c r="AS150" s="56" t="e">
        <f>VLOOKUP($C150,地域別価格234[],11,0)</f>
        <v>#N/A</v>
      </c>
      <c r="AT150" s="63" t="str">
        <f t="shared" si="169"/>
        <v/>
      </c>
      <c r="AU150" s="50" t="e">
        <f t="shared" si="214"/>
        <v>#N/A</v>
      </c>
      <c r="AV150" s="34" t="e">
        <f t="shared" si="215"/>
        <v>#N/A</v>
      </c>
      <c r="AW150" s="94" t="e">
        <f t="shared" si="170"/>
        <v>#N/A</v>
      </c>
      <c r="AX150" s="98" t="e">
        <f t="shared" si="216"/>
        <v>#N/A</v>
      </c>
      <c r="AY150" s="56" t="e">
        <f>VLOOKUP($C150,地域別価格234[],12,0)</f>
        <v>#N/A</v>
      </c>
      <c r="AZ150" s="63" t="str">
        <f t="shared" si="171"/>
        <v/>
      </c>
      <c r="BA150" s="50" t="e">
        <f t="shared" si="217"/>
        <v>#N/A</v>
      </c>
      <c r="BB150" s="34" t="e">
        <f t="shared" si="218"/>
        <v>#N/A</v>
      </c>
      <c r="BC150" s="94" t="e">
        <f t="shared" si="172"/>
        <v>#N/A</v>
      </c>
      <c r="BD150" s="98" t="e">
        <f t="shared" si="219"/>
        <v>#N/A</v>
      </c>
      <c r="BE150" s="56" t="e">
        <f>VLOOKUP($C150,地域別価格234[],13,0)</f>
        <v>#N/A</v>
      </c>
      <c r="BF150" s="63" t="str">
        <f t="shared" si="173"/>
        <v/>
      </c>
      <c r="BG150" s="50" t="e">
        <f t="shared" si="220"/>
        <v>#N/A</v>
      </c>
      <c r="BH150" s="34" t="e">
        <f t="shared" si="221"/>
        <v>#N/A</v>
      </c>
      <c r="BI150" s="94" t="e">
        <f t="shared" si="222"/>
        <v>#N/A</v>
      </c>
      <c r="BJ150" s="98" t="e">
        <f t="shared" si="223"/>
        <v>#N/A</v>
      </c>
      <c r="BK150" s="56" t="e">
        <f>VLOOKUP($C150,地域別価格234[],14,0)</f>
        <v>#N/A</v>
      </c>
      <c r="BL150" s="63" t="str">
        <f t="shared" si="174"/>
        <v/>
      </c>
      <c r="BM150" s="50" t="e">
        <f t="shared" si="224"/>
        <v>#N/A</v>
      </c>
      <c r="BN150" s="34" t="e">
        <f t="shared" si="225"/>
        <v>#N/A</v>
      </c>
      <c r="BO150" s="94" t="e">
        <f t="shared" si="175"/>
        <v>#N/A</v>
      </c>
      <c r="BP150" s="98" t="e">
        <f t="shared" si="226"/>
        <v>#N/A</v>
      </c>
      <c r="BQ150" s="56" t="e">
        <f>VLOOKUP($C150,地域別価格234[],15,0)</f>
        <v>#N/A</v>
      </c>
      <c r="BR150" s="63" t="str">
        <f t="shared" si="176"/>
        <v/>
      </c>
      <c r="BS150" s="50" t="e">
        <f t="shared" si="227"/>
        <v>#N/A</v>
      </c>
      <c r="BT150" s="34" t="e">
        <f t="shared" si="228"/>
        <v>#N/A</v>
      </c>
      <c r="BU150" s="94" t="e">
        <f t="shared" si="177"/>
        <v>#N/A</v>
      </c>
      <c r="BV150" s="98" t="e">
        <f t="shared" si="229"/>
        <v>#N/A</v>
      </c>
      <c r="BW150" s="56" t="e">
        <f>VLOOKUP($C150,地域別価格234[],16,0)</f>
        <v>#N/A</v>
      </c>
      <c r="BX150" s="63" t="str">
        <f t="shared" si="178"/>
        <v/>
      </c>
      <c r="BY150" s="50" t="e">
        <f t="shared" si="230"/>
        <v>#N/A</v>
      </c>
      <c r="BZ150" s="34" t="e">
        <f t="shared" si="231"/>
        <v>#N/A</v>
      </c>
      <c r="CA150" s="94" t="e">
        <f t="shared" si="232"/>
        <v>#N/A</v>
      </c>
      <c r="CB150" s="98" t="e">
        <f t="shared" si="233"/>
        <v>#N/A</v>
      </c>
      <c r="CC150" s="47" t="e">
        <f t="shared" si="179"/>
        <v>#VALUE!</v>
      </c>
      <c r="CD150" s="36" t="e">
        <f t="shared" si="234"/>
        <v>#N/A</v>
      </c>
      <c r="CE150" s="36" t="e">
        <f t="shared" si="235"/>
        <v>#N/A</v>
      </c>
      <c r="CF150" s="36" t="e">
        <f t="shared" si="236"/>
        <v>#N/A</v>
      </c>
      <c r="CG150" s="36" t="e">
        <f t="shared" si="237"/>
        <v>#N/A</v>
      </c>
      <c r="CH150" s="36" t="e">
        <f t="shared" si="238"/>
        <v>#N/A</v>
      </c>
      <c r="CI150" s="36" t="e">
        <f t="shared" si="239"/>
        <v>#N/A</v>
      </c>
      <c r="CJ150" s="36" t="e">
        <f t="shared" si="240"/>
        <v>#N/A</v>
      </c>
      <c r="CK150" s="36" t="e">
        <f t="shared" si="241"/>
        <v>#N/A</v>
      </c>
      <c r="CL150" s="36" t="e">
        <f t="shared" si="242"/>
        <v>#N/A</v>
      </c>
      <c r="CM150" s="36" t="e">
        <f t="shared" si="243"/>
        <v>#N/A</v>
      </c>
      <c r="CN150" s="36" t="e">
        <f t="shared" si="244"/>
        <v>#N/A</v>
      </c>
      <c r="CO150" s="36" t="e">
        <f t="shared" si="245"/>
        <v>#N/A</v>
      </c>
      <c r="CP150" s="36" t="e">
        <f t="shared" si="246"/>
        <v>#N/A</v>
      </c>
      <c r="CQ150" s="29" t="e">
        <f t="shared" si="247"/>
        <v>#N/A</v>
      </c>
      <c r="CR150" s="29" t="e">
        <f t="shared" si="248"/>
        <v>#N/A</v>
      </c>
      <c r="CS150" s="29" t="e">
        <f t="shared" si="249"/>
        <v>#N/A</v>
      </c>
      <c r="CT150" s="29" t="e">
        <f t="shared" si="180"/>
        <v>#N/A</v>
      </c>
      <c r="CU150" s="29" t="e">
        <f t="shared" si="181"/>
        <v>#N/A</v>
      </c>
      <c r="CV150" s="29" t="e">
        <f t="shared" si="182"/>
        <v>#N/A</v>
      </c>
      <c r="CW150" s="29" t="e">
        <f t="shared" si="183"/>
        <v>#N/A</v>
      </c>
      <c r="CX150" s="29" t="e">
        <f t="shared" si="184"/>
        <v>#N/A</v>
      </c>
      <c r="CY150" s="29" t="e">
        <f t="shared" si="185"/>
        <v>#N/A</v>
      </c>
      <c r="CZ150" s="29" t="e">
        <f t="shared" si="186"/>
        <v>#N/A</v>
      </c>
      <c r="DA150" s="29" t="e">
        <f t="shared" si="187"/>
        <v>#N/A</v>
      </c>
      <c r="DB150" s="29" t="e">
        <f t="shared" si="188"/>
        <v>#N/A</v>
      </c>
      <c r="DC150" s="29"/>
      <c r="DD150" s="29" t="e">
        <f t="shared" si="250"/>
        <v>#N/A</v>
      </c>
      <c r="DE150" s="29" t="e">
        <f t="shared" si="251"/>
        <v>#N/A</v>
      </c>
      <c r="DF150" s="29" t="e">
        <f t="shared" si="189"/>
        <v>#N/A</v>
      </c>
      <c r="DG150" s="29" t="e">
        <f t="shared" si="190"/>
        <v>#N/A</v>
      </c>
      <c r="DH150" s="29" t="e">
        <f t="shared" si="191"/>
        <v>#N/A</v>
      </c>
      <c r="DI150" s="29" t="e">
        <f t="shared" si="192"/>
        <v>#N/A</v>
      </c>
      <c r="DJ150" s="29" t="e">
        <f t="shared" si="193"/>
        <v>#N/A</v>
      </c>
      <c r="DK150" s="29" t="e">
        <f t="shared" si="194"/>
        <v>#N/A</v>
      </c>
      <c r="DL150" s="29" t="e">
        <f t="shared" si="195"/>
        <v>#N/A</v>
      </c>
      <c r="DM150" s="29" t="e">
        <f t="shared" si="196"/>
        <v>#N/A</v>
      </c>
      <c r="DN150" s="29" t="e">
        <f t="shared" si="197"/>
        <v>#N/A</v>
      </c>
      <c r="DO150" s="29" t="e">
        <f t="shared" si="198"/>
        <v>#N/A</v>
      </c>
    </row>
    <row r="151" spans="1:122" ht="18" customHeight="1">
      <c r="A151" s="52" t="s">
        <v>97</v>
      </c>
      <c r="B151" s="52" t="str">
        <f t="shared" ref="B151:F151" si="258">B212&amp;""</f>
        <v/>
      </c>
      <c r="C151" s="52" t="str">
        <f t="shared" si="258"/>
        <v/>
      </c>
      <c r="D151" s="52" t="str">
        <f t="shared" si="258"/>
        <v/>
      </c>
      <c r="E151" s="52" t="str">
        <f t="shared" si="258"/>
        <v/>
      </c>
      <c r="F151" s="52" t="str">
        <f t="shared" si="258"/>
        <v/>
      </c>
      <c r="G151" s="87">
        <f t="shared" si="153"/>
        <v>0.85</v>
      </c>
      <c r="H151" s="58"/>
      <c r="I151" s="56" t="e">
        <f>VLOOKUP($C151,地域別価格234[],5,0)</f>
        <v>#N/A</v>
      </c>
      <c r="J151" s="63" t="str">
        <f t="shared" si="154"/>
        <v/>
      </c>
      <c r="K151" s="50" t="e">
        <f t="shared" si="155"/>
        <v>#N/A</v>
      </c>
      <c r="L151" s="34" t="e">
        <f t="shared" si="200"/>
        <v>#N/A</v>
      </c>
      <c r="M151" s="94" t="e">
        <f t="shared" si="156"/>
        <v>#N/A</v>
      </c>
      <c r="N151" s="98" t="e">
        <f t="shared" si="253"/>
        <v>#N/A</v>
      </c>
      <c r="O151" s="56" t="e">
        <f>VLOOKUP($C151,地域別価格234[],6,0)</f>
        <v>#N/A</v>
      </c>
      <c r="P151" s="63" t="str">
        <f t="shared" si="157"/>
        <v/>
      </c>
      <c r="Q151" s="50" t="e">
        <f t="shared" si="158"/>
        <v>#N/A</v>
      </c>
      <c r="R151" s="34" t="e">
        <f t="shared" si="201"/>
        <v>#N/A</v>
      </c>
      <c r="S151" s="94" t="e">
        <f t="shared" si="202"/>
        <v>#N/A</v>
      </c>
      <c r="T151" s="98" t="e">
        <f t="shared" si="159"/>
        <v>#N/A</v>
      </c>
      <c r="U151" s="56" t="e">
        <f>VLOOKUP($C151,地域別価格234[],7,0)</f>
        <v>#N/A</v>
      </c>
      <c r="V151" s="63" t="str">
        <f t="shared" si="160"/>
        <v/>
      </c>
      <c r="W151" s="50" t="e">
        <f t="shared" si="161"/>
        <v>#N/A</v>
      </c>
      <c r="X151" s="34" t="e">
        <f t="shared" si="203"/>
        <v>#N/A</v>
      </c>
      <c r="Y151" s="94" t="e">
        <f t="shared" si="204"/>
        <v>#N/A</v>
      </c>
      <c r="Z151" s="98" t="e">
        <f t="shared" si="162"/>
        <v>#N/A</v>
      </c>
      <c r="AA151" s="56" t="e">
        <f>VLOOKUP($C151,地域別価格234[],8,0)</f>
        <v>#N/A</v>
      </c>
      <c r="AB151" s="63" t="str">
        <f t="shared" si="163"/>
        <v/>
      </c>
      <c r="AC151" s="50" t="e">
        <f t="shared" si="164"/>
        <v>#N/A</v>
      </c>
      <c r="AD151" s="34" t="e">
        <f t="shared" si="205"/>
        <v>#N/A</v>
      </c>
      <c r="AE151" s="94" t="e">
        <f t="shared" si="206"/>
        <v>#N/A</v>
      </c>
      <c r="AF151" s="98" t="e">
        <f t="shared" si="207"/>
        <v>#N/A</v>
      </c>
      <c r="AG151" s="56" t="e">
        <f>VLOOKUP($C151,地域別価格234[],9,0)</f>
        <v>#N/A</v>
      </c>
      <c r="AH151" s="63" t="str">
        <f t="shared" si="165"/>
        <v/>
      </c>
      <c r="AI151" s="50" t="e">
        <f t="shared" si="208"/>
        <v>#N/A</v>
      </c>
      <c r="AJ151" s="34" t="e">
        <f t="shared" si="209"/>
        <v>#N/A</v>
      </c>
      <c r="AK151" s="94" t="e">
        <f t="shared" si="210"/>
        <v>#N/A</v>
      </c>
      <c r="AL151" s="98" t="e">
        <f t="shared" si="211"/>
        <v>#N/A</v>
      </c>
      <c r="AM151" s="56" t="e">
        <f>VLOOKUP($C151,地域別価格234[],10,0)</f>
        <v>#N/A</v>
      </c>
      <c r="AN151" s="63" t="str">
        <f t="shared" si="166"/>
        <v/>
      </c>
      <c r="AO151" s="50" t="e">
        <f t="shared" si="212"/>
        <v>#N/A</v>
      </c>
      <c r="AP151" s="34" t="e">
        <f t="shared" si="213"/>
        <v>#N/A</v>
      </c>
      <c r="AQ151" s="94" t="e">
        <f t="shared" si="167"/>
        <v>#N/A</v>
      </c>
      <c r="AR151" s="98" t="e">
        <f t="shared" si="168"/>
        <v>#N/A</v>
      </c>
      <c r="AS151" s="56" t="e">
        <f>VLOOKUP($C151,地域別価格234[],11,0)</f>
        <v>#N/A</v>
      </c>
      <c r="AT151" s="63" t="str">
        <f t="shared" si="169"/>
        <v/>
      </c>
      <c r="AU151" s="50" t="e">
        <f t="shared" si="214"/>
        <v>#N/A</v>
      </c>
      <c r="AV151" s="34" t="e">
        <f t="shared" si="215"/>
        <v>#N/A</v>
      </c>
      <c r="AW151" s="94" t="e">
        <f t="shared" si="170"/>
        <v>#N/A</v>
      </c>
      <c r="AX151" s="98" t="e">
        <f t="shared" si="216"/>
        <v>#N/A</v>
      </c>
      <c r="AY151" s="56" t="e">
        <f>VLOOKUP($C151,地域別価格234[],12,0)</f>
        <v>#N/A</v>
      </c>
      <c r="AZ151" s="63" t="str">
        <f t="shared" si="171"/>
        <v/>
      </c>
      <c r="BA151" s="50" t="e">
        <f t="shared" si="217"/>
        <v>#N/A</v>
      </c>
      <c r="BB151" s="34" t="e">
        <f t="shared" si="218"/>
        <v>#N/A</v>
      </c>
      <c r="BC151" s="94" t="e">
        <f t="shared" si="172"/>
        <v>#N/A</v>
      </c>
      <c r="BD151" s="98" t="e">
        <f t="shared" si="219"/>
        <v>#N/A</v>
      </c>
      <c r="BE151" s="56" t="e">
        <f>VLOOKUP($C151,地域別価格234[],13,0)</f>
        <v>#N/A</v>
      </c>
      <c r="BF151" s="63" t="str">
        <f t="shared" si="173"/>
        <v/>
      </c>
      <c r="BG151" s="50" t="e">
        <f t="shared" si="220"/>
        <v>#N/A</v>
      </c>
      <c r="BH151" s="34" t="e">
        <f t="shared" si="221"/>
        <v>#N/A</v>
      </c>
      <c r="BI151" s="94" t="e">
        <f t="shared" si="222"/>
        <v>#N/A</v>
      </c>
      <c r="BJ151" s="98" t="e">
        <f t="shared" si="223"/>
        <v>#N/A</v>
      </c>
      <c r="BK151" s="56" t="e">
        <f>VLOOKUP($C151,地域別価格234[],14,0)</f>
        <v>#N/A</v>
      </c>
      <c r="BL151" s="63" t="str">
        <f t="shared" si="174"/>
        <v/>
      </c>
      <c r="BM151" s="50" t="e">
        <f t="shared" si="224"/>
        <v>#N/A</v>
      </c>
      <c r="BN151" s="34" t="e">
        <f t="shared" si="225"/>
        <v>#N/A</v>
      </c>
      <c r="BO151" s="94" t="e">
        <f t="shared" si="175"/>
        <v>#N/A</v>
      </c>
      <c r="BP151" s="98" t="e">
        <f t="shared" si="226"/>
        <v>#N/A</v>
      </c>
      <c r="BQ151" s="56" t="e">
        <f>VLOOKUP($C151,地域別価格234[],15,0)</f>
        <v>#N/A</v>
      </c>
      <c r="BR151" s="63" t="str">
        <f t="shared" si="176"/>
        <v/>
      </c>
      <c r="BS151" s="50" t="e">
        <f t="shared" si="227"/>
        <v>#N/A</v>
      </c>
      <c r="BT151" s="34" t="e">
        <f t="shared" si="228"/>
        <v>#N/A</v>
      </c>
      <c r="BU151" s="94" t="e">
        <f t="shared" si="177"/>
        <v>#N/A</v>
      </c>
      <c r="BV151" s="98" t="e">
        <f t="shared" si="229"/>
        <v>#N/A</v>
      </c>
      <c r="BW151" s="56" t="e">
        <f>VLOOKUP($C151,地域別価格234[],16,0)</f>
        <v>#N/A</v>
      </c>
      <c r="BX151" s="63" t="str">
        <f t="shared" si="178"/>
        <v/>
      </c>
      <c r="BY151" s="50" t="e">
        <f t="shared" si="230"/>
        <v>#N/A</v>
      </c>
      <c r="BZ151" s="34" t="e">
        <f t="shared" si="231"/>
        <v>#N/A</v>
      </c>
      <c r="CA151" s="94" t="e">
        <f t="shared" si="232"/>
        <v>#N/A</v>
      </c>
      <c r="CB151" s="98" t="e">
        <f t="shared" si="233"/>
        <v>#N/A</v>
      </c>
      <c r="CC151" s="47" t="e">
        <f t="shared" si="179"/>
        <v>#VALUE!</v>
      </c>
      <c r="CD151" s="36" t="e">
        <f t="shared" si="234"/>
        <v>#N/A</v>
      </c>
      <c r="CE151" s="36" t="e">
        <f t="shared" si="235"/>
        <v>#N/A</v>
      </c>
      <c r="CF151" s="36" t="e">
        <f t="shared" si="236"/>
        <v>#N/A</v>
      </c>
      <c r="CG151" s="36" t="e">
        <f t="shared" si="237"/>
        <v>#N/A</v>
      </c>
      <c r="CH151" s="36" t="e">
        <f t="shared" si="238"/>
        <v>#N/A</v>
      </c>
      <c r="CI151" s="36" t="e">
        <f t="shared" si="239"/>
        <v>#N/A</v>
      </c>
      <c r="CJ151" s="36" t="e">
        <f t="shared" si="240"/>
        <v>#N/A</v>
      </c>
      <c r="CK151" s="36" t="e">
        <f t="shared" si="241"/>
        <v>#N/A</v>
      </c>
      <c r="CL151" s="36" t="e">
        <f t="shared" si="242"/>
        <v>#N/A</v>
      </c>
      <c r="CM151" s="36" t="e">
        <f t="shared" si="243"/>
        <v>#N/A</v>
      </c>
      <c r="CN151" s="36" t="e">
        <f t="shared" si="244"/>
        <v>#N/A</v>
      </c>
      <c r="CO151" s="36" t="e">
        <f t="shared" si="245"/>
        <v>#N/A</v>
      </c>
      <c r="CP151" s="36" t="e">
        <f t="shared" si="246"/>
        <v>#N/A</v>
      </c>
      <c r="CQ151" s="29" t="e">
        <f t="shared" si="247"/>
        <v>#N/A</v>
      </c>
      <c r="CR151" s="29" t="e">
        <f t="shared" si="248"/>
        <v>#N/A</v>
      </c>
      <c r="CS151" s="29" t="e">
        <f t="shared" si="249"/>
        <v>#N/A</v>
      </c>
      <c r="CT151" s="29" t="e">
        <f t="shared" si="180"/>
        <v>#N/A</v>
      </c>
      <c r="CU151" s="29" t="e">
        <f t="shared" si="181"/>
        <v>#N/A</v>
      </c>
      <c r="CV151" s="29" t="e">
        <f t="shared" si="182"/>
        <v>#N/A</v>
      </c>
      <c r="CW151" s="29" t="e">
        <f t="shared" si="183"/>
        <v>#N/A</v>
      </c>
      <c r="CX151" s="29" t="e">
        <f t="shared" si="184"/>
        <v>#N/A</v>
      </c>
      <c r="CY151" s="29" t="e">
        <f t="shared" si="185"/>
        <v>#N/A</v>
      </c>
      <c r="CZ151" s="29" t="e">
        <f t="shared" si="186"/>
        <v>#N/A</v>
      </c>
      <c r="DA151" s="29" t="e">
        <f t="shared" si="187"/>
        <v>#N/A</v>
      </c>
      <c r="DB151" s="29" t="e">
        <f t="shared" si="188"/>
        <v>#N/A</v>
      </c>
      <c r="DC151" s="29"/>
      <c r="DD151" s="29" t="e">
        <f t="shared" si="250"/>
        <v>#N/A</v>
      </c>
      <c r="DE151" s="29" t="e">
        <f t="shared" si="251"/>
        <v>#N/A</v>
      </c>
      <c r="DF151" s="29" t="e">
        <f t="shared" si="189"/>
        <v>#N/A</v>
      </c>
      <c r="DG151" s="29" t="e">
        <f t="shared" si="190"/>
        <v>#N/A</v>
      </c>
      <c r="DH151" s="29" t="e">
        <f t="shared" si="191"/>
        <v>#N/A</v>
      </c>
      <c r="DI151" s="29" t="e">
        <f t="shared" si="192"/>
        <v>#N/A</v>
      </c>
      <c r="DJ151" s="29" t="e">
        <f t="shared" si="193"/>
        <v>#N/A</v>
      </c>
      <c r="DK151" s="29" t="e">
        <f t="shared" si="194"/>
        <v>#N/A</v>
      </c>
      <c r="DL151" s="29" t="e">
        <f t="shared" si="195"/>
        <v>#N/A</v>
      </c>
      <c r="DM151" s="29" t="e">
        <f t="shared" si="196"/>
        <v>#N/A</v>
      </c>
      <c r="DN151" s="29" t="e">
        <f t="shared" si="197"/>
        <v>#N/A</v>
      </c>
      <c r="DO151" s="29" t="e">
        <f t="shared" si="198"/>
        <v>#N/A</v>
      </c>
    </row>
    <row r="152" spans="1:122" ht="18" customHeight="1">
      <c r="A152" s="52" t="s">
        <v>97</v>
      </c>
      <c r="B152" s="52" t="str">
        <f t="shared" ref="B152:F152" si="259">B213&amp;""</f>
        <v/>
      </c>
      <c r="C152" s="52" t="str">
        <f t="shared" si="259"/>
        <v/>
      </c>
      <c r="D152" s="52" t="str">
        <f t="shared" si="259"/>
        <v/>
      </c>
      <c r="E152" s="52" t="str">
        <f t="shared" si="259"/>
        <v/>
      </c>
      <c r="F152" s="52" t="str">
        <f t="shared" si="259"/>
        <v/>
      </c>
      <c r="G152" s="87">
        <f t="shared" si="153"/>
        <v>0.85</v>
      </c>
      <c r="H152" s="58"/>
      <c r="I152" s="56" t="e">
        <f>VLOOKUP($C152,地域別価格234[],5,0)</f>
        <v>#N/A</v>
      </c>
      <c r="J152" s="63" t="str">
        <f t="shared" si="154"/>
        <v/>
      </c>
      <c r="K152" s="50" t="e">
        <f t="shared" si="155"/>
        <v>#N/A</v>
      </c>
      <c r="L152" s="34" t="e">
        <f t="shared" si="200"/>
        <v>#N/A</v>
      </c>
      <c r="M152" s="94" t="e">
        <f t="shared" si="156"/>
        <v>#N/A</v>
      </c>
      <c r="N152" s="98" t="e">
        <f t="shared" si="253"/>
        <v>#N/A</v>
      </c>
      <c r="O152" s="56" t="e">
        <f>VLOOKUP($C152,地域別価格234[],6,0)</f>
        <v>#N/A</v>
      </c>
      <c r="P152" s="63" t="str">
        <f t="shared" si="157"/>
        <v/>
      </c>
      <c r="Q152" s="50" t="e">
        <f t="shared" si="158"/>
        <v>#N/A</v>
      </c>
      <c r="R152" s="34" t="e">
        <f t="shared" si="201"/>
        <v>#N/A</v>
      </c>
      <c r="S152" s="94" t="e">
        <f t="shared" si="202"/>
        <v>#N/A</v>
      </c>
      <c r="T152" s="98" t="e">
        <f t="shared" si="159"/>
        <v>#N/A</v>
      </c>
      <c r="U152" s="56" t="e">
        <f>VLOOKUP($C152,地域別価格234[],7,0)</f>
        <v>#N/A</v>
      </c>
      <c r="V152" s="63" t="str">
        <f t="shared" si="160"/>
        <v/>
      </c>
      <c r="W152" s="50" t="e">
        <f t="shared" si="161"/>
        <v>#N/A</v>
      </c>
      <c r="X152" s="34" t="e">
        <f t="shared" si="203"/>
        <v>#N/A</v>
      </c>
      <c r="Y152" s="94" t="e">
        <f t="shared" si="204"/>
        <v>#N/A</v>
      </c>
      <c r="Z152" s="98" t="e">
        <f t="shared" si="162"/>
        <v>#N/A</v>
      </c>
      <c r="AA152" s="56" t="e">
        <f>VLOOKUP($C152,地域別価格234[],8,0)</f>
        <v>#N/A</v>
      </c>
      <c r="AB152" s="63" t="str">
        <f t="shared" si="163"/>
        <v/>
      </c>
      <c r="AC152" s="50" t="e">
        <f t="shared" si="164"/>
        <v>#N/A</v>
      </c>
      <c r="AD152" s="34" t="e">
        <f t="shared" si="205"/>
        <v>#N/A</v>
      </c>
      <c r="AE152" s="94" t="e">
        <f t="shared" si="206"/>
        <v>#N/A</v>
      </c>
      <c r="AF152" s="98" t="e">
        <f t="shared" si="207"/>
        <v>#N/A</v>
      </c>
      <c r="AG152" s="56" t="e">
        <f>VLOOKUP($C152,地域別価格234[],9,0)</f>
        <v>#N/A</v>
      </c>
      <c r="AH152" s="63" t="str">
        <f t="shared" si="165"/>
        <v/>
      </c>
      <c r="AI152" s="50" t="e">
        <f t="shared" si="208"/>
        <v>#N/A</v>
      </c>
      <c r="AJ152" s="34" t="e">
        <f t="shared" si="209"/>
        <v>#N/A</v>
      </c>
      <c r="AK152" s="94" t="e">
        <f t="shared" si="210"/>
        <v>#N/A</v>
      </c>
      <c r="AL152" s="98" t="e">
        <f t="shared" si="211"/>
        <v>#N/A</v>
      </c>
      <c r="AM152" s="56" t="e">
        <f>VLOOKUP($C152,地域別価格234[],10,0)</f>
        <v>#N/A</v>
      </c>
      <c r="AN152" s="63" t="str">
        <f t="shared" si="166"/>
        <v/>
      </c>
      <c r="AO152" s="50" t="e">
        <f t="shared" si="212"/>
        <v>#N/A</v>
      </c>
      <c r="AP152" s="34" t="e">
        <f t="shared" si="213"/>
        <v>#N/A</v>
      </c>
      <c r="AQ152" s="94" t="e">
        <f t="shared" si="167"/>
        <v>#N/A</v>
      </c>
      <c r="AR152" s="98" t="e">
        <f t="shared" si="168"/>
        <v>#N/A</v>
      </c>
      <c r="AS152" s="56" t="e">
        <f>VLOOKUP($C152,地域別価格234[],11,0)</f>
        <v>#N/A</v>
      </c>
      <c r="AT152" s="63" t="str">
        <f t="shared" si="169"/>
        <v/>
      </c>
      <c r="AU152" s="50" t="e">
        <f t="shared" si="214"/>
        <v>#N/A</v>
      </c>
      <c r="AV152" s="34" t="e">
        <f t="shared" si="215"/>
        <v>#N/A</v>
      </c>
      <c r="AW152" s="94" t="e">
        <f t="shared" si="170"/>
        <v>#N/A</v>
      </c>
      <c r="AX152" s="98" t="e">
        <f t="shared" si="216"/>
        <v>#N/A</v>
      </c>
      <c r="AY152" s="56" t="e">
        <f>VLOOKUP($C152,地域別価格234[],12,0)</f>
        <v>#N/A</v>
      </c>
      <c r="AZ152" s="63" t="str">
        <f t="shared" si="171"/>
        <v/>
      </c>
      <c r="BA152" s="50" t="e">
        <f t="shared" si="217"/>
        <v>#N/A</v>
      </c>
      <c r="BB152" s="34" t="e">
        <f t="shared" si="218"/>
        <v>#N/A</v>
      </c>
      <c r="BC152" s="94" t="e">
        <f t="shared" si="172"/>
        <v>#N/A</v>
      </c>
      <c r="BD152" s="98" t="e">
        <f t="shared" si="219"/>
        <v>#N/A</v>
      </c>
      <c r="BE152" s="56" t="e">
        <f>VLOOKUP($C152,地域別価格234[],13,0)</f>
        <v>#N/A</v>
      </c>
      <c r="BF152" s="63" t="str">
        <f t="shared" si="173"/>
        <v/>
      </c>
      <c r="BG152" s="50" t="e">
        <f t="shared" si="220"/>
        <v>#N/A</v>
      </c>
      <c r="BH152" s="34" t="e">
        <f t="shared" si="221"/>
        <v>#N/A</v>
      </c>
      <c r="BI152" s="94" t="e">
        <f t="shared" si="222"/>
        <v>#N/A</v>
      </c>
      <c r="BJ152" s="98" t="e">
        <f t="shared" si="223"/>
        <v>#N/A</v>
      </c>
      <c r="BK152" s="56" t="e">
        <f>VLOOKUP($C152,地域別価格234[],14,0)</f>
        <v>#N/A</v>
      </c>
      <c r="BL152" s="63" t="str">
        <f t="shared" si="174"/>
        <v/>
      </c>
      <c r="BM152" s="50" t="e">
        <f t="shared" si="224"/>
        <v>#N/A</v>
      </c>
      <c r="BN152" s="34" t="e">
        <f t="shared" si="225"/>
        <v>#N/A</v>
      </c>
      <c r="BO152" s="94" t="e">
        <f t="shared" si="175"/>
        <v>#N/A</v>
      </c>
      <c r="BP152" s="98" t="e">
        <f t="shared" si="226"/>
        <v>#N/A</v>
      </c>
      <c r="BQ152" s="56" t="e">
        <f>VLOOKUP($C152,地域別価格234[],15,0)</f>
        <v>#N/A</v>
      </c>
      <c r="BR152" s="63" t="str">
        <f t="shared" si="176"/>
        <v/>
      </c>
      <c r="BS152" s="50" t="e">
        <f t="shared" si="227"/>
        <v>#N/A</v>
      </c>
      <c r="BT152" s="34" t="e">
        <f t="shared" si="228"/>
        <v>#N/A</v>
      </c>
      <c r="BU152" s="94" t="e">
        <f t="shared" si="177"/>
        <v>#N/A</v>
      </c>
      <c r="BV152" s="98" t="e">
        <f t="shared" si="229"/>
        <v>#N/A</v>
      </c>
      <c r="BW152" s="56" t="e">
        <f>VLOOKUP($C152,地域別価格234[],16,0)</f>
        <v>#N/A</v>
      </c>
      <c r="BX152" s="63" t="str">
        <f t="shared" si="178"/>
        <v/>
      </c>
      <c r="BY152" s="50" t="e">
        <f t="shared" si="230"/>
        <v>#N/A</v>
      </c>
      <c r="BZ152" s="34" t="e">
        <f>BY152/$G152</f>
        <v>#N/A</v>
      </c>
      <c r="CA152" s="94" t="e">
        <f t="shared" si="232"/>
        <v>#N/A</v>
      </c>
      <c r="CB152" s="98" t="e">
        <f t="shared" si="233"/>
        <v>#N/A</v>
      </c>
      <c r="CC152" s="47" t="e">
        <f t="shared" si="179"/>
        <v>#VALUE!</v>
      </c>
      <c r="CD152" s="36" t="e">
        <f t="shared" si="234"/>
        <v>#N/A</v>
      </c>
      <c r="CE152" s="36" t="e">
        <f t="shared" si="235"/>
        <v>#N/A</v>
      </c>
      <c r="CF152" s="36" t="e">
        <f t="shared" si="236"/>
        <v>#N/A</v>
      </c>
      <c r="CG152" s="36" t="e">
        <f t="shared" si="237"/>
        <v>#N/A</v>
      </c>
      <c r="CH152" s="36" t="e">
        <f t="shared" si="238"/>
        <v>#N/A</v>
      </c>
      <c r="CI152" s="36" t="e">
        <f t="shared" si="239"/>
        <v>#N/A</v>
      </c>
      <c r="CJ152" s="36" t="e">
        <f t="shared" si="240"/>
        <v>#N/A</v>
      </c>
      <c r="CK152" s="36" t="e">
        <f t="shared" si="241"/>
        <v>#N/A</v>
      </c>
      <c r="CL152" s="36" t="e">
        <f t="shared" si="242"/>
        <v>#N/A</v>
      </c>
      <c r="CM152" s="36" t="e">
        <f t="shared" si="243"/>
        <v>#N/A</v>
      </c>
      <c r="CN152" s="36" t="e">
        <f t="shared" si="244"/>
        <v>#N/A</v>
      </c>
      <c r="CO152" s="36" t="e">
        <f t="shared" si="245"/>
        <v>#N/A</v>
      </c>
      <c r="CP152" s="36" t="e">
        <f t="shared" si="246"/>
        <v>#N/A</v>
      </c>
      <c r="CQ152" s="29" t="e">
        <f t="shared" si="247"/>
        <v>#N/A</v>
      </c>
      <c r="CR152" s="29" t="e">
        <f t="shared" si="248"/>
        <v>#N/A</v>
      </c>
      <c r="CS152" s="29" t="e">
        <f t="shared" si="249"/>
        <v>#N/A</v>
      </c>
      <c r="CT152" s="29" t="e">
        <f t="shared" si="180"/>
        <v>#N/A</v>
      </c>
      <c r="CU152" s="29" t="e">
        <f t="shared" si="181"/>
        <v>#N/A</v>
      </c>
      <c r="CV152" s="29" t="e">
        <f t="shared" si="182"/>
        <v>#N/A</v>
      </c>
      <c r="CW152" s="29" t="e">
        <f t="shared" si="183"/>
        <v>#N/A</v>
      </c>
      <c r="CX152" s="29" t="e">
        <f t="shared" si="184"/>
        <v>#N/A</v>
      </c>
      <c r="CY152" s="29" t="e">
        <f t="shared" si="185"/>
        <v>#N/A</v>
      </c>
      <c r="CZ152" s="29" t="e">
        <f t="shared" si="186"/>
        <v>#N/A</v>
      </c>
      <c r="DA152" s="29" t="e">
        <f t="shared" si="187"/>
        <v>#N/A</v>
      </c>
      <c r="DB152" s="29" t="e">
        <f t="shared" si="188"/>
        <v>#N/A</v>
      </c>
      <c r="DC152" s="29"/>
      <c r="DD152" s="29" t="e">
        <f t="shared" si="250"/>
        <v>#N/A</v>
      </c>
      <c r="DE152" s="29" t="e">
        <f t="shared" si="251"/>
        <v>#N/A</v>
      </c>
      <c r="DF152" s="29" t="e">
        <f t="shared" si="189"/>
        <v>#N/A</v>
      </c>
      <c r="DG152" s="29" t="e">
        <f t="shared" si="190"/>
        <v>#N/A</v>
      </c>
      <c r="DH152" s="29" t="e">
        <f t="shared" si="191"/>
        <v>#N/A</v>
      </c>
      <c r="DI152" s="29" t="e">
        <f t="shared" si="192"/>
        <v>#N/A</v>
      </c>
      <c r="DJ152" s="29" t="e">
        <f t="shared" si="193"/>
        <v>#N/A</v>
      </c>
      <c r="DK152" s="29" t="e">
        <f t="shared" si="194"/>
        <v>#N/A</v>
      </c>
      <c r="DL152" s="29" t="e">
        <f t="shared" si="195"/>
        <v>#N/A</v>
      </c>
      <c r="DM152" s="29" t="e">
        <f t="shared" si="196"/>
        <v>#N/A</v>
      </c>
      <c r="DN152" s="29" t="e">
        <f t="shared" si="197"/>
        <v>#N/A</v>
      </c>
      <c r="DO152" s="29" t="e">
        <f t="shared" si="198"/>
        <v>#N/A</v>
      </c>
    </row>
    <row r="153" spans="1:122" ht="18" customHeight="1">
      <c r="A153" s="52" t="s">
        <v>97</v>
      </c>
      <c r="B153" s="52" t="str">
        <f t="shared" ref="B153:F153" si="260">B214&amp;""</f>
        <v/>
      </c>
      <c r="C153" s="52" t="str">
        <f t="shared" si="260"/>
        <v/>
      </c>
      <c r="D153" s="52" t="str">
        <f t="shared" si="260"/>
        <v/>
      </c>
      <c r="E153" s="52" t="str">
        <f t="shared" si="260"/>
        <v/>
      </c>
      <c r="F153" s="52" t="str">
        <f t="shared" si="260"/>
        <v/>
      </c>
      <c r="G153" s="87">
        <f t="shared" si="153"/>
        <v>0.85</v>
      </c>
      <c r="H153" s="58"/>
      <c r="I153" s="56" t="e">
        <f>VLOOKUP($C153,地域別価格234[],5,0)</f>
        <v>#N/A</v>
      </c>
      <c r="J153" s="63" t="str">
        <f t="shared" si="154"/>
        <v/>
      </c>
      <c r="K153" s="50" t="e">
        <f t="shared" si="155"/>
        <v>#N/A</v>
      </c>
      <c r="L153" s="34" t="e">
        <f t="shared" si="200"/>
        <v>#N/A</v>
      </c>
      <c r="M153" s="94" t="e">
        <f t="shared" si="156"/>
        <v>#N/A</v>
      </c>
      <c r="N153" s="98" t="e">
        <f t="shared" si="253"/>
        <v>#N/A</v>
      </c>
      <c r="O153" s="56" t="e">
        <f>VLOOKUP($C153,地域別価格234[],6,0)</f>
        <v>#N/A</v>
      </c>
      <c r="P153" s="63" t="str">
        <f t="shared" si="157"/>
        <v/>
      </c>
      <c r="Q153" s="50" t="e">
        <f t="shared" si="158"/>
        <v>#N/A</v>
      </c>
      <c r="R153" s="34" t="e">
        <f t="shared" si="201"/>
        <v>#N/A</v>
      </c>
      <c r="S153" s="94" t="e">
        <f t="shared" si="202"/>
        <v>#N/A</v>
      </c>
      <c r="T153" s="98" t="e">
        <f t="shared" si="159"/>
        <v>#N/A</v>
      </c>
      <c r="U153" s="56" t="e">
        <f>VLOOKUP($C153,地域別価格234[],7,0)</f>
        <v>#N/A</v>
      </c>
      <c r="V153" s="63" t="str">
        <f t="shared" si="160"/>
        <v/>
      </c>
      <c r="W153" s="50" t="e">
        <f t="shared" si="161"/>
        <v>#N/A</v>
      </c>
      <c r="X153" s="34" t="e">
        <f t="shared" si="203"/>
        <v>#N/A</v>
      </c>
      <c r="Y153" s="94" t="e">
        <f t="shared" si="204"/>
        <v>#N/A</v>
      </c>
      <c r="Z153" s="98" t="e">
        <f t="shared" si="162"/>
        <v>#N/A</v>
      </c>
      <c r="AA153" s="56" t="e">
        <f>VLOOKUP($C153,地域別価格234[],8,0)</f>
        <v>#N/A</v>
      </c>
      <c r="AB153" s="63" t="str">
        <f t="shared" si="163"/>
        <v/>
      </c>
      <c r="AC153" s="50" t="e">
        <f t="shared" si="164"/>
        <v>#N/A</v>
      </c>
      <c r="AD153" s="34" t="e">
        <f t="shared" si="205"/>
        <v>#N/A</v>
      </c>
      <c r="AE153" s="94" t="e">
        <f t="shared" si="206"/>
        <v>#N/A</v>
      </c>
      <c r="AF153" s="98" t="e">
        <f t="shared" si="207"/>
        <v>#N/A</v>
      </c>
      <c r="AG153" s="56" t="e">
        <f>VLOOKUP($C153,地域別価格234[],9,0)</f>
        <v>#N/A</v>
      </c>
      <c r="AH153" s="63" t="str">
        <f t="shared" si="165"/>
        <v/>
      </c>
      <c r="AI153" s="50" t="e">
        <f t="shared" si="208"/>
        <v>#N/A</v>
      </c>
      <c r="AJ153" s="34" t="e">
        <f t="shared" si="209"/>
        <v>#N/A</v>
      </c>
      <c r="AK153" s="94" t="e">
        <f t="shared" si="210"/>
        <v>#N/A</v>
      </c>
      <c r="AL153" s="98" t="e">
        <f t="shared" si="211"/>
        <v>#N/A</v>
      </c>
      <c r="AM153" s="56" t="e">
        <f>VLOOKUP($C153,地域別価格234[],10,0)</f>
        <v>#N/A</v>
      </c>
      <c r="AN153" s="63" t="str">
        <f t="shared" si="166"/>
        <v/>
      </c>
      <c r="AO153" s="50" t="e">
        <f t="shared" si="212"/>
        <v>#N/A</v>
      </c>
      <c r="AP153" s="34" t="e">
        <f t="shared" si="213"/>
        <v>#N/A</v>
      </c>
      <c r="AQ153" s="94" t="e">
        <f t="shared" si="167"/>
        <v>#N/A</v>
      </c>
      <c r="AR153" s="98" t="e">
        <f t="shared" si="168"/>
        <v>#N/A</v>
      </c>
      <c r="AS153" s="56" t="e">
        <f>VLOOKUP($C153,地域別価格234[],11,0)</f>
        <v>#N/A</v>
      </c>
      <c r="AT153" s="63" t="str">
        <f t="shared" si="169"/>
        <v/>
      </c>
      <c r="AU153" s="50" t="e">
        <f t="shared" si="214"/>
        <v>#N/A</v>
      </c>
      <c r="AV153" s="34" t="e">
        <f t="shared" si="215"/>
        <v>#N/A</v>
      </c>
      <c r="AW153" s="94" t="e">
        <f t="shared" si="170"/>
        <v>#N/A</v>
      </c>
      <c r="AX153" s="98" t="e">
        <f t="shared" si="216"/>
        <v>#N/A</v>
      </c>
      <c r="AY153" s="56" t="e">
        <f>VLOOKUP($C153,地域別価格234[],12,0)</f>
        <v>#N/A</v>
      </c>
      <c r="AZ153" s="63" t="str">
        <f t="shared" si="171"/>
        <v/>
      </c>
      <c r="BA153" s="50" t="e">
        <f t="shared" si="217"/>
        <v>#N/A</v>
      </c>
      <c r="BB153" s="34" t="e">
        <f t="shared" si="218"/>
        <v>#N/A</v>
      </c>
      <c r="BC153" s="94" t="e">
        <f t="shared" si="172"/>
        <v>#N/A</v>
      </c>
      <c r="BD153" s="98" t="e">
        <f t="shared" si="219"/>
        <v>#N/A</v>
      </c>
      <c r="BE153" s="56" t="e">
        <f>VLOOKUP($C153,地域別価格234[],13,0)</f>
        <v>#N/A</v>
      </c>
      <c r="BF153" s="63" t="str">
        <f t="shared" si="173"/>
        <v/>
      </c>
      <c r="BG153" s="50" t="e">
        <f t="shared" si="220"/>
        <v>#N/A</v>
      </c>
      <c r="BH153" s="34" t="e">
        <f t="shared" si="221"/>
        <v>#N/A</v>
      </c>
      <c r="BI153" s="94" t="e">
        <f t="shared" si="222"/>
        <v>#N/A</v>
      </c>
      <c r="BJ153" s="98" t="e">
        <f t="shared" si="223"/>
        <v>#N/A</v>
      </c>
      <c r="BK153" s="56" t="e">
        <f>VLOOKUP($C153,地域別価格234[],14,0)</f>
        <v>#N/A</v>
      </c>
      <c r="BL153" s="63" t="str">
        <f t="shared" si="174"/>
        <v/>
      </c>
      <c r="BM153" s="50" t="e">
        <f t="shared" si="224"/>
        <v>#N/A</v>
      </c>
      <c r="BN153" s="34" t="e">
        <f t="shared" si="225"/>
        <v>#N/A</v>
      </c>
      <c r="BO153" s="94" t="e">
        <f t="shared" si="175"/>
        <v>#N/A</v>
      </c>
      <c r="BP153" s="98" t="e">
        <f t="shared" si="226"/>
        <v>#N/A</v>
      </c>
      <c r="BQ153" s="56" t="e">
        <f>VLOOKUP($C153,地域別価格234[],15,0)</f>
        <v>#N/A</v>
      </c>
      <c r="BR153" s="63" t="str">
        <f t="shared" si="176"/>
        <v/>
      </c>
      <c r="BS153" s="50" t="e">
        <f t="shared" si="227"/>
        <v>#N/A</v>
      </c>
      <c r="BT153" s="34" t="e">
        <f t="shared" si="228"/>
        <v>#N/A</v>
      </c>
      <c r="BU153" s="94" t="e">
        <f t="shared" si="177"/>
        <v>#N/A</v>
      </c>
      <c r="BV153" s="98" t="e">
        <f t="shared" si="229"/>
        <v>#N/A</v>
      </c>
      <c r="BW153" s="56" t="e">
        <f>VLOOKUP($C153,地域別価格234[],16,0)</f>
        <v>#N/A</v>
      </c>
      <c r="BX153" s="63" t="str">
        <f t="shared" si="178"/>
        <v/>
      </c>
      <c r="BY153" s="50" t="e">
        <f t="shared" si="230"/>
        <v>#N/A</v>
      </c>
      <c r="BZ153" s="34" t="e">
        <f t="shared" ref="BZ153:BZ201" si="261">BY153/$G153</f>
        <v>#N/A</v>
      </c>
      <c r="CA153" s="94" t="e">
        <f t="shared" si="232"/>
        <v>#N/A</v>
      </c>
      <c r="CB153" s="98" t="e">
        <f t="shared" si="233"/>
        <v>#N/A</v>
      </c>
      <c r="CC153" s="47" t="e">
        <f t="shared" si="179"/>
        <v>#VALUE!</v>
      </c>
      <c r="CD153" s="36" t="e">
        <f t="shared" si="234"/>
        <v>#N/A</v>
      </c>
      <c r="CE153" s="36" t="e">
        <f t="shared" si="235"/>
        <v>#N/A</v>
      </c>
      <c r="CF153" s="36" t="e">
        <f t="shared" si="236"/>
        <v>#N/A</v>
      </c>
      <c r="CG153" s="36" t="e">
        <f t="shared" si="237"/>
        <v>#N/A</v>
      </c>
      <c r="CH153" s="36" t="e">
        <f t="shared" si="238"/>
        <v>#N/A</v>
      </c>
      <c r="CI153" s="36" t="e">
        <f t="shared" si="239"/>
        <v>#N/A</v>
      </c>
      <c r="CJ153" s="36" t="e">
        <f t="shared" si="240"/>
        <v>#N/A</v>
      </c>
      <c r="CK153" s="36" t="e">
        <f t="shared" si="241"/>
        <v>#N/A</v>
      </c>
      <c r="CL153" s="36" t="e">
        <f t="shared" si="242"/>
        <v>#N/A</v>
      </c>
      <c r="CM153" s="36" t="e">
        <f t="shared" si="243"/>
        <v>#N/A</v>
      </c>
      <c r="CN153" s="36" t="e">
        <f t="shared" si="244"/>
        <v>#N/A</v>
      </c>
      <c r="CO153" s="36" t="e">
        <f t="shared" si="245"/>
        <v>#N/A</v>
      </c>
      <c r="CP153" s="36" t="e">
        <f t="shared" si="246"/>
        <v>#N/A</v>
      </c>
      <c r="CQ153" s="29" t="e">
        <f t="shared" si="247"/>
        <v>#N/A</v>
      </c>
      <c r="CR153" s="29" t="e">
        <f t="shared" si="248"/>
        <v>#N/A</v>
      </c>
      <c r="CS153" s="29" t="e">
        <f t="shared" si="249"/>
        <v>#N/A</v>
      </c>
      <c r="CT153" s="29" t="e">
        <f t="shared" si="180"/>
        <v>#N/A</v>
      </c>
      <c r="CU153" s="29" t="e">
        <f t="shared" si="181"/>
        <v>#N/A</v>
      </c>
      <c r="CV153" s="29" t="e">
        <f t="shared" si="182"/>
        <v>#N/A</v>
      </c>
      <c r="CW153" s="29" t="e">
        <f t="shared" si="183"/>
        <v>#N/A</v>
      </c>
      <c r="CX153" s="29" t="e">
        <f t="shared" si="184"/>
        <v>#N/A</v>
      </c>
      <c r="CY153" s="29" t="e">
        <f t="shared" si="185"/>
        <v>#N/A</v>
      </c>
      <c r="CZ153" s="29" t="e">
        <f t="shared" si="186"/>
        <v>#N/A</v>
      </c>
      <c r="DA153" s="29" t="e">
        <f t="shared" si="187"/>
        <v>#N/A</v>
      </c>
      <c r="DB153" s="29" t="e">
        <f t="shared" si="188"/>
        <v>#N/A</v>
      </c>
      <c r="DC153" s="29"/>
      <c r="DD153" s="29" t="e">
        <f t="shared" si="250"/>
        <v>#N/A</v>
      </c>
      <c r="DE153" s="29" t="e">
        <f t="shared" si="251"/>
        <v>#N/A</v>
      </c>
      <c r="DF153" s="29" t="e">
        <f t="shared" si="189"/>
        <v>#N/A</v>
      </c>
      <c r="DG153" s="29" t="e">
        <f t="shared" si="190"/>
        <v>#N/A</v>
      </c>
      <c r="DH153" s="29" t="e">
        <f t="shared" si="191"/>
        <v>#N/A</v>
      </c>
      <c r="DI153" s="29" t="e">
        <f t="shared" si="192"/>
        <v>#N/A</v>
      </c>
      <c r="DJ153" s="29" t="e">
        <f t="shared" si="193"/>
        <v>#N/A</v>
      </c>
      <c r="DK153" s="29" t="e">
        <f t="shared" si="194"/>
        <v>#N/A</v>
      </c>
      <c r="DL153" s="29" t="e">
        <f t="shared" si="195"/>
        <v>#N/A</v>
      </c>
      <c r="DM153" s="29" t="e">
        <f t="shared" si="196"/>
        <v>#N/A</v>
      </c>
      <c r="DN153" s="29" t="e">
        <f t="shared" si="197"/>
        <v>#N/A</v>
      </c>
      <c r="DO153" s="29" t="e">
        <f t="shared" si="198"/>
        <v>#N/A</v>
      </c>
    </row>
    <row r="154" spans="1:122" ht="18" customHeight="1">
      <c r="A154" s="52" t="s">
        <v>97</v>
      </c>
      <c r="B154" s="52" t="str">
        <f t="shared" ref="B154:F154" si="262">B215&amp;""</f>
        <v/>
      </c>
      <c r="C154" s="52" t="str">
        <f t="shared" si="262"/>
        <v/>
      </c>
      <c r="D154" s="52" t="str">
        <f t="shared" si="262"/>
        <v/>
      </c>
      <c r="E154" s="52" t="str">
        <f t="shared" si="262"/>
        <v/>
      </c>
      <c r="F154" s="52" t="str">
        <f t="shared" si="262"/>
        <v/>
      </c>
      <c r="G154" s="87">
        <f t="shared" si="153"/>
        <v>0.85</v>
      </c>
      <c r="H154" s="58"/>
      <c r="I154" s="56" t="e">
        <f>VLOOKUP($C154,地域別価格234[],5,0)</f>
        <v>#N/A</v>
      </c>
      <c r="J154" s="63" t="str">
        <f t="shared" si="154"/>
        <v/>
      </c>
      <c r="K154" s="50" t="e">
        <f t="shared" si="155"/>
        <v>#N/A</v>
      </c>
      <c r="L154" s="34" t="e">
        <f t="shared" si="200"/>
        <v>#N/A</v>
      </c>
      <c r="M154" s="94" t="e">
        <f t="shared" si="156"/>
        <v>#N/A</v>
      </c>
      <c r="N154" s="98" t="e">
        <f t="shared" si="253"/>
        <v>#N/A</v>
      </c>
      <c r="O154" s="56" t="e">
        <f>VLOOKUP($C154,地域別価格234[],6,0)</f>
        <v>#N/A</v>
      </c>
      <c r="P154" s="63" t="str">
        <f t="shared" si="157"/>
        <v/>
      </c>
      <c r="Q154" s="50" t="e">
        <f t="shared" si="158"/>
        <v>#N/A</v>
      </c>
      <c r="R154" s="34" t="e">
        <f t="shared" si="201"/>
        <v>#N/A</v>
      </c>
      <c r="S154" s="94" t="e">
        <f t="shared" si="202"/>
        <v>#N/A</v>
      </c>
      <c r="T154" s="98" t="e">
        <f t="shared" si="159"/>
        <v>#N/A</v>
      </c>
      <c r="U154" s="56" t="e">
        <f>VLOOKUP($C154,地域別価格234[],7,0)</f>
        <v>#N/A</v>
      </c>
      <c r="V154" s="63" t="str">
        <f t="shared" si="160"/>
        <v/>
      </c>
      <c r="W154" s="50" t="e">
        <f t="shared" si="161"/>
        <v>#N/A</v>
      </c>
      <c r="X154" s="34" t="e">
        <f t="shared" si="203"/>
        <v>#N/A</v>
      </c>
      <c r="Y154" s="94" t="e">
        <f t="shared" si="204"/>
        <v>#N/A</v>
      </c>
      <c r="Z154" s="98" t="e">
        <f t="shared" si="162"/>
        <v>#N/A</v>
      </c>
      <c r="AA154" s="56" t="e">
        <f>VLOOKUP($C154,地域別価格234[],8,0)</f>
        <v>#N/A</v>
      </c>
      <c r="AB154" s="63" t="str">
        <f t="shared" si="163"/>
        <v/>
      </c>
      <c r="AC154" s="50" t="e">
        <f t="shared" si="164"/>
        <v>#N/A</v>
      </c>
      <c r="AD154" s="34" t="e">
        <f t="shared" si="205"/>
        <v>#N/A</v>
      </c>
      <c r="AE154" s="94" t="e">
        <f t="shared" si="206"/>
        <v>#N/A</v>
      </c>
      <c r="AF154" s="98" t="e">
        <f t="shared" si="207"/>
        <v>#N/A</v>
      </c>
      <c r="AG154" s="56" t="e">
        <f>VLOOKUP($C154,地域別価格234[],9,0)</f>
        <v>#N/A</v>
      </c>
      <c r="AH154" s="63" t="str">
        <f t="shared" si="165"/>
        <v/>
      </c>
      <c r="AI154" s="50" t="e">
        <f t="shared" si="208"/>
        <v>#N/A</v>
      </c>
      <c r="AJ154" s="34" t="e">
        <f t="shared" si="209"/>
        <v>#N/A</v>
      </c>
      <c r="AK154" s="94" t="e">
        <f t="shared" si="210"/>
        <v>#N/A</v>
      </c>
      <c r="AL154" s="98" t="e">
        <f t="shared" si="211"/>
        <v>#N/A</v>
      </c>
      <c r="AM154" s="56" t="e">
        <f>VLOOKUP($C154,地域別価格234[],10,0)</f>
        <v>#N/A</v>
      </c>
      <c r="AN154" s="63" t="str">
        <f t="shared" si="166"/>
        <v/>
      </c>
      <c r="AO154" s="50" t="e">
        <f t="shared" si="212"/>
        <v>#N/A</v>
      </c>
      <c r="AP154" s="34" t="e">
        <f t="shared" si="213"/>
        <v>#N/A</v>
      </c>
      <c r="AQ154" s="94" t="e">
        <f t="shared" si="167"/>
        <v>#N/A</v>
      </c>
      <c r="AR154" s="98" t="e">
        <f t="shared" si="168"/>
        <v>#N/A</v>
      </c>
      <c r="AS154" s="56" t="e">
        <f>VLOOKUP($C154,地域別価格234[],11,0)</f>
        <v>#N/A</v>
      </c>
      <c r="AT154" s="63" t="str">
        <f t="shared" si="169"/>
        <v/>
      </c>
      <c r="AU154" s="50" t="e">
        <f t="shared" si="214"/>
        <v>#N/A</v>
      </c>
      <c r="AV154" s="34" t="e">
        <f t="shared" si="215"/>
        <v>#N/A</v>
      </c>
      <c r="AW154" s="94" t="e">
        <f t="shared" si="170"/>
        <v>#N/A</v>
      </c>
      <c r="AX154" s="98" t="e">
        <f t="shared" si="216"/>
        <v>#N/A</v>
      </c>
      <c r="AY154" s="56" t="e">
        <f>VLOOKUP($C154,地域別価格234[],12,0)</f>
        <v>#N/A</v>
      </c>
      <c r="AZ154" s="63" t="str">
        <f t="shared" si="171"/>
        <v/>
      </c>
      <c r="BA154" s="50" t="e">
        <f t="shared" si="217"/>
        <v>#N/A</v>
      </c>
      <c r="BB154" s="34" t="e">
        <f t="shared" si="218"/>
        <v>#N/A</v>
      </c>
      <c r="BC154" s="94" t="e">
        <f t="shared" si="172"/>
        <v>#N/A</v>
      </c>
      <c r="BD154" s="98" t="e">
        <f t="shared" si="219"/>
        <v>#N/A</v>
      </c>
      <c r="BE154" s="56" t="e">
        <f>VLOOKUP($C154,地域別価格234[],13,0)</f>
        <v>#N/A</v>
      </c>
      <c r="BF154" s="63" t="str">
        <f t="shared" si="173"/>
        <v/>
      </c>
      <c r="BG154" s="50" t="e">
        <f t="shared" si="220"/>
        <v>#N/A</v>
      </c>
      <c r="BH154" s="34" t="e">
        <f t="shared" si="221"/>
        <v>#N/A</v>
      </c>
      <c r="BI154" s="94" t="e">
        <f t="shared" si="222"/>
        <v>#N/A</v>
      </c>
      <c r="BJ154" s="98" t="e">
        <f t="shared" si="223"/>
        <v>#N/A</v>
      </c>
      <c r="BK154" s="56" t="e">
        <f>VLOOKUP($C154,地域別価格234[],14,0)</f>
        <v>#N/A</v>
      </c>
      <c r="BL154" s="63" t="str">
        <f t="shared" si="174"/>
        <v/>
      </c>
      <c r="BM154" s="50" t="e">
        <f t="shared" si="224"/>
        <v>#N/A</v>
      </c>
      <c r="BN154" s="34" t="e">
        <f t="shared" si="225"/>
        <v>#N/A</v>
      </c>
      <c r="BO154" s="94" t="e">
        <f t="shared" si="175"/>
        <v>#N/A</v>
      </c>
      <c r="BP154" s="98" t="e">
        <f t="shared" si="226"/>
        <v>#N/A</v>
      </c>
      <c r="BQ154" s="56" t="e">
        <f>VLOOKUP($C154,地域別価格234[],15,0)</f>
        <v>#N/A</v>
      </c>
      <c r="BR154" s="63" t="str">
        <f t="shared" si="176"/>
        <v/>
      </c>
      <c r="BS154" s="50" t="e">
        <f t="shared" si="227"/>
        <v>#N/A</v>
      </c>
      <c r="BT154" s="34" t="e">
        <f t="shared" si="228"/>
        <v>#N/A</v>
      </c>
      <c r="BU154" s="94" t="e">
        <f t="shared" si="177"/>
        <v>#N/A</v>
      </c>
      <c r="BV154" s="98" t="e">
        <f t="shared" si="229"/>
        <v>#N/A</v>
      </c>
      <c r="BW154" s="56" t="e">
        <f>VLOOKUP($C154,地域別価格234[],16,0)</f>
        <v>#N/A</v>
      </c>
      <c r="BX154" s="63" t="str">
        <f t="shared" si="178"/>
        <v/>
      </c>
      <c r="BY154" s="50" t="e">
        <f t="shared" si="230"/>
        <v>#N/A</v>
      </c>
      <c r="BZ154" s="34" t="e">
        <f t="shared" si="261"/>
        <v>#N/A</v>
      </c>
      <c r="CA154" s="94" t="e">
        <f t="shared" si="232"/>
        <v>#N/A</v>
      </c>
      <c r="CB154" s="98" t="e">
        <f t="shared" si="233"/>
        <v>#N/A</v>
      </c>
      <c r="CC154" s="47" t="e">
        <f t="shared" si="179"/>
        <v>#VALUE!</v>
      </c>
      <c r="CD154" s="36" t="e">
        <f t="shared" si="234"/>
        <v>#N/A</v>
      </c>
      <c r="CE154" s="36" t="e">
        <f t="shared" si="235"/>
        <v>#N/A</v>
      </c>
      <c r="CF154" s="36" t="e">
        <f t="shared" si="236"/>
        <v>#N/A</v>
      </c>
      <c r="CG154" s="36" t="e">
        <f t="shared" si="237"/>
        <v>#N/A</v>
      </c>
      <c r="CH154" s="36" t="e">
        <f t="shared" si="238"/>
        <v>#N/A</v>
      </c>
      <c r="CI154" s="36" t="e">
        <f t="shared" si="239"/>
        <v>#N/A</v>
      </c>
      <c r="CJ154" s="36" t="e">
        <f t="shared" si="240"/>
        <v>#N/A</v>
      </c>
      <c r="CK154" s="36" t="e">
        <f t="shared" si="241"/>
        <v>#N/A</v>
      </c>
      <c r="CL154" s="36" t="e">
        <f t="shared" si="242"/>
        <v>#N/A</v>
      </c>
      <c r="CM154" s="36" t="e">
        <f t="shared" si="243"/>
        <v>#N/A</v>
      </c>
      <c r="CN154" s="36" t="e">
        <f t="shared" si="244"/>
        <v>#N/A</v>
      </c>
      <c r="CO154" s="36" t="e">
        <f t="shared" si="245"/>
        <v>#N/A</v>
      </c>
      <c r="CP154" s="36" t="e">
        <f t="shared" si="246"/>
        <v>#N/A</v>
      </c>
      <c r="CQ154" s="29" t="e">
        <f t="shared" si="247"/>
        <v>#N/A</v>
      </c>
      <c r="CR154" s="29" t="e">
        <f t="shared" si="248"/>
        <v>#N/A</v>
      </c>
      <c r="CS154" s="29" t="e">
        <f t="shared" si="249"/>
        <v>#N/A</v>
      </c>
      <c r="CT154" s="29" t="e">
        <f t="shared" si="180"/>
        <v>#N/A</v>
      </c>
      <c r="CU154" s="29" t="e">
        <f t="shared" si="181"/>
        <v>#N/A</v>
      </c>
      <c r="CV154" s="29" t="e">
        <f t="shared" si="182"/>
        <v>#N/A</v>
      </c>
      <c r="CW154" s="29" t="e">
        <f t="shared" si="183"/>
        <v>#N/A</v>
      </c>
      <c r="CX154" s="29" t="e">
        <f t="shared" si="184"/>
        <v>#N/A</v>
      </c>
      <c r="CY154" s="29" t="e">
        <f t="shared" si="185"/>
        <v>#N/A</v>
      </c>
      <c r="CZ154" s="29" t="e">
        <f t="shared" si="186"/>
        <v>#N/A</v>
      </c>
      <c r="DA154" s="29" t="e">
        <f t="shared" si="187"/>
        <v>#N/A</v>
      </c>
      <c r="DB154" s="29" t="e">
        <f t="shared" si="188"/>
        <v>#N/A</v>
      </c>
      <c r="DC154" s="29"/>
      <c r="DD154" s="29" t="e">
        <f t="shared" si="250"/>
        <v>#N/A</v>
      </c>
      <c r="DE154" s="29" t="e">
        <f t="shared" si="251"/>
        <v>#N/A</v>
      </c>
      <c r="DF154" s="29" t="e">
        <f t="shared" si="189"/>
        <v>#N/A</v>
      </c>
      <c r="DG154" s="29" t="e">
        <f t="shared" si="190"/>
        <v>#N/A</v>
      </c>
      <c r="DH154" s="29" t="e">
        <f t="shared" si="191"/>
        <v>#N/A</v>
      </c>
      <c r="DI154" s="29" t="e">
        <f t="shared" si="192"/>
        <v>#N/A</v>
      </c>
      <c r="DJ154" s="29" t="e">
        <f t="shared" si="193"/>
        <v>#N/A</v>
      </c>
      <c r="DK154" s="29" t="e">
        <f t="shared" si="194"/>
        <v>#N/A</v>
      </c>
      <c r="DL154" s="29" t="e">
        <f t="shared" si="195"/>
        <v>#N/A</v>
      </c>
      <c r="DM154" s="29" t="e">
        <f t="shared" si="196"/>
        <v>#N/A</v>
      </c>
      <c r="DN154" s="29" t="e">
        <f t="shared" si="197"/>
        <v>#N/A</v>
      </c>
      <c r="DO154" s="29" t="e">
        <f t="shared" si="198"/>
        <v>#N/A</v>
      </c>
    </row>
    <row r="155" spans="1:122" ht="18" customHeight="1">
      <c r="A155" s="52" t="s">
        <v>97</v>
      </c>
      <c r="B155" s="52" t="str">
        <f t="shared" ref="B155:F155" si="263">B216&amp;""</f>
        <v/>
      </c>
      <c r="C155" s="52" t="str">
        <f t="shared" si="263"/>
        <v/>
      </c>
      <c r="D155" s="52" t="str">
        <f t="shared" si="263"/>
        <v/>
      </c>
      <c r="E155" s="52" t="str">
        <f t="shared" si="263"/>
        <v/>
      </c>
      <c r="F155" s="52" t="str">
        <f t="shared" si="263"/>
        <v/>
      </c>
      <c r="G155" s="87">
        <f t="shared" si="153"/>
        <v>0.85</v>
      </c>
      <c r="H155" s="58"/>
      <c r="I155" s="56" t="e">
        <f>VLOOKUP($C155,地域別価格234[],5,0)</f>
        <v>#N/A</v>
      </c>
      <c r="J155" s="63" t="str">
        <f t="shared" si="154"/>
        <v/>
      </c>
      <c r="K155" s="50" t="e">
        <f t="shared" si="155"/>
        <v>#N/A</v>
      </c>
      <c r="L155" s="34" t="e">
        <f t="shared" si="200"/>
        <v>#N/A</v>
      </c>
      <c r="M155" s="94" t="e">
        <f t="shared" si="156"/>
        <v>#N/A</v>
      </c>
      <c r="N155" s="98" t="e">
        <f t="shared" si="253"/>
        <v>#N/A</v>
      </c>
      <c r="O155" s="56" t="e">
        <f>VLOOKUP($C155,地域別価格234[],6,0)</f>
        <v>#N/A</v>
      </c>
      <c r="P155" s="63" t="str">
        <f t="shared" si="157"/>
        <v/>
      </c>
      <c r="Q155" s="50" t="e">
        <f t="shared" si="158"/>
        <v>#N/A</v>
      </c>
      <c r="R155" s="34" t="e">
        <f t="shared" si="201"/>
        <v>#N/A</v>
      </c>
      <c r="S155" s="94" t="e">
        <f t="shared" si="202"/>
        <v>#N/A</v>
      </c>
      <c r="T155" s="98" t="e">
        <f t="shared" si="159"/>
        <v>#N/A</v>
      </c>
      <c r="U155" s="56" t="e">
        <f>VLOOKUP($C155,地域別価格234[],7,0)</f>
        <v>#N/A</v>
      </c>
      <c r="V155" s="63" t="str">
        <f t="shared" si="160"/>
        <v/>
      </c>
      <c r="W155" s="50" t="e">
        <f t="shared" si="161"/>
        <v>#N/A</v>
      </c>
      <c r="X155" s="34" t="e">
        <f t="shared" si="203"/>
        <v>#N/A</v>
      </c>
      <c r="Y155" s="94" t="e">
        <f t="shared" si="204"/>
        <v>#N/A</v>
      </c>
      <c r="Z155" s="98" t="e">
        <f t="shared" si="162"/>
        <v>#N/A</v>
      </c>
      <c r="AA155" s="56" t="e">
        <f>VLOOKUP($C155,地域別価格234[],8,0)</f>
        <v>#N/A</v>
      </c>
      <c r="AB155" s="63" t="str">
        <f t="shared" si="163"/>
        <v/>
      </c>
      <c r="AC155" s="50" t="e">
        <f t="shared" si="164"/>
        <v>#N/A</v>
      </c>
      <c r="AD155" s="34" t="e">
        <f t="shared" si="205"/>
        <v>#N/A</v>
      </c>
      <c r="AE155" s="94" t="e">
        <f t="shared" si="206"/>
        <v>#N/A</v>
      </c>
      <c r="AF155" s="98" t="e">
        <f t="shared" si="207"/>
        <v>#N/A</v>
      </c>
      <c r="AG155" s="56" t="e">
        <f>VLOOKUP($C155,地域別価格234[],9,0)</f>
        <v>#N/A</v>
      </c>
      <c r="AH155" s="63" t="str">
        <f t="shared" si="165"/>
        <v/>
      </c>
      <c r="AI155" s="50" t="e">
        <f t="shared" si="208"/>
        <v>#N/A</v>
      </c>
      <c r="AJ155" s="34" t="e">
        <f t="shared" si="209"/>
        <v>#N/A</v>
      </c>
      <c r="AK155" s="94" t="e">
        <f t="shared" si="210"/>
        <v>#N/A</v>
      </c>
      <c r="AL155" s="98" t="e">
        <f t="shared" si="211"/>
        <v>#N/A</v>
      </c>
      <c r="AM155" s="56" t="e">
        <f>VLOOKUP($C155,地域別価格234[],10,0)</f>
        <v>#N/A</v>
      </c>
      <c r="AN155" s="63" t="str">
        <f t="shared" si="166"/>
        <v/>
      </c>
      <c r="AO155" s="50" t="e">
        <f t="shared" si="212"/>
        <v>#N/A</v>
      </c>
      <c r="AP155" s="34" t="e">
        <f t="shared" si="213"/>
        <v>#N/A</v>
      </c>
      <c r="AQ155" s="94" t="e">
        <f t="shared" si="167"/>
        <v>#N/A</v>
      </c>
      <c r="AR155" s="98" t="e">
        <f t="shared" si="168"/>
        <v>#N/A</v>
      </c>
      <c r="AS155" s="56" t="e">
        <f>VLOOKUP($C155,地域別価格234[],11,0)</f>
        <v>#N/A</v>
      </c>
      <c r="AT155" s="63" t="str">
        <f t="shared" si="169"/>
        <v/>
      </c>
      <c r="AU155" s="50" t="e">
        <f t="shared" si="214"/>
        <v>#N/A</v>
      </c>
      <c r="AV155" s="34" t="e">
        <f t="shared" si="215"/>
        <v>#N/A</v>
      </c>
      <c r="AW155" s="94" t="e">
        <f t="shared" si="170"/>
        <v>#N/A</v>
      </c>
      <c r="AX155" s="98" t="e">
        <f t="shared" si="216"/>
        <v>#N/A</v>
      </c>
      <c r="AY155" s="56" t="e">
        <f>VLOOKUP($C155,地域別価格234[],12,0)</f>
        <v>#N/A</v>
      </c>
      <c r="AZ155" s="63" t="str">
        <f t="shared" si="171"/>
        <v/>
      </c>
      <c r="BA155" s="50" t="e">
        <f t="shared" si="217"/>
        <v>#N/A</v>
      </c>
      <c r="BB155" s="34" t="e">
        <f t="shared" si="218"/>
        <v>#N/A</v>
      </c>
      <c r="BC155" s="94" t="e">
        <f t="shared" si="172"/>
        <v>#N/A</v>
      </c>
      <c r="BD155" s="98" t="e">
        <f t="shared" si="219"/>
        <v>#N/A</v>
      </c>
      <c r="BE155" s="56" t="e">
        <f>VLOOKUP($C155,地域別価格234[],13,0)</f>
        <v>#N/A</v>
      </c>
      <c r="BF155" s="63" t="str">
        <f t="shared" si="173"/>
        <v/>
      </c>
      <c r="BG155" s="50" t="e">
        <f t="shared" si="220"/>
        <v>#N/A</v>
      </c>
      <c r="BH155" s="34" t="e">
        <f t="shared" si="221"/>
        <v>#N/A</v>
      </c>
      <c r="BI155" s="94" t="e">
        <f t="shared" si="222"/>
        <v>#N/A</v>
      </c>
      <c r="BJ155" s="98" t="e">
        <f t="shared" si="223"/>
        <v>#N/A</v>
      </c>
      <c r="BK155" s="56" t="e">
        <f>VLOOKUP($C155,地域別価格234[],14,0)</f>
        <v>#N/A</v>
      </c>
      <c r="BL155" s="63" t="str">
        <f t="shared" si="174"/>
        <v/>
      </c>
      <c r="BM155" s="50" t="e">
        <f t="shared" si="224"/>
        <v>#N/A</v>
      </c>
      <c r="BN155" s="34" t="e">
        <f t="shared" si="225"/>
        <v>#N/A</v>
      </c>
      <c r="BO155" s="94" t="e">
        <f t="shared" si="175"/>
        <v>#N/A</v>
      </c>
      <c r="BP155" s="98" t="e">
        <f t="shared" si="226"/>
        <v>#N/A</v>
      </c>
      <c r="BQ155" s="56" t="e">
        <f>VLOOKUP($C155,地域別価格234[],15,0)</f>
        <v>#N/A</v>
      </c>
      <c r="BR155" s="63" t="str">
        <f t="shared" si="176"/>
        <v/>
      </c>
      <c r="BS155" s="50" t="e">
        <f t="shared" si="227"/>
        <v>#N/A</v>
      </c>
      <c r="BT155" s="34" t="e">
        <f t="shared" si="228"/>
        <v>#N/A</v>
      </c>
      <c r="BU155" s="94" t="e">
        <f t="shared" si="177"/>
        <v>#N/A</v>
      </c>
      <c r="BV155" s="98" t="e">
        <f t="shared" si="229"/>
        <v>#N/A</v>
      </c>
      <c r="BW155" s="56" t="e">
        <f>VLOOKUP($C155,地域別価格234[],16,0)</f>
        <v>#N/A</v>
      </c>
      <c r="BX155" s="63" t="str">
        <f t="shared" si="178"/>
        <v/>
      </c>
      <c r="BY155" s="50" t="e">
        <f t="shared" si="230"/>
        <v>#N/A</v>
      </c>
      <c r="BZ155" s="34" t="e">
        <f t="shared" si="261"/>
        <v>#N/A</v>
      </c>
      <c r="CA155" s="94" t="e">
        <f t="shared" si="232"/>
        <v>#N/A</v>
      </c>
      <c r="CB155" s="98" t="e">
        <f t="shared" si="233"/>
        <v>#N/A</v>
      </c>
      <c r="CC155" s="47" t="e">
        <f t="shared" si="179"/>
        <v>#VALUE!</v>
      </c>
      <c r="CD155" s="36" t="e">
        <f t="shared" si="234"/>
        <v>#N/A</v>
      </c>
      <c r="CE155" s="36" t="e">
        <f t="shared" si="235"/>
        <v>#N/A</v>
      </c>
      <c r="CF155" s="36" t="e">
        <f t="shared" si="236"/>
        <v>#N/A</v>
      </c>
      <c r="CG155" s="36" t="e">
        <f t="shared" si="237"/>
        <v>#N/A</v>
      </c>
      <c r="CH155" s="36" t="e">
        <f t="shared" si="238"/>
        <v>#N/A</v>
      </c>
      <c r="CI155" s="36" t="e">
        <f t="shared" si="239"/>
        <v>#N/A</v>
      </c>
      <c r="CJ155" s="36" t="e">
        <f t="shared" si="240"/>
        <v>#N/A</v>
      </c>
      <c r="CK155" s="36" t="e">
        <f t="shared" si="241"/>
        <v>#N/A</v>
      </c>
      <c r="CL155" s="36" t="e">
        <f t="shared" si="242"/>
        <v>#N/A</v>
      </c>
      <c r="CM155" s="36" t="e">
        <f t="shared" si="243"/>
        <v>#N/A</v>
      </c>
      <c r="CN155" s="36" t="e">
        <f t="shared" si="244"/>
        <v>#N/A</v>
      </c>
      <c r="CO155" s="36" t="e">
        <f t="shared" si="245"/>
        <v>#N/A</v>
      </c>
      <c r="CP155" s="36" t="e">
        <f t="shared" si="246"/>
        <v>#N/A</v>
      </c>
      <c r="CQ155" s="29" t="e">
        <f t="shared" si="247"/>
        <v>#N/A</v>
      </c>
      <c r="CR155" s="29" t="e">
        <f t="shared" si="248"/>
        <v>#N/A</v>
      </c>
      <c r="CS155" s="29" t="e">
        <f t="shared" si="249"/>
        <v>#N/A</v>
      </c>
      <c r="CT155" s="29" t="e">
        <f t="shared" si="180"/>
        <v>#N/A</v>
      </c>
      <c r="CU155" s="29" t="e">
        <f t="shared" si="181"/>
        <v>#N/A</v>
      </c>
      <c r="CV155" s="29" t="e">
        <f t="shared" si="182"/>
        <v>#N/A</v>
      </c>
      <c r="CW155" s="29" t="e">
        <f t="shared" si="183"/>
        <v>#N/A</v>
      </c>
      <c r="CX155" s="29" t="e">
        <f t="shared" si="184"/>
        <v>#N/A</v>
      </c>
      <c r="CY155" s="29" t="e">
        <f t="shared" si="185"/>
        <v>#N/A</v>
      </c>
      <c r="CZ155" s="29" t="e">
        <f t="shared" si="186"/>
        <v>#N/A</v>
      </c>
      <c r="DA155" s="29" t="e">
        <f t="shared" si="187"/>
        <v>#N/A</v>
      </c>
      <c r="DB155" s="29" t="e">
        <f t="shared" si="188"/>
        <v>#N/A</v>
      </c>
      <c r="DC155" s="29"/>
      <c r="DD155" s="29" t="e">
        <f t="shared" si="250"/>
        <v>#N/A</v>
      </c>
      <c r="DE155" s="29" t="e">
        <f t="shared" si="251"/>
        <v>#N/A</v>
      </c>
      <c r="DF155" s="29" t="e">
        <f t="shared" si="189"/>
        <v>#N/A</v>
      </c>
      <c r="DG155" s="29" t="e">
        <f t="shared" si="190"/>
        <v>#N/A</v>
      </c>
      <c r="DH155" s="29" t="e">
        <f t="shared" si="191"/>
        <v>#N/A</v>
      </c>
      <c r="DI155" s="29" t="e">
        <f t="shared" si="192"/>
        <v>#N/A</v>
      </c>
      <c r="DJ155" s="29" t="e">
        <f t="shared" si="193"/>
        <v>#N/A</v>
      </c>
      <c r="DK155" s="29" t="e">
        <f t="shared" si="194"/>
        <v>#N/A</v>
      </c>
      <c r="DL155" s="29" t="e">
        <f t="shared" si="195"/>
        <v>#N/A</v>
      </c>
      <c r="DM155" s="29" t="e">
        <f t="shared" si="196"/>
        <v>#N/A</v>
      </c>
      <c r="DN155" s="29" t="e">
        <f t="shared" si="197"/>
        <v>#N/A</v>
      </c>
      <c r="DO155" s="29" t="e">
        <f t="shared" si="198"/>
        <v>#N/A</v>
      </c>
    </row>
    <row r="156" spans="1:122" ht="18" customHeight="1">
      <c r="A156" s="52" t="s">
        <v>97</v>
      </c>
      <c r="B156" s="52" t="str">
        <f t="shared" ref="B156:F156" si="264">B217&amp;""</f>
        <v/>
      </c>
      <c r="C156" s="52" t="str">
        <f t="shared" si="264"/>
        <v/>
      </c>
      <c r="D156" s="52" t="str">
        <f t="shared" si="264"/>
        <v/>
      </c>
      <c r="E156" s="52" t="str">
        <f t="shared" si="264"/>
        <v/>
      </c>
      <c r="F156" s="52" t="str">
        <f t="shared" si="264"/>
        <v/>
      </c>
      <c r="G156" s="87">
        <f t="shared" si="153"/>
        <v>0.85</v>
      </c>
      <c r="H156" s="58"/>
      <c r="I156" s="56" t="e">
        <f>VLOOKUP($C156,地域別価格234[],5,0)</f>
        <v>#N/A</v>
      </c>
      <c r="J156" s="63" t="str">
        <f t="shared" si="154"/>
        <v/>
      </c>
      <c r="K156" s="50" t="e">
        <f t="shared" si="155"/>
        <v>#N/A</v>
      </c>
      <c r="L156" s="34" t="e">
        <f t="shared" si="200"/>
        <v>#N/A</v>
      </c>
      <c r="M156" s="94" t="e">
        <f t="shared" si="156"/>
        <v>#N/A</v>
      </c>
      <c r="N156" s="98" t="e">
        <f t="shared" si="253"/>
        <v>#N/A</v>
      </c>
      <c r="O156" s="56" t="e">
        <f>VLOOKUP($C156,地域別価格234[],6,0)</f>
        <v>#N/A</v>
      </c>
      <c r="P156" s="63" t="str">
        <f t="shared" si="157"/>
        <v/>
      </c>
      <c r="Q156" s="50" t="e">
        <f t="shared" si="158"/>
        <v>#N/A</v>
      </c>
      <c r="R156" s="34" t="e">
        <f t="shared" si="201"/>
        <v>#N/A</v>
      </c>
      <c r="S156" s="94" t="e">
        <f t="shared" si="202"/>
        <v>#N/A</v>
      </c>
      <c r="T156" s="98" t="e">
        <f t="shared" si="159"/>
        <v>#N/A</v>
      </c>
      <c r="U156" s="56" t="e">
        <f>VLOOKUP($C156,地域別価格234[],7,0)</f>
        <v>#N/A</v>
      </c>
      <c r="V156" s="63" t="str">
        <f t="shared" si="160"/>
        <v/>
      </c>
      <c r="W156" s="50" t="e">
        <f t="shared" si="161"/>
        <v>#N/A</v>
      </c>
      <c r="X156" s="34" t="e">
        <f t="shared" si="203"/>
        <v>#N/A</v>
      </c>
      <c r="Y156" s="94" t="e">
        <f t="shared" si="204"/>
        <v>#N/A</v>
      </c>
      <c r="Z156" s="98" t="e">
        <f t="shared" si="162"/>
        <v>#N/A</v>
      </c>
      <c r="AA156" s="56" t="e">
        <f>VLOOKUP($C156,地域別価格234[],8,0)</f>
        <v>#N/A</v>
      </c>
      <c r="AB156" s="63" t="str">
        <f t="shared" si="163"/>
        <v/>
      </c>
      <c r="AC156" s="50" t="e">
        <f t="shared" si="164"/>
        <v>#N/A</v>
      </c>
      <c r="AD156" s="34" t="e">
        <f t="shared" si="205"/>
        <v>#N/A</v>
      </c>
      <c r="AE156" s="94" t="e">
        <f t="shared" si="206"/>
        <v>#N/A</v>
      </c>
      <c r="AF156" s="98" t="e">
        <f t="shared" si="207"/>
        <v>#N/A</v>
      </c>
      <c r="AG156" s="56" t="e">
        <f>VLOOKUP($C156,地域別価格234[],9,0)</f>
        <v>#N/A</v>
      </c>
      <c r="AH156" s="63" t="str">
        <f t="shared" si="165"/>
        <v/>
      </c>
      <c r="AI156" s="50" t="e">
        <f t="shared" si="208"/>
        <v>#N/A</v>
      </c>
      <c r="AJ156" s="34" t="e">
        <f t="shared" si="209"/>
        <v>#N/A</v>
      </c>
      <c r="AK156" s="94" t="e">
        <f t="shared" si="210"/>
        <v>#N/A</v>
      </c>
      <c r="AL156" s="98" t="e">
        <f t="shared" si="211"/>
        <v>#N/A</v>
      </c>
      <c r="AM156" s="56" t="e">
        <f>VLOOKUP($C156,地域別価格234[],10,0)</f>
        <v>#N/A</v>
      </c>
      <c r="AN156" s="63" t="str">
        <f t="shared" si="166"/>
        <v/>
      </c>
      <c r="AO156" s="50" t="e">
        <f t="shared" si="212"/>
        <v>#N/A</v>
      </c>
      <c r="AP156" s="34" t="e">
        <f t="shared" si="213"/>
        <v>#N/A</v>
      </c>
      <c r="AQ156" s="94" t="e">
        <f t="shared" si="167"/>
        <v>#N/A</v>
      </c>
      <c r="AR156" s="98" t="e">
        <f t="shared" si="168"/>
        <v>#N/A</v>
      </c>
      <c r="AS156" s="56" t="e">
        <f>VLOOKUP($C156,地域別価格234[],11,0)</f>
        <v>#N/A</v>
      </c>
      <c r="AT156" s="63" t="str">
        <f t="shared" si="169"/>
        <v/>
      </c>
      <c r="AU156" s="50" t="e">
        <f t="shared" si="214"/>
        <v>#N/A</v>
      </c>
      <c r="AV156" s="34" t="e">
        <f t="shared" si="215"/>
        <v>#N/A</v>
      </c>
      <c r="AW156" s="94" t="e">
        <f t="shared" si="170"/>
        <v>#N/A</v>
      </c>
      <c r="AX156" s="98" t="e">
        <f t="shared" si="216"/>
        <v>#N/A</v>
      </c>
      <c r="AY156" s="56" t="e">
        <f>VLOOKUP($C156,地域別価格234[],12,0)</f>
        <v>#N/A</v>
      </c>
      <c r="AZ156" s="63" t="str">
        <f t="shared" si="171"/>
        <v/>
      </c>
      <c r="BA156" s="50" t="e">
        <f t="shared" si="217"/>
        <v>#N/A</v>
      </c>
      <c r="BB156" s="34" t="e">
        <f t="shared" si="218"/>
        <v>#N/A</v>
      </c>
      <c r="BC156" s="94" t="e">
        <f t="shared" si="172"/>
        <v>#N/A</v>
      </c>
      <c r="BD156" s="98" t="e">
        <f t="shared" si="219"/>
        <v>#N/A</v>
      </c>
      <c r="BE156" s="56" t="e">
        <f>VLOOKUP($C156,地域別価格234[],13,0)</f>
        <v>#N/A</v>
      </c>
      <c r="BF156" s="63" t="str">
        <f t="shared" si="173"/>
        <v/>
      </c>
      <c r="BG156" s="50" t="e">
        <f t="shared" si="220"/>
        <v>#N/A</v>
      </c>
      <c r="BH156" s="34" t="e">
        <f t="shared" si="221"/>
        <v>#N/A</v>
      </c>
      <c r="BI156" s="94" t="e">
        <f t="shared" si="222"/>
        <v>#N/A</v>
      </c>
      <c r="BJ156" s="98" t="e">
        <f t="shared" si="223"/>
        <v>#N/A</v>
      </c>
      <c r="BK156" s="56" t="e">
        <f>VLOOKUP($C156,地域別価格234[],14,0)</f>
        <v>#N/A</v>
      </c>
      <c r="BL156" s="63" t="str">
        <f t="shared" si="174"/>
        <v/>
      </c>
      <c r="BM156" s="50" t="e">
        <f t="shared" si="224"/>
        <v>#N/A</v>
      </c>
      <c r="BN156" s="34" t="e">
        <f t="shared" si="225"/>
        <v>#N/A</v>
      </c>
      <c r="BO156" s="94" t="e">
        <f t="shared" si="175"/>
        <v>#N/A</v>
      </c>
      <c r="BP156" s="98" t="e">
        <f t="shared" si="226"/>
        <v>#N/A</v>
      </c>
      <c r="BQ156" s="56" t="e">
        <f>VLOOKUP($C156,地域別価格234[],15,0)</f>
        <v>#N/A</v>
      </c>
      <c r="BR156" s="63" t="str">
        <f t="shared" si="176"/>
        <v/>
      </c>
      <c r="BS156" s="50" t="e">
        <f t="shared" si="227"/>
        <v>#N/A</v>
      </c>
      <c r="BT156" s="34" t="e">
        <f t="shared" si="228"/>
        <v>#N/A</v>
      </c>
      <c r="BU156" s="94" t="e">
        <f t="shared" si="177"/>
        <v>#N/A</v>
      </c>
      <c r="BV156" s="98" t="e">
        <f t="shared" si="229"/>
        <v>#N/A</v>
      </c>
      <c r="BW156" s="56" t="e">
        <f>VLOOKUP($C156,地域別価格234[],16,0)</f>
        <v>#N/A</v>
      </c>
      <c r="BX156" s="63" t="str">
        <f t="shared" si="178"/>
        <v/>
      </c>
      <c r="BY156" s="50" t="e">
        <f t="shared" si="230"/>
        <v>#N/A</v>
      </c>
      <c r="BZ156" s="34" t="e">
        <f t="shared" si="261"/>
        <v>#N/A</v>
      </c>
      <c r="CA156" s="94" t="e">
        <f t="shared" si="232"/>
        <v>#N/A</v>
      </c>
      <c r="CB156" s="98" t="e">
        <f t="shared" si="233"/>
        <v>#N/A</v>
      </c>
      <c r="CC156" s="47" t="e">
        <f t="shared" si="179"/>
        <v>#VALUE!</v>
      </c>
      <c r="CD156" s="36" t="e">
        <f t="shared" si="234"/>
        <v>#N/A</v>
      </c>
      <c r="CE156" s="36" t="e">
        <f t="shared" si="235"/>
        <v>#N/A</v>
      </c>
      <c r="CF156" s="36" t="e">
        <f t="shared" si="236"/>
        <v>#N/A</v>
      </c>
      <c r="CG156" s="36" t="e">
        <f t="shared" si="237"/>
        <v>#N/A</v>
      </c>
      <c r="CH156" s="36" t="e">
        <f t="shared" si="238"/>
        <v>#N/A</v>
      </c>
      <c r="CI156" s="36" t="e">
        <f t="shared" si="239"/>
        <v>#N/A</v>
      </c>
      <c r="CJ156" s="36" t="e">
        <f t="shared" si="240"/>
        <v>#N/A</v>
      </c>
      <c r="CK156" s="36" t="e">
        <f t="shared" si="241"/>
        <v>#N/A</v>
      </c>
      <c r="CL156" s="36" t="e">
        <f t="shared" si="242"/>
        <v>#N/A</v>
      </c>
      <c r="CM156" s="36" t="e">
        <f t="shared" si="243"/>
        <v>#N/A</v>
      </c>
      <c r="CN156" s="36" t="e">
        <f t="shared" si="244"/>
        <v>#N/A</v>
      </c>
      <c r="CO156" s="36" t="e">
        <f t="shared" si="245"/>
        <v>#N/A</v>
      </c>
      <c r="CP156" s="36" t="e">
        <f t="shared" si="246"/>
        <v>#N/A</v>
      </c>
      <c r="CQ156" s="29" t="e">
        <f t="shared" si="247"/>
        <v>#N/A</v>
      </c>
      <c r="CR156" s="29" t="e">
        <f t="shared" si="248"/>
        <v>#N/A</v>
      </c>
      <c r="CS156" s="29" t="e">
        <f t="shared" si="249"/>
        <v>#N/A</v>
      </c>
      <c r="CT156" s="29" t="e">
        <f t="shared" si="180"/>
        <v>#N/A</v>
      </c>
      <c r="CU156" s="29" t="e">
        <f t="shared" si="181"/>
        <v>#N/A</v>
      </c>
      <c r="CV156" s="29" t="e">
        <f t="shared" si="182"/>
        <v>#N/A</v>
      </c>
      <c r="CW156" s="29" t="e">
        <f t="shared" si="183"/>
        <v>#N/A</v>
      </c>
      <c r="CX156" s="29" t="e">
        <f t="shared" si="184"/>
        <v>#N/A</v>
      </c>
      <c r="CY156" s="29" t="e">
        <f t="shared" si="185"/>
        <v>#N/A</v>
      </c>
      <c r="CZ156" s="29" t="e">
        <f t="shared" si="186"/>
        <v>#N/A</v>
      </c>
      <c r="DA156" s="29" t="e">
        <f t="shared" si="187"/>
        <v>#N/A</v>
      </c>
      <c r="DB156" s="29" t="e">
        <f t="shared" si="188"/>
        <v>#N/A</v>
      </c>
      <c r="DC156" s="29"/>
      <c r="DD156" s="29" t="e">
        <f t="shared" si="250"/>
        <v>#N/A</v>
      </c>
      <c r="DE156" s="29" t="e">
        <f t="shared" si="251"/>
        <v>#N/A</v>
      </c>
      <c r="DF156" s="29" t="e">
        <f t="shared" si="189"/>
        <v>#N/A</v>
      </c>
      <c r="DG156" s="29" t="e">
        <f t="shared" si="190"/>
        <v>#N/A</v>
      </c>
      <c r="DH156" s="29" t="e">
        <f t="shared" si="191"/>
        <v>#N/A</v>
      </c>
      <c r="DI156" s="29" t="e">
        <f t="shared" si="192"/>
        <v>#N/A</v>
      </c>
      <c r="DJ156" s="29" t="e">
        <f t="shared" si="193"/>
        <v>#N/A</v>
      </c>
      <c r="DK156" s="29" t="e">
        <f t="shared" si="194"/>
        <v>#N/A</v>
      </c>
      <c r="DL156" s="29" t="e">
        <f t="shared" si="195"/>
        <v>#N/A</v>
      </c>
      <c r="DM156" s="29" t="e">
        <f t="shared" si="196"/>
        <v>#N/A</v>
      </c>
      <c r="DN156" s="29" t="e">
        <f t="shared" si="197"/>
        <v>#N/A</v>
      </c>
      <c r="DO156" s="29" t="e">
        <f t="shared" si="198"/>
        <v>#N/A</v>
      </c>
    </row>
    <row r="157" spans="1:122" ht="18" customHeight="1">
      <c r="A157" s="52" t="s">
        <v>97</v>
      </c>
      <c r="B157" s="52" t="str">
        <f t="shared" ref="B157:F157" si="265">B218&amp;""</f>
        <v/>
      </c>
      <c r="C157" s="52" t="str">
        <f t="shared" si="265"/>
        <v/>
      </c>
      <c r="D157" s="52" t="str">
        <f t="shared" si="265"/>
        <v/>
      </c>
      <c r="E157" s="52" t="str">
        <f t="shared" si="265"/>
        <v/>
      </c>
      <c r="F157" s="52" t="str">
        <f t="shared" si="265"/>
        <v/>
      </c>
      <c r="G157" s="87">
        <f t="shared" si="153"/>
        <v>0.85</v>
      </c>
      <c r="H157" s="58"/>
      <c r="I157" s="56" t="e">
        <f>VLOOKUP($C157,地域別価格234[],5,0)</f>
        <v>#N/A</v>
      </c>
      <c r="J157" s="63" t="str">
        <f t="shared" si="154"/>
        <v/>
      </c>
      <c r="K157" s="50" t="e">
        <f t="shared" si="155"/>
        <v>#N/A</v>
      </c>
      <c r="L157" s="34" t="e">
        <f t="shared" si="200"/>
        <v>#N/A</v>
      </c>
      <c r="M157" s="94" t="e">
        <f t="shared" si="156"/>
        <v>#N/A</v>
      </c>
      <c r="N157" s="98" t="e">
        <f t="shared" si="253"/>
        <v>#N/A</v>
      </c>
      <c r="O157" s="56" t="e">
        <f>VLOOKUP($C157,地域別価格234[],6,0)</f>
        <v>#N/A</v>
      </c>
      <c r="P157" s="63" t="str">
        <f t="shared" si="157"/>
        <v/>
      </c>
      <c r="Q157" s="50" t="e">
        <f t="shared" si="158"/>
        <v>#N/A</v>
      </c>
      <c r="R157" s="34" t="e">
        <f t="shared" si="201"/>
        <v>#N/A</v>
      </c>
      <c r="S157" s="94" t="e">
        <f t="shared" si="202"/>
        <v>#N/A</v>
      </c>
      <c r="T157" s="98" t="e">
        <f t="shared" si="159"/>
        <v>#N/A</v>
      </c>
      <c r="U157" s="56" t="e">
        <f>VLOOKUP($C157,地域別価格234[],7,0)</f>
        <v>#N/A</v>
      </c>
      <c r="V157" s="63" t="str">
        <f t="shared" si="160"/>
        <v/>
      </c>
      <c r="W157" s="50" t="e">
        <f t="shared" si="161"/>
        <v>#N/A</v>
      </c>
      <c r="X157" s="34" t="e">
        <f t="shared" si="203"/>
        <v>#N/A</v>
      </c>
      <c r="Y157" s="94" t="e">
        <f t="shared" si="204"/>
        <v>#N/A</v>
      </c>
      <c r="Z157" s="98" t="e">
        <f t="shared" si="162"/>
        <v>#N/A</v>
      </c>
      <c r="AA157" s="56" t="e">
        <f>VLOOKUP($C157,地域別価格234[],8,0)</f>
        <v>#N/A</v>
      </c>
      <c r="AB157" s="63" t="str">
        <f t="shared" si="163"/>
        <v/>
      </c>
      <c r="AC157" s="50" t="e">
        <f t="shared" si="164"/>
        <v>#N/A</v>
      </c>
      <c r="AD157" s="34" t="e">
        <f t="shared" si="205"/>
        <v>#N/A</v>
      </c>
      <c r="AE157" s="94" t="e">
        <f t="shared" si="206"/>
        <v>#N/A</v>
      </c>
      <c r="AF157" s="98" t="e">
        <f t="shared" si="207"/>
        <v>#N/A</v>
      </c>
      <c r="AG157" s="56" t="e">
        <f>VLOOKUP($C157,地域別価格234[],9,0)</f>
        <v>#N/A</v>
      </c>
      <c r="AH157" s="63" t="str">
        <f t="shared" si="165"/>
        <v/>
      </c>
      <c r="AI157" s="50" t="e">
        <f t="shared" si="208"/>
        <v>#N/A</v>
      </c>
      <c r="AJ157" s="34" t="e">
        <f t="shared" si="209"/>
        <v>#N/A</v>
      </c>
      <c r="AK157" s="94" t="e">
        <f t="shared" si="210"/>
        <v>#N/A</v>
      </c>
      <c r="AL157" s="98" t="e">
        <f t="shared" si="211"/>
        <v>#N/A</v>
      </c>
      <c r="AM157" s="56" t="e">
        <f>VLOOKUP($C157,地域別価格234[],10,0)</f>
        <v>#N/A</v>
      </c>
      <c r="AN157" s="63" t="str">
        <f t="shared" si="166"/>
        <v/>
      </c>
      <c r="AO157" s="50" t="e">
        <f t="shared" si="212"/>
        <v>#N/A</v>
      </c>
      <c r="AP157" s="34" t="e">
        <f t="shared" si="213"/>
        <v>#N/A</v>
      </c>
      <c r="AQ157" s="94" t="e">
        <f t="shared" si="167"/>
        <v>#N/A</v>
      </c>
      <c r="AR157" s="98" t="e">
        <f t="shared" si="168"/>
        <v>#N/A</v>
      </c>
      <c r="AS157" s="56" t="e">
        <f>VLOOKUP($C157,地域別価格234[],11,0)</f>
        <v>#N/A</v>
      </c>
      <c r="AT157" s="63" t="str">
        <f t="shared" si="169"/>
        <v/>
      </c>
      <c r="AU157" s="50" t="e">
        <f>(AS157*$D157+AT157/$F157)/$D157</f>
        <v>#N/A</v>
      </c>
      <c r="AV157" s="34" t="e">
        <f t="shared" si="215"/>
        <v>#N/A</v>
      </c>
      <c r="AW157" s="94" t="e">
        <f t="shared" si="170"/>
        <v>#N/A</v>
      </c>
      <c r="AX157" s="98" t="e">
        <f t="shared" si="216"/>
        <v>#N/A</v>
      </c>
      <c r="AY157" s="56" t="e">
        <f>VLOOKUP($C157,地域別価格234[],12,0)</f>
        <v>#N/A</v>
      </c>
      <c r="AZ157" s="63" t="str">
        <f t="shared" si="171"/>
        <v/>
      </c>
      <c r="BA157" s="50" t="e">
        <f t="shared" si="217"/>
        <v>#N/A</v>
      </c>
      <c r="BB157" s="34" t="e">
        <f t="shared" si="218"/>
        <v>#N/A</v>
      </c>
      <c r="BC157" s="94" t="e">
        <f t="shared" si="172"/>
        <v>#N/A</v>
      </c>
      <c r="BD157" s="98" t="e">
        <f t="shared" si="219"/>
        <v>#N/A</v>
      </c>
      <c r="BE157" s="56" t="e">
        <f>VLOOKUP($C157,地域別価格234[],13,0)</f>
        <v>#N/A</v>
      </c>
      <c r="BF157" s="63" t="str">
        <f t="shared" si="173"/>
        <v/>
      </c>
      <c r="BG157" s="50" t="e">
        <f t="shared" si="220"/>
        <v>#N/A</v>
      </c>
      <c r="BH157" s="34" t="e">
        <f t="shared" si="221"/>
        <v>#N/A</v>
      </c>
      <c r="BI157" s="94" t="e">
        <f t="shared" si="222"/>
        <v>#N/A</v>
      </c>
      <c r="BJ157" s="98" t="e">
        <f t="shared" si="223"/>
        <v>#N/A</v>
      </c>
      <c r="BK157" s="56" t="e">
        <f>VLOOKUP($C157,地域別価格234[],14,0)</f>
        <v>#N/A</v>
      </c>
      <c r="BL157" s="63" t="str">
        <f t="shared" si="174"/>
        <v/>
      </c>
      <c r="BM157" s="50" t="e">
        <f t="shared" si="224"/>
        <v>#N/A</v>
      </c>
      <c r="BN157" s="34" t="e">
        <f t="shared" si="225"/>
        <v>#N/A</v>
      </c>
      <c r="BO157" s="94" t="e">
        <f t="shared" si="175"/>
        <v>#N/A</v>
      </c>
      <c r="BP157" s="98" t="e">
        <f t="shared" si="226"/>
        <v>#N/A</v>
      </c>
      <c r="BQ157" s="56" t="e">
        <f>VLOOKUP($C157,地域別価格234[],15,0)</f>
        <v>#N/A</v>
      </c>
      <c r="BR157" s="63" t="str">
        <f t="shared" si="176"/>
        <v/>
      </c>
      <c r="BS157" s="50" t="e">
        <f t="shared" si="227"/>
        <v>#N/A</v>
      </c>
      <c r="BT157" s="34" t="e">
        <f t="shared" si="228"/>
        <v>#N/A</v>
      </c>
      <c r="BU157" s="94" t="e">
        <f t="shared" si="177"/>
        <v>#N/A</v>
      </c>
      <c r="BV157" s="98" t="e">
        <f t="shared" si="229"/>
        <v>#N/A</v>
      </c>
      <c r="BW157" s="56" t="e">
        <f>VLOOKUP($C157,地域別価格234[],16,0)</f>
        <v>#N/A</v>
      </c>
      <c r="BX157" s="63" t="str">
        <f t="shared" si="178"/>
        <v/>
      </c>
      <c r="BY157" s="50" t="e">
        <f t="shared" si="230"/>
        <v>#N/A</v>
      </c>
      <c r="BZ157" s="34" t="e">
        <f t="shared" si="261"/>
        <v>#N/A</v>
      </c>
      <c r="CA157" s="94" t="e">
        <f t="shared" si="232"/>
        <v>#N/A</v>
      </c>
      <c r="CB157" s="98" t="e">
        <f t="shared" si="233"/>
        <v>#N/A</v>
      </c>
      <c r="CC157" s="47" t="e">
        <f t="shared" si="179"/>
        <v>#VALUE!</v>
      </c>
      <c r="CD157" s="36" t="e">
        <f t="shared" si="234"/>
        <v>#N/A</v>
      </c>
      <c r="CE157" s="36" t="e">
        <f t="shared" si="235"/>
        <v>#N/A</v>
      </c>
      <c r="CF157" s="36" t="e">
        <f t="shared" si="236"/>
        <v>#N/A</v>
      </c>
      <c r="CG157" s="36" t="e">
        <f t="shared" si="237"/>
        <v>#N/A</v>
      </c>
      <c r="CH157" s="36" t="e">
        <f t="shared" si="238"/>
        <v>#N/A</v>
      </c>
      <c r="CI157" s="36" t="e">
        <f t="shared" si="239"/>
        <v>#N/A</v>
      </c>
      <c r="CJ157" s="36" t="e">
        <f t="shared" si="240"/>
        <v>#N/A</v>
      </c>
      <c r="CK157" s="36" t="e">
        <f t="shared" si="241"/>
        <v>#N/A</v>
      </c>
      <c r="CL157" s="36" t="e">
        <f t="shared" si="242"/>
        <v>#N/A</v>
      </c>
      <c r="CM157" s="36" t="e">
        <f t="shared" si="243"/>
        <v>#N/A</v>
      </c>
      <c r="CN157" s="36" t="e">
        <f t="shared" si="244"/>
        <v>#N/A</v>
      </c>
      <c r="CO157" s="36" t="e">
        <f t="shared" si="245"/>
        <v>#N/A</v>
      </c>
      <c r="CP157" s="36" t="e">
        <f t="shared" si="246"/>
        <v>#N/A</v>
      </c>
      <c r="CQ157" s="29" t="e">
        <f t="shared" si="247"/>
        <v>#N/A</v>
      </c>
      <c r="CR157" s="29" t="e">
        <f t="shared" si="248"/>
        <v>#N/A</v>
      </c>
      <c r="CS157" s="29" t="e">
        <f t="shared" si="249"/>
        <v>#N/A</v>
      </c>
      <c r="CT157" s="29" t="e">
        <f t="shared" si="180"/>
        <v>#N/A</v>
      </c>
      <c r="CU157" s="29" t="e">
        <f t="shared" si="181"/>
        <v>#N/A</v>
      </c>
      <c r="CV157" s="29" t="e">
        <f t="shared" si="182"/>
        <v>#N/A</v>
      </c>
      <c r="CW157" s="29" t="e">
        <f t="shared" si="183"/>
        <v>#N/A</v>
      </c>
      <c r="CX157" s="29" t="e">
        <f t="shared" si="184"/>
        <v>#N/A</v>
      </c>
      <c r="CY157" s="29" t="e">
        <f t="shared" si="185"/>
        <v>#N/A</v>
      </c>
      <c r="CZ157" s="29" t="e">
        <f t="shared" si="186"/>
        <v>#N/A</v>
      </c>
      <c r="DA157" s="29" t="e">
        <f t="shared" si="187"/>
        <v>#N/A</v>
      </c>
      <c r="DB157" s="29" t="e">
        <f t="shared" si="188"/>
        <v>#N/A</v>
      </c>
      <c r="DC157" s="29"/>
      <c r="DD157" s="29" t="e">
        <f t="shared" si="250"/>
        <v>#N/A</v>
      </c>
      <c r="DE157" s="29" t="e">
        <f t="shared" si="251"/>
        <v>#N/A</v>
      </c>
      <c r="DF157" s="29" t="e">
        <f t="shared" si="189"/>
        <v>#N/A</v>
      </c>
      <c r="DG157" s="29" t="e">
        <f t="shared" si="190"/>
        <v>#N/A</v>
      </c>
      <c r="DH157" s="29" t="e">
        <f t="shared" si="191"/>
        <v>#N/A</v>
      </c>
      <c r="DI157" s="29" t="e">
        <f t="shared" si="192"/>
        <v>#N/A</v>
      </c>
      <c r="DJ157" s="29" t="e">
        <f t="shared" si="193"/>
        <v>#N/A</v>
      </c>
      <c r="DK157" s="29" t="e">
        <f t="shared" si="194"/>
        <v>#N/A</v>
      </c>
      <c r="DL157" s="29" t="e">
        <f t="shared" si="195"/>
        <v>#N/A</v>
      </c>
      <c r="DM157" s="29" t="e">
        <f t="shared" si="196"/>
        <v>#N/A</v>
      </c>
      <c r="DN157" s="29" t="e">
        <f t="shared" si="197"/>
        <v>#N/A</v>
      </c>
      <c r="DO157" s="29" t="e">
        <f t="shared" si="198"/>
        <v>#N/A</v>
      </c>
    </row>
    <row r="158" spans="1:122" ht="18" customHeight="1">
      <c r="A158" s="52" t="s">
        <v>97</v>
      </c>
      <c r="B158" s="52" t="str">
        <f t="shared" ref="B158:F158" si="266">B219&amp;""</f>
        <v/>
      </c>
      <c r="C158" s="52" t="str">
        <f t="shared" si="266"/>
        <v/>
      </c>
      <c r="D158" s="52" t="str">
        <f t="shared" si="266"/>
        <v/>
      </c>
      <c r="E158" s="52" t="str">
        <f t="shared" si="266"/>
        <v/>
      </c>
      <c r="F158" s="52" t="str">
        <f t="shared" si="266"/>
        <v/>
      </c>
      <c r="G158" s="87">
        <f t="shared" si="153"/>
        <v>0.85</v>
      </c>
      <c r="H158" s="58"/>
      <c r="I158" s="56" t="e">
        <f>VLOOKUP($C158,地域別価格234[],5,0)</f>
        <v>#N/A</v>
      </c>
      <c r="J158" s="63" t="str">
        <f t="shared" si="154"/>
        <v/>
      </c>
      <c r="K158" s="50" t="e">
        <f t="shared" si="155"/>
        <v>#N/A</v>
      </c>
      <c r="L158" s="34" t="e">
        <f t="shared" si="200"/>
        <v>#N/A</v>
      </c>
      <c r="M158" s="94" t="e">
        <f t="shared" si="156"/>
        <v>#N/A</v>
      </c>
      <c r="N158" s="98" t="e">
        <f t="shared" si="253"/>
        <v>#N/A</v>
      </c>
      <c r="O158" s="56" t="e">
        <f>VLOOKUP($C158,地域別価格234[],6,0)</f>
        <v>#N/A</v>
      </c>
      <c r="P158" s="63" t="str">
        <f t="shared" si="157"/>
        <v/>
      </c>
      <c r="Q158" s="50" t="e">
        <f t="shared" si="158"/>
        <v>#N/A</v>
      </c>
      <c r="R158" s="34" t="e">
        <f t="shared" si="201"/>
        <v>#N/A</v>
      </c>
      <c r="S158" s="94" t="e">
        <f t="shared" si="202"/>
        <v>#N/A</v>
      </c>
      <c r="T158" s="98" t="e">
        <f t="shared" si="159"/>
        <v>#N/A</v>
      </c>
      <c r="U158" s="56" t="e">
        <f>VLOOKUP($C158,地域別価格234[],7,0)</f>
        <v>#N/A</v>
      </c>
      <c r="V158" s="63" t="str">
        <f t="shared" si="160"/>
        <v/>
      </c>
      <c r="W158" s="50" t="e">
        <f t="shared" si="161"/>
        <v>#N/A</v>
      </c>
      <c r="X158" s="34" t="e">
        <f t="shared" si="203"/>
        <v>#N/A</v>
      </c>
      <c r="Y158" s="94" t="e">
        <f t="shared" si="204"/>
        <v>#N/A</v>
      </c>
      <c r="Z158" s="98" t="e">
        <f t="shared" si="162"/>
        <v>#N/A</v>
      </c>
      <c r="AA158" s="56" t="e">
        <f>VLOOKUP($C158,地域別価格234[],8,0)</f>
        <v>#N/A</v>
      </c>
      <c r="AB158" s="63" t="str">
        <f t="shared" si="163"/>
        <v/>
      </c>
      <c r="AC158" s="50" t="e">
        <f t="shared" si="164"/>
        <v>#N/A</v>
      </c>
      <c r="AD158" s="34" t="e">
        <f t="shared" si="205"/>
        <v>#N/A</v>
      </c>
      <c r="AE158" s="94" t="e">
        <f t="shared" si="206"/>
        <v>#N/A</v>
      </c>
      <c r="AF158" s="98" t="e">
        <f t="shared" si="207"/>
        <v>#N/A</v>
      </c>
      <c r="AG158" s="56" t="e">
        <f>VLOOKUP($C158,地域別価格234[],9,0)</f>
        <v>#N/A</v>
      </c>
      <c r="AH158" s="63" t="str">
        <f t="shared" si="165"/>
        <v/>
      </c>
      <c r="AI158" s="50" t="e">
        <f t="shared" si="208"/>
        <v>#N/A</v>
      </c>
      <c r="AJ158" s="34" t="e">
        <f t="shared" si="209"/>
        <v>#N/A</v>
      </c>
      <c r="AK158" s="94" t="e">
        <f t="shared" si="210"/>
        <v>#N/A</v>
      </c>
      <c r="AL158" s="98" t="e">
        <f t="shared" si="211"/>
        <v>#N/A</v>
      </c>
      <c r="AM158" s="56" t="e">
        <f>VLOOKUP($C158,地域別価格234[],10,0)</f>
        <v>#N/A</v>
      </c>
      <c r="AN158" s="63" t="str">
        <f t="shared" si="166"/>
        <v/>
      </c>
      <c r="AO158" s="50" t="e">
        <f t="shared" si="212"/>
        <v>#N/A</v>
      </c>
      <c r="AP158" s="34" t="e">
        <f t="shared" si="213"/>
        <v>#N/A</v>
      </c>
      <c r="AQ158" s="94" t="e">
        <f t="shared" si="167"/>
        <v>#N/A</v>
      </c>
      <c r="AR158" s="98" t="e">
        <f t="shared" si="168"/>
        <v>#N/A</v>
      </c>
      <c r="AS158" s="56" t="e">
        <f>VLOOKUP($C158,地域別価格234[],11,0)</f>
        <v>#N/A</v>
      </c>
      <c r="AT158" s="63" t="str">
        <f t="shared" si="169"/>
        <v/>
      </c>
      <c r="AU158" s="50" t="e">
        <f t="shared" ref="AU158:AU172" si="267">(AS158*$D158+AT158/$F158)/$D158</f>
        <v>#N/A</v>
      </c>
      <c r="AV158" s="34" t="e">
        <f t="shared" si="215"/>
        <v>#N/A</v>
      </c>
      <c r="AW158" s="94" t="e">
        <f t="shared" si="170"/>
        <v>#N/A</v>
      </c>
      <c r="AX158" s="98" t="e">
        <f t="shared" si="216"/>
        <v>#N/A</v>
      </c>
      <c r="AY158" s="56" t="e">
        <f>VLOOKUP($C158,地域別価格234[],12,0)</f>
        <v>#N/A</v>
      </c>
      <c r="AZ158" s="63" t="str">
        <f t="shared" si="171"/>
        <v/>
      </c>
      <c r="BA158" s="50" t="e">
        <f t="shared" si="217"/>
        <v>#N/A</v>
      </c>
      <c r="BB158" s="34" t="e">
        <f t="shared" si="218"/>
        <v>#N/A</v>
      </c>
      <c r="BC158" s="94" t="e">
        <f t="shared" si="172"/>
        <v>#N/A</v>
      </c>
      <c r="BD158" s="98" t="e">
        <f t="shared" si="219"/>
        <v>#N/A</v>
      </c>
      <c r="BE158" s="56" t="e">
        <f>VLOOKUP($C158,地域別価格234[],13,0)</f>
        <v>#N/A</v>
      </c>
      <c r="BF158" s="63" t="str">
        <f t="shared" si="173"/>
        <v/>
      </c>
      <c r="BG158" s="50" t="e">
        <f t="shared" si="220"/>
        <v>#N/A</v>
      </c>
      <c r="BH158" s="34" t="e">
        <f t="shared" si="221"/>
        <v>#N/A</v>
      </c>
      <c r="BI158" s="94" t="e">
        <f t="shared" si="222"/>
        <v>#N/A</v>
      </c>
      <c r="BJ158" s="98" t="e">
        <f t="shared" si="223"/>
        <v>#N/A</v>
      </c>
      <c r="BK158" s="56" t="e">
        <f>VLOOKUP($C158,地域別価格234[],14,0)</f>
        <v>#N/A</v>
      </c>
      <c r="BL158" s="63" t="str">
        <f t="shared" si="174"/>
        <v/>
      </c>
      <c r="BM158" s="50" t="e">
        <f t="shared" si="224"/>
        <v>#N/A</v>
      </c>
      <c r="BN158" s="34" t="e">
        <f t="shared" si="225"/>
        <v>#N/A</v>
      </c>
      <c r="BO158" s="94" t="e">
        <f t="shared" si="175"/>
        <v>#N/A</v>
      </c>
      <c r="BP158" s="98" t="e">
        <f t="shared" si="226"/>
        <v>#N/A</v>
      </c>
      <c r="BQ158" s="56" t="e">
        <f>VLOOKUP($C158,地域別価格234[],15,0)</f>
        <v>#N/A</v>
      </c>
      <c r="BR158" s="63" t="str">
        <f t="shared" si="176"/>
        <v/>
      </c>
      <c r="BS158" s="50" t="e">
        <f t="shared" si="227"/>
        <v>#N/A</v>
      </c>
      <c r="BT158" s="34" t="e">
        <f t="shared" si="228"/>
        <v>#N/A</v>
      </c>
      <c r="BU158" s="94" t="e">
        <f t="shared" si="177"/>
        <v>#N/A</v>
      </c>
      <c r="BV158" s="98" t="e">
        <f t="shared" si="229"/>
        <v>#N/A</v>
      </c>
      <c r="BW158" s="56" t="e">
        <f>VLOOKUP($C158,地域別価格234[],16,0)</f>
        <v>#N/A</v>
      </c>
      <c r="BX158" s="63" t="str">
        <f t="shared" si="178"/>
        <v/>
      </c>
      <c r="BY158" s="50" t="e">
        <f t="shared" si="230"/>
        <v>#N/A</v>
      </c>
      <c r="BZ158" s="34" t="e">
        <f t="shared" si="261"/>
        <v>#N/A</v>
      </c>
      <c r="CA158" s="94" t="e">
        <f t="shared" si="232"/>
        <v>#N/A</v>
      </c>
      <c r="CB158" s="98" t="e">
        <f t="shared" si="233"/>
        <v>#N/A</v>
      </c>
      <c r="CC158" s="47" t="e">
        <f t="shared" si="179"/>
        <v>#VALUE!</v>
      </c>
      <c r="CD158" s="36" t="e">
        <f t="shared" si="234"/>
        <v>#N/A</v>
      </c>
      <c r="CE158" s="36" t="e">
        <f t="shared" si="235"/>
        <v>#N/A</v>
      </c>
      <c r="CF158" s="36" t="e">
        <f t="shared" si="236"/>
        <v>#N/A</v>
      </c>
      <c r="CG158" s="36" t="e">
        <f t="shared" si="237"/>
        <v>#N/A</v>
      </c>
      <c r="CH158" s="36" t="e">
        <f t="shared" si="238"/>
        <v>#N/A</v>
      </c>
      <c r="CI158" s="36" t="e">
        <f t="shared" si="239"/>
        <v>#N/A</v>
      </c>
      <c r="CJ158" s="36" t="e">
        <f t="shared" si="240"/>
        <v>#N/A</v>
      </c>
      <c r="CK158" s="36" t="e">
        <f t="shared" si="241"/>
        <v>#N/A</v>
      </c>
      <c r="CL158" s="36" t="e">
        <f t="shared" si="242"/>
        <v>#N/A</v>
      </c>
      <c r="CM158" s="36" t="e">
        <f t="shared" si="243"/>
        <v>#N/A</v>
      </c>
      <c r="CN158" s="36" t="e">
        <f t="shared" si="244"/>
        <v>#N/A</v>
      </c>
      <c r="CO158" s="36" t="e">
        <f t="shared" si="245"/>
        <v>#N/A</v>
      </c>
      <c r="CP158" s="36" t="e">
        <f t="shared" si="246"/>
        <v>#N/A</v>
      </c>
      <c r="CQ158" s="29" t="e">
        <f t="shared" si="247"/>
        <v>#N/A</v>
      </c>
      <c r="CR158" s="29" t="e">
        <f t="shared" si="248"/>
        <v>#N/A</v>
      </c>
      <c r="CS158" s="29" t="e">
        <f t="shared" si="249"/>
        <v>#N/A</v>
      </c>
      <c r="CT158" s="29" t="e">
        <f t="shared" si="180"/>
        <v>#N/A</v>
      </c>
      <c r="CU158" s="29" t="e">
        <f t="shared" si="181"/>
        <v>#N/A</v>
      </c>
      <c r="CV158" s="29" t="e">
        <f t="shared" si="182"/>
        <v>#N/A</v>
      </c>
      <c r="CW158" s="29" t="e">
        <f t="shared" si="183"/>
        <v>#N/A</v>
      </c>
      <c r="CX158" s="29" t="e">
        <f t="shared" si="184"/>
        <v>#N/A</v>
      </c>
      <c r="CY158" s="29" t="e">
        <f t="shared" si="185"/>
        <v>#N/A</v>
      </c>
      <c r="CZ158" s="29" t="e">
        <f t="shared" si="186"/>
        <v>#N/A</v>
      </c>
      <c r="DA158" s="29" t="e">
        <f t="shared" si="187"/>
        <v>#N/A</v>
      </c>
      <c r="DB158" s="29" t="e">
        <f t="shared" si="188"/>
        <v>#N/A</v>
      </c>
      <c r="DC158" s="29"/>
      <c r="DD158" s="29" t="e">
        <f t="shared" si="250"/>
        <v>#N/A</v>
      </c>
      <c r="DE158" s="29" t="e">
        <f t="shared" si="251"/>
        <v>#N/A</v>
      </c>
      <c r="DF158" s="29" t="e">
        <f t="shared" si="189"/>
        <v>#N/A</v>
      </c>
      <c r="DG158" s="29" t="e">
        <f t="shared" si="190"/>
        <v>#N/A</v>
      </c>
      <c r="DH158" s="29" t="e">
        <f t="shared" si="191"/>
        <v>#N/A</v>
      </c>
      <c r="DI158" s="29" t="e">
        <f t="shared" si="192"/>
        <v>#N/A</v>
      </c>
      <c r="DJ158" s="29" t="e">
        <f t="shared" si="193"/>
        <v>#N/A</v>
      </c>
      <c r="DK158" s="29" t="e">
        <f t="shared" si="194"/>
        <v>#N/A</v>
      </c>
      <c r="DL158" s="29" t="e">
        <f t="shared" si="195"/>
        <v>#N/A</v>
      </c>
      <c r="DM158" s="29" t="e">
        <f t="shared" si="196"/>
        <v>#N/A</v>
      </c>
      <c r="DN158" s="29" t="e">
        <f t="shared" si="197"/>
        <v>#N/A</v>
      </c>
      <c r="DO158" s="29" t="e">
        <f t="shared" si="198"/>
        <v>#N/A</v>
      </c>
    </row>
    <row r="159" spans="1:122" ht="18" customHeight="1">
      <c r="A159" s="52" t="s">
        <v>97</v>
      </c>
      <c r="B159" s="52" t="str">
        <f t="shared" ref="B159:F159" si="268">B220&amp;""</f>
        <v/>
      </c>
      <c r="C159" s="52" t="str">
        <f t="shared" si="268"/>
        <v/>
      </c>
      <c r="D159" s="52" t="str">
        <f t="shared" si="268"/>
        <v/>
      </c>
      <c r="E159" s="52" t="str">
        <f t="shared" si="268"/>
        <v/>
      </c>
      <c r="F159" s="52" t="str">
        <f t="shared" si="268"/>
        <v/>
      </c>
      <c r="G159" s="87">
        <f t="shared" si="153"/>
        <v>0.85</v>
      </c>
      <c r="H159" s="58"/>
      <c r="I159" s="56" t="e">
        <f>VLOOKUP($C159,地域別価格234[],5,0)</f>
        <v>#N/A</v>
      </c>
      <c r="J159" s="63" t="str">
        <f t="shared" si="154"/>
        <v/>
      </c>
      <c r="K159" s="50" t="e">
        <f t="shared" si="155"/>
        <v>#N/A</v>
      </c>
      <c r="L159" s="34" t="e">
        <f t="shared" si="200"/>
        <v>#N/A</v>
      </c>
      <c r="M159" s="94" t="e">
        <f t="shared" si="156"/>
        <v>#N/A</v>
      </c>
      <c r="N159" s="98" t="e">
        <f t="shared" si="253"/>
        <v>#N/A</v>
      </c>
      <c r="O159" s="56" t="e">
        <f>VLOOKUP($C159,地域別価格234[],6,0)</f>
        <v>#N/A</v>
      </c>
      <c r="P159" s="63" t="str">
        <f t="shared" si="157"/>
        <v/>
      </c>
      <c r="Q159" s="50" t="e">
        <f t="shared" si="158"/>
        <v>#N/A</v>
      </c>
      <c r="R159" s="34" t="e">
        <f t="shared" si="201"/>
        <v>#N/A</v>
      </c>
      <c r="S159" s="94" t="e">
        <f t="shared" si="202"/>
        <v>#N/A</v>
      </c>
      <c r="T159" s="98" t="e">
        <f t="shared" si="159"/>
        <v>#N/A</v>
      </c>
      <c r="U159" s="56" t="e">
        <f>VLOOKUP($C159,地域別価格234[],7,0)</f>
        <v>#N/A</v>
      </c>
      <c r="V159" s="63" t="str">
        <f t="shared" si="160"/>
        <v/>
      </c>
      <c r="W159" s="50" t="e">
        <f t="shared" si="161"/>
        <v>#N/A</v>
      </c>
      <c r="X159" s="34" t="e">
        <f t="shared" si="203"/>
        <v>#N/A</v>
      </c>
      <c r="Y159" s="94" t="e">
        <f t="shared" si="204"/>
        <v>#N/A</v>
      </c>
      <c r="Z159" s="98" t="e">
        <f t="shared" si="162"/>
        <v>#N/A</v>
      </c>
      <c r="AA159" s="56" t="e">
        <f>VLOOKUP($C159,地域別価格234[],8,0)</f>
        <v>#N/A</v>
      </c>
      <c r="AB159" s="63" t="str">
        <f t="shared" si="163"/>
        <v/>
      </c>
      <c r="AC159" s="50" t="e">
        <f t="shared" si="164"/>
        <v>#N/A</v>
      </c>
      <c r="AD159" s="34" t="e">
        <f t="shared" si="205"/>
        <v>#N/A</v>
      </c>
      <c r="AE159" s="94" t="e">
        <f t="shared" si="206"/>
        <v>#N/A</v>
      </c>
      <c r="AF159" s="98" t="e">
        <f t="shared" si="207"/>
        <v>#N/A</v>
      </c>
      <c r="AG159" s="56" t="e">
        <f>VLOOKUP($C159,地域別価格234[],9,0)</f>
        <v>#N/A</v>
      </c>
      <c r="AH159" s="63" t="str">
        <f t="shared" si="165"/>
        <v/>
      </c>
      <c r="AI159" s="50" t="e">
        <f t="shared" si="208"/>
        <v>#N/A</v>
      </c>
      <c r="AJ159" s="34" t="e">
        <f t="shared" si="209"/>
        <v>#N/A</v>
      </c>
      <c r="AK159" s="94" t="e">
        <f t="shared" si="210"/>
        <v>#N/A</v>
      </c>
      <c r="AL159" s="98" t="e">
        <f t="shared" si="211"/>
        <v>#N/A</v>
      </c>
      <c r="AM159" s="56" t="e">
        <f>VLOOKUP($C159,地域別価格234[],10,0)</f>
        <v>#N/A</v>
      </c>
      <c r="AN159" s="63" t="str">
        <f t="shared" si="166"/>
        <v/>
      </c>
      <c r="AO159" s="50" t="e">
        <f t="shared" si="212"/>
        <v>#N/A</v>
      </c>
      <c r="AP159" s="34" t="e">
        <f t="shared" si="213"/>
        <v>#N/A</v>
      </c>
      <c r="AQ159" s="94" t="e">
        <f t="shared" si="167"/>
        <v>#N/A</v>
      </c>
      <c r="AR159" s="98" t="e">
        <f t="shared" si="168"/>
        <v>#N/A</v>
      </c>
      <c r="AS159" s="56" t="e">
        <f>VLOOKUP($C159,地域別価格234[],11,0)</f>
        <v>#N/A</v>
      </c>
      <c r="AT159" s="63" t="str">
        <f t="shared" si="169"/>
        <v/>
      </c>
      <c r="AU159" s="50" t="e">
        <f t="shared" si="267"/>
        <v>#N/A</v>
      </c>
      <c r="AV159" s="34" t="e">
        <f t="shared" si="215"/>
        <v>#N/A</v>
      </c>
      <c r="AW159" s="94" t="e">
        <f t="shared" si="170"/>
        <v>#N/A</v>
      </c>
      <c r="AX159" s="98" t="e">
        <f t="shared" si="216"/>
        <v>#N/A</v>
      </c>
      <c r="AY159" s="56" t="e">
        <f>VLOOKUP($C159,地域別価格234[],12,0)</f>
        <v>#N/A</v>
      </c>
      <c r="AZ159" s="63" t="str">
        <f t="shared" si="171"/>
        <v/>
      </c>
      <c r="BA159" s="50" t="e">
        <f t="shared" si="217"/>
        <v>#N/A</v>
      </c>
      <c r="BB159" s="34" t="e">
        <f t="shared" si="218"/>
        <v>#N/A</v>
      </c>
      <c r="BC159" s="94" t="e">
        <f t="shared" si="172"/>
        <v>#N/A</v>
      </c>
      <c r="BD159" s="98" t="e">
        <f t="shared" si="219"/>
        <v>#N/A</v>
      </c>
      <c r="BE159" s="56" t="e">
        <f>VLOOKUP($C159,地域別価格234[],13,0)</f>
        <v>#N/A</v>
      </c>
      <c r="BF159" s="63" t="str">
        <f t="shared" si="173"/>
        <v/>
      </c>
      <c r="BG159" s="50" t="e">
        <f t="shared" si="220"/>
        <v>#N/A</v>
      </c>
      <c r="BH159" s="34" t="e">
        <f t="shared" si="221"/>
        <v>#N/A</v>
      </c>
      <c r="BI159" s="94" t="e">
        <f t="shared" si="222"/>
        <v>#N/A</v>
      </c>
      <c r="BJ159" s="98" t="e">
        <f t="shared" si="223"/>
        <v>#N/A</v>
      </c>
      <c r="BK159" s="56" t="e">
        <f>VLOOKUP($C159,地域別価格234[],14,0)</f>
        <v>#N/A</v>
      </c>
      <c r="BL159" s="63" t="str">
        <f t="shared" si="174"/>
        <v/>
      </c>
      <c r="BM159" s="50" t="e">
        <f t="shared" si="224"/>
        <v>#N/A</v>
      </c>
      <c r="BN159" s="34" t="e">
        <f t="shared" si="225"/>
        <v>#N/A</v>
      </c>
      <c r="BO159" s="94" t="e">
        <f t="shared" si="175"/>
        <v>#N/A</v>
      </c>
      <c r="BP159" s="98" t="e">
        <f t="shared" si="226"/>
        <v>#N/A</v>
      </c>
      <c r="BQ159" s="56" t="e">
        <f>VLOOKUP($C159,地域別価格234[],15,0)</f>
        <v>#N/A</v>
      </c>
      <c r="BR159" s="63" t="str">
        <f t="shared" si="176"/>
        <v/>
      </c>
      <c r="BS159" s="50" t="e">
        <f t="shared" si="227"/>
        <v>#N/A</v>
      </c>
      <c r="BT159" s="34" t="e">
        <f t="shared" si="228"/>
        <v>#N/A</v>
      </c>
      <c r="BU159" s="94" t="e">
        <f t="shared" si="177"/>
        <v>#N/A</v>
      </c>
      <c r="BV159" s="98" t="e">
        <f t="shared" si="229"/>
        <v>#N/A</v>
      </c>
      <c r="BW159" s="56" t="e">
        <f>VLOOKUP($C159,地域別価格234[],16,0)</f>
        <v>#N/A</v>
      </c>
      <c r="BX159" s="63" t="str">
        <f t="shared" si="178"/>
        <v/>
      </c>
      <c r="BY159" s="50" t="e">
        <f t="shared" si="230"/>
        <v>#N/A</v>
      </c>
      <c r="BZ159" s="34" t="e">
        <f t="shared" si="261"/>
        <v>#N/A</v>
      </c>
      <c r="CA159" s="94" t="e">
        <f t="shared" si="232"/>
        <v>#N/A</v>
      </c>
      <c r="CB159" s="98" t="e">
        <f t="shared" si="233"/>
        <v>#N/A</v>
      </c>
      <c r="CC159" s="47" t="e">
        <f t="shared" si="179"/>
        <v>#VALUE!</v>
      </c>
      <c r="CD159" s="36" t="e">
        <f t="shared" si="234"/>
        <v>#N/A</v>
      </c>
      <c r="CE159" s="36" t="e">
        <f t="shared" si="235"/>
        <v>#N/A</v>
      </c>
      <c r="CF159" s="36" t="e">
        <f t="shared" si="236"/>
        <v>#N/A</v>
      </c>
      <c r="CG159" s="36" t="e">
        <f t="shared" si="237"/>
        <v>#N/A</v>
      </c>
      <c r="CH159" s="36" t="e">
        <f t="shared" si="238"/>
        <v>#N/A</v>
      </c>
      <c r="CI159" s="36" t="e">
        <f t="shared" si="239"/>
        <v>#N/A</v>
      </c>
      <c r="CJ159" s="36" t="e">
        <f t="shared" si="240"/>
        <v>#N/A</v>
      </c>
      <c r="CK159" s="36" t="e">
        <f t="shared" si="241"/>
        <v>#N/A</v>
      </c>
      <c r="CL159" s="36" t="e">
        <f t="shared" si="242"/>
        <v>#N/A</v>
      </c>
      <c r="CM159" s="36" t="e">
        <f t="shared" si="243"/>
        <v>#N/A</v>
      </c>
      <c r="CN159" s="36" t="e">
        <f t="shared" si="244"/>
        <v>#N/A</v>
      </c>
      <c r="CO159" s="36" t="e">
        <f t="shared" si="245"/>
        <v>#N/A</v>
      </c>
      <c r="CP159" s="36" t="e">
        <f t="shared" si="246"/>
        <v>#N/A</v>
      </c>
      <c r="CQ159" s="29" t="e">
        <f t="shared" si="247"/>
        <v>#N/A</v>
      </c>
      <c r="CR159" s="29" t="e">
        <f t="shared" si="248"/>
        <v>#N/A</v>
      </c>
      <c r="CS159" s="29" t="e">
        <f t="shared" si="249"/>
        <v>#N/A</v>
      </c>
      <c r="CT159" s="29" t="e">
        <f t="shared" si="180"/>
        <v>#N/A</v>
      </c>
      <c r="CU159" s="29" t="e">
        <f t="shared" si="181"/>
        <v>#N/A</v>
      </c>
      <c r="CV159" s="29" t="e">
        <f t="shared" si="182"/>
        <v>#N/A</v>
      </c>
      <c r="CW159" s="29" t="e">
        <f t="shared" si="183"/>
        <v>#N/A</v>
      </c>
      <c r="CX159" s="29" t="e">
        <f t="shared" si="184"/>
        <v>#N/A</v>
      </c>
      <c r="CY159" s="29" t="e">
        <f t="shared" si="185"/>
        <v>#N/A</v>
      </c>
      <c r="CZ159" s="29" t="e">
        <f t="shared" si="186"/>
        <v>#N/A</v>
      </c>
      <c r="DA159" s="29" t="e">
        <f t="shared" si="187"/>
        <v>#N/A</v>
      </c>
      <c r="DB159" s="29" t="e">
        <f t="shared" si="188"/>
        <v>#N/A</v>
      </c>
      <c r="DC159" s="29"/>
      <c r="DD159" s="29" t="e">
        <f t="shared" si="250"/>
        <v>#N/A</v>
      </c>
      <c r="DE159" s="29" t="e">
        <f t="shared" si="251"/>
        <v>#N/A</v>
      </c>
      <c r="DF159" s="29" t="e">
        <f t="shared" si="189"/>
        <v>#N/A</v>
      </c>
      <c r="DG159" s="29" t="e">
        <f t="shared" si="190"/>
        <v>#N/A</v>
      </c>
      <c r="DH159" s="29" t="e">
        <f t="shared" si="191"/>
        <v>#N/A</v>
      </c>
      <c r="DI159" s="29" t="e">
        <f t="shared" si="192"/>
        <v>#N/A</v>
      </c>
      <c r="DJ159" s="29" t="e">
        <f t="shared" si="193"/>
        <v>#N/A</v>
      </c>
      <c r="DK159" s="29" t="e">
        <f t="shared" si="194"/>
        <v>#N/A</v>
      </c>
      <c r="DL159" s="29" t="e">
        <f t="shared" si="195"/>
        <v>#N/A</v>
      </c>
      <c r="DM159" s="29" t="e">
        <f t="shared" si="196"/>
        <v>#N/A</v>
      </c>
      <c r="DN159" s="29" t="e">
        <f t="shared" si="197"/>
        <v>#N/A</v>
      </c>
      <c r="DO159" s="29" t="e">
        <f t="shared" si="198"/>
        <v>#N/A</v>
      </c>
    </row>
    <row r="160" spans="1:122" ht="18" customHeight="1">
      <c r="A160" s="52" t="s">
        <v>97</v>
      </c>
      <c r="B160" s="52" t="str">
        <f t="shared" ref="B160:F160" si="269">B221&amp;""</f>
        <v/>
      </c>
      <c r="C160" s="52" t="str">
        <f t="shared" si="269"/>
        <v/>
      </c>
      <c r="D160" s="52" t="str">
        <f t="shared" si="269"/>
        <v/>
      </c>
      <c r="E160" s="52" t="str">
        <f t="shared" si="269"/>
        <v/>
      </c>
      <c r="F160" s="52" t="str">
        <f t="shared" si="269"/>
        <v/>
      </c>
      <c r="G160" s="87">
        <f t="shared" si="153"/>
        <v>0.85</v>
      </c>
      <c r="H160" s="58"/>
      <c r="I160" s="56" t="e">
        <f>VLOOKUP($C160,地域別価格234[],5,0)</f>
        <v>#N/A</v>
      </c>
      <c r="J160" s="63" t="str">
        <f t="shared" si="154"/>
        <v/>
      </c>
      <c r="K160" s="50" t="e">
        <f t="shared" si="155"/>
        <v>#N/A</v>
      </c>
      <c r="L160" s="34" t="e">
        <f t="shared" si="200"/>
        <v>#N/A</v>
      </c>
      <c r="M160" s="94" t="e">
        <f t="shared" si="156"/>
        <v>#N/A</v>
      </c>
      <c r="N160" s="98" t="e">
        <f t="shared" si="253"/>
        <v>#N/A</v>
      </c>
      <c r="O160" s="56" t="e">
        <f>VLOOKUP($C160,地域別価格234[],6,0)</f>
        <v>#N/A</v>
      </c>
      <c r="P160" s="63" t="str">
        <f t="shared" si="157"/>
        <v/>
      </c>
      <c r="Q160" s="50" t="e">
        <f t="shared" si="158"/>
        <v>#N/A</v>
      </c>
      <c r="R160" s="34" t="e">
        <f t="shared" si="201"/>
        <v>#N/A</v>
      </c>
      <c r="S160" s="94" t="e">
        <f t="shared" si="202"/>
        <v>#N/A</v>
      </c>
      <c r="T160" s="98" t="e">
        <f t="shared" si="159"/>
        <v>#N/A</v>
      </c>
      <c r="U160" s="56" t="e">
        <f>VLOOKUP($C160,地域別価格234[],7,0)</f>
        <v>#N/A</v>
      </c>
      <c r="V160" s="63" t="str">
        <f t="shared" si="160"/>
        <v/>
      </c>
      <c r="W160" s="50" t="e">
        <f t="shared" si="161"/>
        <v>#N/A</v>
      </c>
      <c r="X160" s="34" t="e">
        <f t="shared" si="203"/>
        <v>#N/A</v>
      </c>
      <c r="Y160" s="94" t="e">
        <f t="shared" si="204"/>
        <v>#N/A</v>
      </c>
      <c r="Z160" s="98" t="e">
        <f t="shared" si="162"/>
        <v>#N/A</v>
      </c>
      <c r="AA160" s="56" t="e">
        <f>VLOOKUP($C160,地域別価格234[],8,0)</f>
        <v>#N/A</v>
      </c>
      <c r="AB160" s="63" t="str">
        <f t="shared" si="163"/>
        <v/>
      </c>
      <c r="AC160" s="50" t="e">
        <f t="shared" si="164"/>
        <v>#N/A</v>
      </c>
      <c r="AD160" s="34" t="e">
        <f t="shared" si="205"/>
        <v>#N/A</v>
      </c>
      <c r="AE160" s="94" t="e">
        <f t="shared" si="206"/>
        <v>#N/A</v>
      </c>
      <c r="AF160" s="98" t="e">
        <f t="shared" si="207"/>
        <v>#N/A</v>
      </c>
      <c r="AG160" s="56" t="e">
        <f>VLOOKUP($C160,地域別価格234[],9,0)</f>
        <v>#N/A</v>
      </c>
      <c r="AH160" s="63" t="str">
        <f t="shared" si="165"/>
        <v/>
      </c>
      <c r="AI160" s="50" t="e">
        <f t="shared" si="208"/>
        <v>#N/A</v>
      </c>
      <c r="AJ160" s="34" t="e">
        <f t="shared" si="209"/>
        <v>#N/A</v>
      </c>
      <c r="AK160" s="94" t="e">
        <f t="shared" si="210"/>
        <v>#N/A</v>
      </c>
      <c r="AL160" s="98" t="e">
        <f t="shared" si="211"/>
        <v>#N/A</v>
      </c>
      <c r="AM160" s="56" t="e">
        <f>VLOOKUP($C160,地域別価格234[],10,0)</f>
        <v>#N/A</v>
      </c>
      <c r="AN160" s="63" t="str">
        <f t="shared" si="166"/>
        <v/>
      </c>
      <c r="AO160" s="50" t="e">
        <f t="shared" si="212"/>
        <v>#N/A</v>
      </c>
      <c r="AP160" s="34" t="e">
        <f t="shared" si="213"/>
        <v>#N/A</v>
      </c>
      <c r="AQ160" s="94" t="e">
        <f t="shared" si="167"/>
        <v>#N/A</v>
      </c>
      <c r="AR160" s="98" t="e">
        <f t="shared" si="168"/>
        <v>#N/A</v>
      </c>
      <c r="AS160" s="56" t="e">
        <f>VLOOKUP($C160,地域別価格234[],11,0)</f>
        <v>#N/A</v>
      </c>
      <c r="AT160" s="63" t="str">
        <f t="shared" si="169"/>
        <v/>
      </c>
      <c r="AU160" s="50" t="e">
        <f t="shared" si="267"/>
        <v>#N/A</v>
      </c>
      <c r="AV160" s="34" t="e">
        <f t="shared" si="215"/>
        <v>#N/A</v>
      </c>
      <c r="AW160" s="94" t="e">
        <f t="shared" si="170"/>
        <v>#N/A</v>
      </c>
      <c r="AX160" s="98" t="e">
        <f t="shared" si="216"/>
        <v>#N/A</v>
      </c>
      <c r="AY160" s="56" t="e">
        <f>VLOOKUP($C160,地域別価格234[],12,0)</f>
        <v>#N/A</v>
      </c>
      <c r="AZ160" s="63" t="str">
        <f t="shared" si="171"/>
        <v/>
      </c>
      <c r="BA160" s="50" t="e">
        <f t="shared" si="217"/>
        <v>#N/A</v>
      </c>
      <c r="BB160" s="34" t="e">
        <f t="shared" si="218"/>
        <v>#N/A</v>
      </c>
      <c r="BC160" s="94" t="e">
        <f t="shared" si="172"/>
        <v>#N/A</v>
      </c>
      <c r="BD160" s="98" t="e">
        <f t="shared" si="219"/>
        <v>#N/A</v>
      </c>
      <c r="BE160" s="56" t="e">
        <f>VLOOKUP($C160,地域別価格234[],13,0)</f>
        <v>#N/A</v>
      </c>
      <c r="BF160" s="63" t="str">
        <f t="shared" si="173"/>
        <v/>
      </c>
      <c r="BG160" s="50" t="e">
        <f t="shared" si="220"/>
        <v>#N/A</v>
      </c>
      <c r="BH160" s="34" t="e">
        <f t="shared" si="221"/>
        <v>#N/A</v>
      </c>
      <c r="BI160" s="94" t="e">
        <f t="shared" si="222"/>
        <v>#N/A</v>
      </c>
      <c r="BJ160" s="98" t="e">
        <f t="shared" si="223"/>
        <v>#N/A</v>
      </c>
      <c r="BK160" s="56" t="e">
        <f>VLOOKUP($C160,地域別価格234[],14,0)</f>
        <v>#N/A</v>
      </c>
      <c r="BL160" s="63" t="str">
        <f t="shared" si="174"/>
        <v/>
      </c>
      <c r="BM160" s="50" t="e">
        <f t="shared" si="224"/>
        <v>#N/A</v>
      </c>
      <c r="BN160" s="34" t="e">
        <f t="shared" si="225"/>
        <v>#N/A</v>
      </c>
      <c r="BO160" s="94" t="e">
        <f t="shared" si="175"/>
        <v>#N/A</v>
      </c>
      <c r="BP160" s="98" t="e">
        <f t="shared" si="226"/>
        <v>#N/A</v>
      </c>
      <c r="BQ160" s="56" t="e">
        <f>VLOOKUP($C160,地域別価格234[],15,0)</f>
        <v>#N/A</v>
      </c>
      <c r="BR160" s="63" t="str">
        <f t="shared" si="176"/>
        <v/>
      </c>
      <c r="BS160" s="50" t="e">
        <f t="shared" si="227"/>
        <v>#N/A</v>
      </c>
      <c r="BT160" s="34" t="e">
        <f t="shared" si="228"/>
        <v>#N/A</v>
      </c>
      <c r="BU160" s="94" t="e">
        <f t="shared" si="177"/>
        <v>#N/A</v>
      </c>
      <c r="BV160" s="98" t="e">
        <f t="shared" si="229"/>
        <v>#N/A</v>
      </c>
      <c r="BW160" s="56" t="e">
        <f>VLOOKUP($C160,地域別価格234[],16,0)</f>
        <v>#N/A</v>
      </c>
      <c r="BX160" s="63" t="str">
        <f t="shared" si="178"/>
        <v/>
      </c>
      <c r="BY160" s="50" t="e">
        <f t="shared" si="230"/>
        <v>#N/A</v>
      </c>
      <c r="BZ160" s="34" t="e">
        <f t="shared" si="261"/>
        <v>#N/A</v>
      </c>
      <c r="CA160" s="94" t="e">
        <f t="shared" si="232"/>
        <v>#N/A</v>
      </c>
      <c r="CB160" s="98" t="e">
        <f t="shared" si="233"/>
        <v>#N/A</v>
      </c>
      <c r="CC160" s="47" t="e">
        <f t="shared" si="179"/>
        <v>#VALUE!</v>
      </c>
      <c r="CD160" s="36" t="e">
        <f t="shared" si="234"/>
        <v>#N/A</v>
      </c>
      <c r="CE160" s="36" t="e">
        <f t="shared" si="235"/>
        <v>#N/A</v>
      </c>
      <c r="CF160" s="36" t="e">
        <f t="shared" si="236"/>
        <v>#N/A</v>
      </c>
      <c r="CG160" s="36" t="e">
        <f t="shared" si="237"/>
        <v>#N/A</v>
      </c>
      <c r="CH160" s="36" t="e">
        <f t="shared" si="238"/>
        <v>#N/A</v>
      </c>
      <c r="CI160" s="36" t="e">
        <f t="shared" si="239"/>
        <v>#N/A</v>
      </c>
      <c r="CJ160" s="36" t="e">
        <f t="shared" si="240"/>
        <v>#N/A</v>
      </c>
      <c r="CK160" s="36" t="e">
        <f t="shared" si="241"/>
        <v>#N/A</v>
      </c>
      <c r="CL160" s="36" t="e">
        <f t="shared" si="242"/>
        <v>#N/A</v>
      </c>
      <c r="CM160" s="36" t="e">
        <f t="shared" si="243"/>
        <v>#N/A</v>
      </c>
      <c r="CN160" s="36" t="e">
        <f t="shared" si="244"/>
        <v>#N/A</v>
      </c>
      <c r="CO160" s="36" t="e">
        <f t="shared" si="245"/>
        <v>#N/A</v>
      </c>
      <c r="CP160" s="36" t="e">
        <f t="shared" si="246"/>
        <v>#N/A</v>
      </c>
      <c r="CQ160" s="29" t="e">
        <f t="shared" si="247"/>
        <v>#N/A</v>
      </c>
      <c r="CR160" s="29" t="e">
        <f t="shared" si="248"/>
        <v>#N/A</v>
      </c>
      <c r="CS160" s="29" t="e">
        <f t="shared" si="249"/>
        <v>#N/A</v>
      </c>
      <c r="CT160" s="29" t="e">
        <f t="shared" si="180"/>
        <v>#N/A</v>
      </c>
      <c r="CU160" s="29" t="e">
        <f t="shared" si="181"/>
        <v>#N/A</v>
      </c>
      <c r="CV160" s="29" t="e">
        <f t="shared" si="182"/>
        <v>#N/A</v>
      </c>
      <c r="CW160" s="29" t="e">
        <f t="shared" si="183"/>
        <v>#N/A</v>
      </c>
      <c r="CX160" s="29" t="e">
        <f t="shared" si="184"/>
        <v>#N/A</v>
      </c>
      <c r="CY160" s="29" t="e">
        <f t="shared" si="185"/>
        <v>#N/A</v>
      </c>
      <c r="CZ160" s="29" t="e">
        <f t="shared" si="186"/>
        <v>#N/A</v>
      </c>
      <c r="DA160" s="29" t="e">
        <f t="shared" si="187"/>
        <v>#N/A</v>
      </c>
      <c r="DB160" s="29" t="e">
        <f t="shared" si="188"/>
        <v>#N/A</v>
      </c>
      <c r="DC160" s="29"/>
      <c r="DD160" s="29" t="e">
        <f t="shared" si="250"/>
        <v>#N/A</v>
      </c>
      <c r="DE160" s="29" t="e">
        <f t="shared" si="251"/>
        <v>#N/A</v>
      </c>
      <c r="DF160" s="29" t="e">
        <f t="shared" si="189"/>
        <v>#N/A</v>
      </c>
      <c r="DG160" s="29" t="e">
        <f t="shared" si="190"/>
        <v>#N/A</v>
      </c>
      <c r="DH160" s="29" t="e">
        <f t="shared" si="191"/>
        <v>#N/A</v>
      </c>
      <c r="DI160" s="29" t="e">
        <f t="shared" si="192"/>
        <v>#N/A</v>
      </c>
      <c r="DJ160" s="29" t="e">
        <f t="shared" si="193"/>
        <v>#N/A</v>
      </c>
      <c r="DK160" s="29" t="e">
        <f t="shared" si="194"/>
        <v>#N/A</v>
      </c>
      <c r="DL160" s="29" t="e">
        <f t="shared" si="195"/>
        <v>#N/A</v>
      </c>
      <c r="DM160" s="29" t="e">
        <f t="shared" si="196"/>
        <v>#N/A</v>
      </c>
      <c r="DN160" s="29" t="e">
        <f t="shared" si="197"/>
        <v>#N/A</v>
      </c>
      <c r="DO160" s="29" t="e">
        <f t="shared" si="198"/>
        <v>#N/A</v>
      </c>
    </row>
    <row r="161" spans="1:122" ht="18" customHeight="1">
      <c r="A161" s="52" t="s">
        <v>97</v>
      </c>
      <c r="B161" s="52" t="str">
        <f t="shared" ref="B161:F161" si="270">B222&amp;""</f>
        <v/>
      </c>
      <c r="C161" s="52" t="str">
        <f t="shared" si="270"/>
        <v/>
      </c>
      <c r="D161" s="52" t="str">
        <f t="shared" si="270"/>
        <v/>
      </c>
      <c r="E161" s="52" t="str">
        <f t="shared" si="270"/>
        <v/>
      </c>
      <c r="F161" s="52" t="str">
        <f t="shared" si="270"/>
        <v/>
      </c>
      <c r="G161" s="87">
        <f t="shared" si="153"/>
        <v>0.85</v>
      </c>
      <c r="H161" s="58"/>
      <c r="I161" s="56" t="e">
        <f>VLOOKUP($C161,地域別価格234[],5,0)</f>
        <v>#N/A</v>
      </c>
      <c r="J161" s="63" t="str">
        <f t="shared" si="154"/>
        <v/>
      </c>
      <c r="K161" s="50" t="e">
        <f t="shared" si="155"/>
        <v>#N/A</v>
      </c>
      <c r="L161" s="34" t="e">
        <f t="shared" si="200"/>
        <v>#N/A</v>
      </c>
      <c r="M161" s="94" t="e">
        <f t="shared" si="156"/>
        <v>#N/A</v>
      </c>
      <c r="N161" s="98" t="e">
        <f t="shared" si="253"/>
        <v>#N/A</v>
      </c>
      <c r="O161" s="56" t="e">
        <f>VLOOKUP($C161,地域別価格234[],6,0)</f>
        <v>#N/A</v>
      </c>
      <c r="P161" s="63" t="str">
        <f t="shared" si="157"/>
        <v/>
      </c>
      <c r="Q161" s="50" t="e">
        <f t="shared" si="158"/>
        <v>#N/A</v>
      </c>
      <c r="R161" s="34" t="e">
        <f t="shared" si="201"/>
        <v>#N/A</v>
      </c>
      <c r="S161" s="94" t="e">
        <f t="shared" si="202"/>
        <v>#N/A</v>
      </c>
      <c r="T161" s="98" t="e">
        <f t="shared" si="159"/>
        <v>#N/A</v>
      </c>
      <c r="U161" s="56" t="e">
        <f>VLOOKUP($C161,地域別価格234[],7,0)</f>
        <v>#N/A</v>
      </c>
      <c r="V161" s="63" t="str">
        <f t="shared" si="160"/>
        <v/>
      </c>
      <c r="W161" s="50" t="e">
        <f t="shared" si="161"/>
        <v>#N/A</v>
      </c>
      <c r="X161" s="34" t="e">
        <f t="shared" si="203"/>
        <v>#N/A</v>
      </c>
      <c r="Y161" s="94" t="e">
        <f t="shared" si="204"/>
        <v>#N/A</v>
      </c>
      <c r="Z161" s="98" t="e">
        <f t="shared" si="162"/>
        <v>#N/A</v>
      </c>
      <c r="AA161" s="56" t="e">
        <f>VLOOKUP($C161,地域別価格234[],8,0)</f>
        <v>#N/A</v>
      </c>
      <c r="AB161" s="63" t="str">
        <f t="shared" si="163"/>
        <v/>
      </c>
      <c r="AC161" s="50" t="e">
        <f t="shared" si="164"/>
        <v>#N/A</v>
      </c>
      <c r="AD161" s="34" t="e">
        <f t="shared" si="205"/>
        <v>#N/A</v>
      </c>
      <c r="AE161" s="94" t="e">
        <f t="shared" si="206"/>
        <v>#N/A</v>
      </c>
      <c r="AF161" s="98" t="e">
        <f t="shared" si="207"/>
        <v>#N/A</v>
      </c>
      <c r="AG161" s="56" t="e">
        <f>VLOOKUP($C161,地域別価格234[],9,0)</f>
        <v>#N/A</v>
      </c>
      <c r="AH161" s="63" t="str">
        <f t="shared" si="165"/>
        <v/>
      </c>
      <c r="AI161" s="50" t="e">
        <f t="shared" si="208"/>
        <v>#N/A</v>
      </c>
      <c r="AJ161" s="34" t="e">
        <f t="shared" si="209"/>
        <v>#N/A</v>
      </c>
      <c r="AK161" s="94" t="e">
        <f t="shared" si="210"/>
        <v>#N/A</v>
      </c>
      <c r="AL161" s="98" t="e">
        <f t="shared" si="211"/>
        <v>#N/A</v>
      </c>
      <c r="AM161" s="56" t="e">
        <f>VLOOKUP($C161,地域別価格234[],10,0)</f>
        <v>#N/A</v>
      </c>
      <c r="AN161" s="63" t="str">
        <f t="shared" si="166"/>
        <v/>
      </c>
      <c r="AO161" s="50" t="e">
        <f t="shared" si="212"/>
        <v>#N/A</v>
      </c>
      <c r="AP161" s="34" t="e">
        <f t="shared" si="213"/>
        <v>#N/A</v>
      </c>
      <c r="AQ161" s="94" t="e">
        <f t="shared" si="167"/>
        <v>#N/A</v>
      </c>
      <c r="AR161" s="98" t="e">
        <f t="shared" si="168"/>
        <v>#N/A</v>
      </c>
      <c r="AS161" s="56" t="e">
        <f>VLOOKUP($C161,地域別価格234[],11,0)</f>
        <v>#N/A</v>
      </c>
      <c r="AT161" s="63" t="str">
        <f t="shared" si="169"/>
        <v/>
      </c>
      <c r="AU161" s="50" t="e">
        <f t="shared" si="267"/>
        <v>#N/A</v>
      </c>
      <c r="AV161" s="34" t="e">
        <f t="shared" si="215"/>
        <v>#N/A</v>
      </c>
      <c r="AW161" s="94" t="e">
        <f t="shared" si="170"/>
        <v>#N/A</v>
      </c>
      <c r="AX161" s="98" t="e">
        <f t="shared" si="216"/>
        <v>#N/A</v>
      </c>
      <c r="AY161" s="56" t="e">
        <f>VLOOKUP($C161,地域別価格234[],12,0)</f>
        <v>#N/A</v>
      </c>
      <c r="AZ161" s="63" t="str">
        <f t="shared" si="171"/>
        <v/>
      </c>
      <c r="BA161" s="50" t="e">
        <f t="shared" si="217"/>
        <v>#N/A</v>
      </c>
      <c r="BB161" s="34" t="e">
        <f t="shared" si="218"/>
        <v>#N/A</v>
      </c>
      <c r="BC161" s="94" t="e">
        <f t="shared" si="172"/>
        <v>#N/A</v>
      </c>
      <c r="BD161" s="98" t="e">
        <f t="shared" si="219"/>
        <v>#N/A</v>
      </c>
      <c r="BE161" s="56" t="e">
        <f>VLOOKUP($C161,地域別価格234[],13,0)</f>
        <v>#N/A</v>
      </c>
      <c r="BF161" s="63" t="str">
        <f t="shared" si="173"/>
        <v/>
      </c>
      <c r="BG161" s="50" t="e">
        <f t="shared" si="220"/>
        <v>#N/A</v>
      </c>
      <c r="BH161" s="34" t="e">
        <f t="shared" si="221"/>
        <v>#N/A</v>
      </c>
      <c r="BI161" s="94" t="e">
        <f t="shared" si="222"/>
        <v>#N/A</v>
      </c>
      <c r="BJ161" s="98" t="e">
        <f t="shared" si="223"/>
        <v>#N/A</v>
      </c>
      <c r="BK161" s="56" t="e">
        <f>VLOOKUP($C161,地域別価格234[],14,0)</f>
        <v>#N/A</v>
      </c>
      <c r="BL161" s="63" t="str">
        <f t="shared" si="174"/>
        <v/>
      </c>
      <c r="BM161" s="50" t="e">
        <f t="shared" si="224"/>
        <v>#N/A</v>
      </c>
      <c r="BN161" s="34" t="e">
        <f t="shared" si="225"/>
        <v>#N/A</v>
      </c>
      <c r="BO161" s="94" t="e">
        <f t="shared" si="175"/>
        <v>#N/A</v>
      </c>
      <c r="BP161" s="98" t="e">
        <f t="shared" si="226"/>
        <v>#N/A</v>
      </c>
      <c r="BQ161" s="56" t="e">
        <f>VLOOKUP($C161,地域別価格234[],15,0)</f>
        <v>#N/A</v>
      </c>
      <c r="BR161" s="63" t="str">
        <f t="shared" si="176"/>
        <v/>
      </c>
      <c r="BS161" s="50" t="e">
        <f t="shared" si="227"/>
        <v>#N/A</v>
      </c>
      <c r="BT161" s="34" t="e">
        <f t="shared" si="228"/>
        <v>#N/A</v>
      </c>
      <c r="BU161" s="94" t="e">
        <f t="shared" si="177"/>
        <v>#N/A</v>
      </c>
      <c r="BV161" s="98" t="e">
        <f t="shared" si="229"/>
        <v>#N/A</v>
      </c>
      <c r="BW161" s="56" t="e">
        <f>VLOOKUP($C161,地域別価格234[],16,0)</f>
        <v>#N/A</v>
      </c>
      <c r="BX161" s="63" t="str">
        <f t="shared" si="178"/>
        <v/>
      </c>
      <c r="BY161" s="50" t="e">
        <f t="shared" si="230"/>
        <v>#N/A</v>
      </c>
      <c r="BZ161" s="34" t="e">
        <f t="shared" si="261"/>
        <v>#N/A</v>
      </c>
      <c r="CA161" s="94" t="e">
        <f t="shared" si="232"/>
        <v>#N/A</v>
      </c>
      <c r="CB161" s="98" t="e">
        <f t="shared" si="233"/>
        <v>#N/A</v>
      </c>
      <c r="CC161" s="47" t="e">
        <f t="shared" si="179"/>
        <v>#VALUE!</v>
      </c>
      <c r="CD161" s="36" t="e">
        <f t="shared" si="234"/>
        <v>#N/A</v>
      </c>
      <c r="CE161" s="36" t="e">
        <f t="shared" si="235"/>
        <v>#N/A</v>
      </c>
      <c r="CF161" s="36" t="e">
        <f t="shared" si="236"/>
        <v>#N/A</v>
      </c>
      <c r="CG161" s="36" t="e">
        <f t="shared" si="237"/>
        <v>#N/A</v>
      </c>
      <c r="CH161" s="36" t="e">
        <f t="shared" si="238"/>
        <v>#N/A</v>
      </c>
      <c r="CI161" s="36" t="e">
        <f t="shared" si="239"/>
        <v>#N/A</v>
      </c>
      <c r="CJ161" s="36" t="e">
        <f t="shared" si="240"/>
        <v>#N/A</v>
      </c>
      <c r="CK161" s="36" t="e">
        <f t="shared" si="241"/>
        <v>#N/A</v>
      </c>
      <c r="CL161" s="36" t="e">
        <f t="shared" si="242"/>
        <v>#N/A</v>
      </c>
      <c r="CM161" s="36" t="e">
        <f t="shared" si="243"/>
        <v>#N/A</v>
      </c>
      <c r="CN161" s="36" t="e">
        <f t="shared" si="244"/>
        <v>#N/A</v>
      </c>
      <c r="CO161" s="36" t="e">
        <f t="shared" si="245"/>
        <v>#N/A</v>
      </c>
      <c r="CP161" s="36" t="e">
        <f t="shared" si="246"/>
        <v>#N/A</v>
      </c>
      <c r="CQ161" s="29" t="e">
        <f t="shared" si="247"/>
        <v>#N/A</v>
      </c>
      <c r="CR161" s="29" t="e">
        <f t="shared" si="248"/>
        <v>#N/A</v>
      </c>
      <c r="CS161" s="29" t="e">
        <f t="shared" si="249"/>
        <v>#N/A</v>
      </c>
      <c r="CT161" s="29" t="e">
        <f t="shared" si="180"/>
        <v>#N/A</v>
      </c>
      <c r="CU161" s="29" t="e">
        <f t="shared" si="181"/>
        <v>#N/A</v>
      </c>
      <c r="CV161" s="29" t="e">
        <f t="shared" si="182"/>
        <v>#N/A</v>
      </c>
      <c r="CW161" s="29" t="e">
        <f t="shared" si="183"/>
        <v>#N/A</v>
      </c>
      <c r="CX161" s="29" t="e">
        <f t="shared" si="184"/>
        <v>#N/A</v>
      </c>
      <c r="CY161" s="29" t="e">
        <f t="shared" si="185"/>
        <v>#N/A</v>
      </c>
      <c r="CZ161" s="29" t="e">
        <f t="shared" si="186"/>
        <v>#N/A</v>
      </c>
      <c r="DA161" s="29" t="e">
        <f t="shared" si="187"/>
        <v>#N/A</v>
      </c>
      <c r="DB161" s="29" t="e">
        <f t="shared" si="188"/>
        <v>#N/A</v>
      </c>
      <c r="DC161" s="29"/>
      <c r="DD161" s="29" t="e">
        <f t="shared" si="250"/>
        <v>#N/A</v>
      </c>
      <c r="DE161" s="29" t="e">
        <f t="shared" si="251"/>
        <v>#N/A</v>
      </c>
      <c r="DF161" s="29" t="e">
        <f t="shared" si="189"/>
        <v>#N/A</v>
      </c>
      <c r="DG161" s="29" t="e">
        <f t="shared" si="190"/>
        <v>#N/A</v>
      </c>
      <c r="DH161" s="29" t="e">
        <f t="shared" si="191"/>
        <v>#N/A</v>
      </c>
      <c r="DI161" s="29" t="e">
        <f t="shared" si="192"/>
        <v>#N/A</v>
      </c>
      <c r="DJ161" s="29" t="e">
        <f t="shared" si="193"/>
        <v>#N/A</v>
      </c>
      <c r="DK161" s="29" t="e">
        <f t="shared" si="194"/>
        <v>#N/A</v>
      </c>
      <c r="DL161" s="29" t="e">
        <f t="shared" si="195"/>
        <v>#N/A</v>
      </c>
      <c r="DM161" s="29" t="e">
        <f t="shared" si="196"/>
        <v>#N/A</v>
      </c>
      <c r="DN161" s="29" t="e">
        <f t="shared" si="197"/>
        <v>#N/A</v>
      </c>
      <c r="DO161" s="29" t="e">
        <f t="shared" si="198"/>
        <v>#N/A</v>
      </c>
    </row>
    <row r="162" spans="1:122" ht="18" customHeight="1">
      <c r="A162" s="52" t="s">
        <v>97</v>
      </c>
      <c r="B162" s="52" t="str">
        <f t="shared" ref="B162:F162" si="271">B223&amp;""</f>
        <v/>
      </c>
      <c r="C162" s="52" t="str">
        <f t="shared" si="271"/>
        <v/>
      </c>
      <c r="D162" s="52" t="str">
        <f t="shared" si="271"/>
        <v/>
      </c>
      <c r="E162" s="52" t="str">
        <f t="shared" si="271"/>
        <v/>
      </c>
      <c r="F162" s="52" t="str">
        <f t="shared" si="271"/>
        <v/>
      </c>
      <c r="G162" s="87">
        <f t="shared" si="153"/>
        <v>0.85</v>
      </c>
      <c r="H162" s="58"/>
      <c r="I162" s="56" t="e">
        <f>VLOOKUP($C162,地域別価格234[],5,0)</f>
        <v>#N/A</v>
      </c>
      <c r="J162" s="63" t="str">
        <f t="shared" si="154"/>
        <v/>
      </c>
      <c r="K162" s="50" t="e">
        <f t="shared" si="155"/>
        <v>#N/A</v>
      </c>
      <c r="L162" s="34" t="e">
        <f t="shared" si="200"/>
        <v>#N/A</v>
      </c>
      <c r="M162" s="94" t="e">
        <f t="shared" si="156"/>
        <v>#N/A</v>
      </c>
      <c r="N162" s="98" t="e">
        <f t="shared" si="253"/>
        <v>#N/A</v>
      </c>
      <c r="O162" s="56" t="e">
        <f>VLOOKUP($C162,地域別価格234[],6,0)</f>
        <v>#N/A</v>
      </c>
      <c r="P162" s="63" t="str">
        <f t="shared" si="157"/>
        <v/>
      </c>
      <c r="Q162" s="50" t="e">
        <f t="shared" si="158"/>
        <v>#N/A</v>
      </c>
      <c r="R162" s="34" t="e">
        <f t="shared" si="201"/>
        <v>#N/A</v>
      </c>
      <c r="S162" s="94" t="e">
        <f t="shared" si="202"/>
        <v>#N/A</v>
      </c>
      <c r="T162" s="98" t="e">
        <f t="shared" si="159"/>
        <v>#N/A</v>
      </c>
      <c r="U162" s="56" t="e">
        <f>VLOOKUP($C162,地域別価格234[],7,0)</f>
        <v>#N/A</v>
      </c>
      <c r="V162" s="63" t="str">
        <f t="shared" si="160"/>
        <v/>
      </c>
      <c r="W162" s="50" t="e">
        <f t="shared" si="161"/>
        <v>#N/A</v>
      </c>
      <c r="X162" s="34" t="e">
        <f t="shared" si="203"/>
        <v>#N/A</v>
      </c>
      <c r="Y162" s="94" t="e">
        <f t="shared" si="204"/>
        <v>#N/A</v>
      </c>
      <c r="Z162" s="98" t="e">
        <f t="shared" si="162"/>
        <v>#N/A</v>
      </c>
      <c r="AA162" s="56" t="e">
        <f>VLOOKUP($C162,地域別価格234[],8,0)</f>
        <v>#N/A</v>
      </c>
      <c r="AB162" s="63" t="str">
        <f t="shared" si="163"/>
        <v/>
      </c>
      <c r="AC162" s="50" t="e">
        <f t="shared" si="164"/>
        <v>#N/A</v>
      </c>
      <c r="AD162" s="34" t="e">
        <f t="shared" si="205"/>
        <v>#N/A</v>
      </c>
      <c r="AE162" s="94" t="e">
        <f t="shared" si="206"/>
        <v>#N/A</v>
      </c>
      <c r="AF162" s="98" t="e">
        <f t="shared" si="207"/>
        <v>#N/A</v>
      </c>
      <c r="AG162" s="56" t="e">
        <f>VLOOKUP($C162,地域別価格234[],9,0)</f>
        <v>#N/A</v>
      </c>
      <c r="AH162" s="63" t="str">
        <f t="shared" si="165"/>
        <v/>
      </c>
      <c r="AI162" s="50" t="e">
        <f t="shared" si="208"/>
        <v>#N/A</v>
      </c>
      <c r="AJ162" s="34" t="e">
        <f t="shared" si="209"/>
        <v>#N/A</v>
      </c>
      <c r="AK162" s="94" t="e">
        <f t="shared" si="210"/>
        <v>#N/A</v>
      </c>
      <c r="AL162" s="98" t="e">
        <f t="shared" si="211"/>
        <v>#N/A</v>
      </c>
      <c r="AM162" s="56" t="e">
        <f>VLOOKUP($C162,地域別価格234[],10,0)</f>
        <v>#N/A</v>
      </c>
      <c r="AN162" s="63" t="str">
        <f t="shared" si="166"/>
        <v/>
      </c>
      <c r="AO162" s="50" t="e">
        <f t="shared" si="212"/>
        <v>#N/A</v>
      </c>
      <c r="AP162" s="34" t="e">
        <f t="shared" si="213"/>
        <v>#N/A</v>
      </c>
      <c r="AQ162" s="94" t="e">
        <f t="shared" si="167"/>
        <v>#N/A</v>
      </c>
      <c r="AR162" s="98" t="e">
        <f t="shared" si="168"/>
        <v>#N/A</v>
      </c>
      <c r="AS162" s="56" t="e">
        <f>VLOOKUP($C162,地域別価格234[],11,0)</f>
        <v>#N/A</v>
      </c>
      <c r="AT162" s="63" t="str">
        <f t="shared" si="169"/>
        <v/>
      </c>
      <c r="AU162" s="50" t="e">
        <f t="shared" si="267"/>
        <v>#N/A</v>
      </c>
      <c r="AV162" s="34" t="e">
        <f t="shared" si="215"/>
        <v>#N/A</v>
      </c>
      <c r="AW162" s="94" t="e">
        <f t="shared" si="170"/>
        <v>#N/A</v>
      </c>
      <c r="AX162" s="98" t="e">
        <f t="shared" si="216"/>
        <v>#N/A</v>
      </c>
      <c r="AY162" s="56" t="e">
        <f>VLOOKUP($C162,地域別価格234[],12,0)</f>
        <v>#N/A</v>
      </c>
      <c r="AZ162" s="63" t="str">
        <f t="shared" si="171"/>
        <v/>
      </c>
      <c r="BA162" s="50" t="e">
        <f t="shared" si="217"/>
        <v>#N/A</v>
      </c>
      <c r="BB162" s="34" t="e">
        <f t="shared" si="218"/>
        <v>#N/A</v>
      </c>
      <c r="BC162" s="94" t="e">
        <f t="shared" si="172"/>
        <v>#N/A</v>
      </c>
      <c r="BD162" s="98" t="e">
        <f t="shared" si="219"/>
        <v>#N/A</v>
      </c>
      <c r="BE162" s="56" t="e">
        <f>VLOOKUP($C162,地域別価格234[],13,0)</f>
        <v>#N/A</v>
      </c>
      <c r="BF162" s="63" t="str">
        <f t="shared" si="173"/>
        <v/>
      </c>
      <c r="BG162" s="50" t="e">
        <f t="shared" si="220"/>
        <v>#N/A</v>
      </c>
      <c r="BH162" s="34" t="e">
        <f t="shared" si="221"/>
        <v>#N/A</v>
      </c>
      <c r="BI162" s="94" t="e">
        <f t="shared" si="222"/>
        <v>#N/A</v>
      </c>
      <c r="BJ162" s="98" t="e">
        <f t="shared" si="223"/>
        <v>#N/A</v>
      </c>
      <c r="BK162" s="56" t="e">
        <f>VLOOKUP($C162,地域別価格234[],14,0)</f>
        <v>#N/A</v>
      </c>
      <c r="BL162" s="63" t="str">
        <f t="shared" si="174"/>
        <v/>
      </c>
      <c r="BM162" s="50" t="e">
        <f t="shared" si="224"/>
        <v>#N/A</v>
      </c>
      <c r="BN162" s="34" t="e">
        <f t="shared" si="225"/>
        <v>#N/A</v>
      </c>
      <c r="BO162" s="94" t="e">
        <f t="shared" si="175"/>
        <v>#N/A</v>
      </c>
      <c r="BP162" s="98" t="e">
        <f t="shared" si="226"/>
        <v>#N/A</v>
      </c>
      <c r="BQ162" s="56" t="e">
        <f>VLOOKUP($C162,地域別価格234[],15,0)</f>
        <v>#N/A</v>
      </c>
      <c r="BR162" s="63" t="str">
        <f t="shared" si="176"/>
        <v/>
      </c>
      <c r="BS162" s="50" t="e">
        <f t="shared" si="227"/>
        <v>#N/A</v>
      </c>
      <c r="BT162" s="34" t="e">
        <f t="shared" si="228"/>
        <v>#N/A</v>
      </c>
      <c r="BU162" s="94" t="e">
        <f t="shared" si="177"/>
        <v>#N/A</v>
      </c>
      <c r="BV162" s="98" t="e">
        <f t="shared" si="229"/>
        <v>#N/A</v>
      </c>
      <c r="BW162" s="56" t="e">
        <f>VLOOKUP($C162,地域別価格234[],16,0)</f>
        <v>#N/A</v>
      </c>
      <c r="BX162" s="63" t="str">
        <f t="shared" si="178"/>
        <v/>
      </c>
      <c r="BY162" s="50" t="e">
        <f t="shared" si="230"/>
        <v>#N/A</v>
      </c>
      <c r="BZ162" s="34" t="e">
        <f t="shared" si="261"/>
        <v>#N/A</v>
      </c>
      <c r="CA162" s="94" t="e">
        <f t="shared" si="232"/>
        <v>#N/A</v>
      </c>
      <c r="CB162" s="98" t="e">
        <f t="shared" si="233"/>
        <v>#N/A</v>
      </c>
      <c r="CC162" s="47" t="e">
        <f t="shared" si="179"/>
        <v>#VALUE!</v>
      </c>
      <c r="CD162" s="36" t="e">
        <f t="shared" si="234"/>
        <v>#N/A</v>
      </c>
      <c r="CE162" s="36" t="e">
        <f t="shared" si="235"/>
        <v>#N/A</v>
      </c>
      <c r="CF162" s="36" t="e">
        <f t="shared" si="236"/>
        <v>#N/A</v>
      </c>
      <c r="CG162" s="36" t="e">
        <f t="shared" si="237"/>
        <v>#N/A</v>
      </c>
      <c r="CH162" s="36" t="e">
        <f t="shared" si="238"/>
        <v>#N/A</v>
      </c>
      <c r="CI162" s="36" t="e">
        <f t="shared" si="239"/>
        <v>#N/A</v>
      </c>
      <c r="CJ162" s="36" t="e">
        <f t="shared" si="240"/>
        <v>#N/A</v>
      </c>
      <c r="CK162" s="36" t="e">
        <f t="shared" si="241"/>
        <v>#N/A</v>
      </c>
      <c r="CL162" s="36" t="e">
        <f t="shared" si="242"/>
        <v>#N/A</v>
      </c>
      <c r="CM162" s="36" t="e">
        <f t="shared" si="243"/>
        <v>#N/A</v>
      </c>
      <c r="CN162" s="36" t="e">
        <f t="shared" si="244"/>
        <v>#N/A</v>
      </c>
      <c r="CO162" s="36" t="e">
        <f t="shared" si="245"/>
        <v>#N/A</v>
      </c>
      <c r="CP162" s="36" t="e">
        <f t="shared" si="246"/>
        <v>#N/A</v>
      </c>
      <c r="CQ162" s="29" t="e">
        <f t="shared" si="247"/>
        <v>#N/A</v>
      </c>
      <c r="CR162" s="29" t="e">
        <f t="shared" si="248"/>
        <v>#N/A</v>
      </c>
      <c r="CS162" s="29" t="e">
        <f t="shared" si="249"/>
        <v>#N/A</v>
      </c>
      <c r="CT162" s="29" t="e">
        <f t="shared" si="180"/>
        <v>#N/A</v>
      </c>
      <c r="CU162" s="29" t="e">
        <f t="shared" si="181"/>
        <v>#N/A</v>
      </c>
      <c r="CV162" s="29" t="e">
        <f t="shared" si="182"/>
        <v>#N/A</v>
      </c>
      <c r="CW162" s="29" t="e">
        <f t="shared" si="183"/>
        <v>#N/A</v>
      </c>
      <c r="CX162" s="29" t="e">
        <f t="shared" si="184"/>
        <v>#N/A</v>
      </c>
      <c r="CY162" s="29" t="e">
        <f t="shared" si="185"/>
        <v>#N/A</v>
      </c>
      <c r="CZ162" s="29" t="e">
        <f t="shared" si="186"/>
        <v>#N/A</v>
      </c>
      <c r="DA162" s="29" t="e">
        <f t="shared" si="187"/>
        <v>#N/A</v>
      </c>
      <c r="DB162" s="29" t="e">
        <f t="shared" si="188"/>
        <v>#N/A</v>
      </c>
      <c r="DC162" s="29"/>
      <c r="DD162" s="29" t="e">
        <f t="shared" si="250"/>
        <v>#N/A</v>
      </c>
      <c r="DE162" s="29" t="e">
        <f t="shared" si="251"/>
        <v>#N/A</v>
      </c>
      <c r="DF162" s="29" t="e">
        <f t="shared" si="189"/>
        <v>#N/A</v>
      </c>
      <c r="DG162" s="29" t="e">
        <f t="shared" si="190"/>
        <v>#N/A</v>
      </c>
      <c r="DH162" s="29" t="e">
        <f t="shared" si="191"/>
        <v>#N/A</v>
      </c>
      <c r="DI162" s="29" t="e">
        <f t="shared" si="192"/>
        <v>#N/A</v>
      </c>
      <c r="DJ162" s="29" t="e">
        <f t="shared" si="193"/>
        <v>#N/A</v>
      </c>
      <c r="DK162" s="29" t="e">
        <f t="shared" si="194"/>
        <v>#N/A</v>
      </c>
      <c r="DL162" s="29" t="e">
        <f t="shared" si="195"/>
        <v>#N/A</v>
      </c>
      <c r="DM162" s="29" t="e">
        <f t="shared" si="196"/>
        <v>#N/A</v>
      </c>
      <c r="DN162" s="29" t="e">
        <f t="shared" si="197"/>
        <v>#N/A</v>
      </c>
      <c r="DO162" s="29" t="e">
        <f t="shared" si="198"/>
        <v>#N/A</v>
      </c>
    </row>
    <row r="163" spans="1:122" ht="18" customHeight="1">
      <c r="A163" s="52" t="s">
        <v>97</v>
      </c>
      <c r="B163" s="52" t="str">
        <f t="shared" ref="B163:F163" si="272">B224&amp;""</f>
        <v/>
      </c>
      <c r="C163" s="52" t="str">
        <f t="shared" si="272"/>
        <v/>
      </c>
      <c r="D163" s="52" t="str">
        <f t="shared" si="272"/>
        <v/>
      </c>
      <c r="E163" s="52" t="str">
        <f t="shared" si="272"/>
        <v/>
      </c>
      <c r="F163" s="52" t="str">
        <f t="shared" si="272"/>
        <v/>
      </c>
      <c r="G163" s="87">
        <f t="shared" si="153"/>
        <v>0.85</v>
      </c>
      <c r="H163" s="58"/>
      <c r="I163" s="56" t="e">
        <f>VLOOKUP($C163,地域別価格234[],5,0)</f>
        <v>#N/A</v>
      </c>
      <c r="J163" s="63" t="str">
        <f t="shared" si="154"/>
        <v/>
      </c>
      <c r="K163" s="50" t="e">
        <f t="shared" si="155"/>
        <v>#N/A</v>
      </c>
      <c r="L163" s="34" t="e">
        <f t="shared" si="200"/>
        <v>#N/A</v>
      </c>
      <c r="M163" s="94" t="e">
        <f t="shared" si="156"/>
        <v>#N/A</v>
      </c>
      <c r="N163" s="98" t="e">
        <f t="shared" si="253"/>
        <v>#N/A</v>
      </c>
      <c r="O163" s="56" t="e">
        <f>VLOOKUP($C163,地域別価格234[],6,0)</f>
        <v>#N/A</v>
      </c>
      <c r="P163" s="63" t="str">
        <f t="shared" si="157"/>
        <v/>
      </c>
      <c r="Q163" s="50" t="e">
        <f t="shared" si="158"/>
        <v>#N/A</v>
      </c>
      <c r="R163" s="34" t="e">
        <f t="shared" si="201"/>
        <v>#N/A</v>
      </c>
      <c r="S163" s="94" t="e">
        <f t="shared" si="202"/>
        <v>#N/A</v>
      </c>
      <c r="T163" s="98" t="e">
        <f t="shared" si="159"/>
        <v>#N/A</v>
      </c>
      <c r="U163" s="56" t="e">
        <f>VLOOKUP($C163,地域別価格234[],7,0)</f>
        <v>#N/A</v>
      </c>
      <c r="V163" s="63" t="str">
        <f t="shared" si="160"/>
        <v/>
      </c>
      <c r="W163" s="50" t="e">
        <f t="shared" si="161"/>
        <v>#N/A</v>
      </c>
      <c r="X163" s="34" t="e">
        <f t="shared" si="203"/>
        <v>#N/A</v>
      </c>
      <c r="Y163" s="94" t="e">
        <f t="shared" si="204"/>
        <v>#N/A</v>
      </c>
      <c r="Z163" s="98" t="e">
        <f t="shared" si="162"/>
        <v>#N/A</v>
      </c>
      <c r="AA163" s="56" t="e">
        <f>VLOOKUP($C163,地域別価格234[],8,0)</f>
        <v>#N/A</v>
      </c>
      <c r="AB163" s="63" t="str">
        <f t="shared" si="163"/>
        <v/>
      </c>
      <c r="AC163" s="50" t="e">
        <f t="shared" si="164"/>
        <v>#N/A</v>
      </c>
      <c r="AD163" s="34" t="e">
        <f t="shared" si="205"/>
        <v>#N/A</v>
      </c>
      <c r="AE163" s="94" t="e">
        <f t="shared" si="206"/>
        <v>#N/A</v>
      </c>
      <c r="AF163" s="98" t="e">
        <f t="shared" si="207"/>
        <v>#N/A</v>
      </c>
      <c r="AG163" s="56" t="e">
        <f>VLOOKUP($C163,地域別価格234[],9,0)</f>
        <v>#N/A</v>
      </c>
      <c r="AH163" s="63" t="str">
        <f t="shared" si="165"/>
        <v/>
      </c>
      <c r="AI163" s="50" t="e">
        <f t="shared" si="208"/>
        <v>#N/A</v>
      </c>
      <c r="AJ163" s="34" t="e">
        <f t="shared" si="209"/>
        <v>#N/A</v>
      </c>
      <c r="AK163" s="94" t="e">
        <f t="shared" si="210"/>
        <v>#N/A</v>
      </c>
      <c r="AL163" s="98" t="e">
        <f t="shared" si="211"/>
        <v>#N/A</v>
      </c>
      <c r="AM163" s="56" t="e">
        <f>VLOOKUP($C163,地域別価格234[],10,0)</f>
        <v>#N/A</v>
      </c>
      <c r="AN163" s="63" t="str">
        <f t="shared" si="166"/>
        <v/>
      </c>
      <c r="AO163" s="50" t="e">
        <f t="shared" si="212"/>
        <v>#N/A</v>
      </c>
      <c r="AP163" s="34" t="e">
        <f t="shared" si="213"/>
        <v>#N/A</v>
      </c>
      <c r="AQ163" s="94" t="e">
        <f t="shared" si="167"/>
        <v>#N/A</v>
      </c>
      <c r="AR163" s="98" t="e">
        <f t="shared" si="168"/>
        <v>#N/A</v>
      </c>
      <c r="AS163" s="56" t="e">
        <f>VLOOKUP($C163,地域別価格234[],11,0)</f>
        <v>#N/A</v>
      </c>
      <c r="AT163" s="63" t="str">
        <f t="shared" si="169"/>
        <v/>
      </c>
      <c r="AU163" s="50" t="e">
        <f t="shared" si="267"/>
        <v>#N/A</v>
      </c>
      <c r="AV163" s="34" t="e">
        <f t="shared" si="215"/>
        <v>#N/A</v>
      </c>
      <c r="AW163" s="94" t="e">
        <f t="shared" si="170"/>
        <v>#N/A</v>
      </c>
      <c r="AX163" s="98" t="e">
        <f t="shared" si="216"/>
        <v>#N/A</v>
      </c>
      <c r="AY163" s="56" t="e">
        <f>VLOOKUP($C163,地域別価格234[],12,0)</f>
        <v>#N/A</v>
      </c>
      <c r="AZ163" s="63" t="str">
        <f t="shared" si="171"/>
        <v/>
      </c>
      <c r="BA163" s="50" t="e">
        <f t="shared" si="217"/>
        <v>#N/A</v>
      </c>
      <c r="BB163" s="34" t="e">
        <f t="shared" si="218"/>
        <v>#N/A</v>
      </c>
      <c r="BC163" s="94" t="e">
        <f t="shared" si="172"/>
        <v>#N/A</v>
      </c>
      <c r="BD163" s="98" t="e">
        <f t="shared" si="219"/>
        <v>#N/A</v>
      </c>
      <c r="BE163" s="56" t="e">
        <f>VLOOKUP($C163,地域別価格234[],13,0)</f>
        <v>#N/A</v>
      </c>
      <c r="BF163" s="63" t="str">
        <f t="shared" si="173"/>
        <v/>
      </c>
      <c r="BG163" s="50" t="e">
        <f t="shared" si="220"/>
        <v>#N/A</v>
      </c>
      <c r="BH163" s="34" t="e">
        <f t="shared" si="221"/>
        <v>#N/A</v>
      </c>
      <c r="BI163" s="94" t="e">
        <f t="shared" si="222"/>
        <v>#N/A</v>
      </c>
      <c r="BJ163" s="98" t="e">
        <f t="shared" si="223"/>
        <v>#N/A</v>
      </c>
      <c r="BK163" s="56" t="e">
        <f>VLOOKUP($C163,地域別価格234[],14,0)</f>
        <v>#N/A</v>
      </c>
      <c r="BL163" s="63" t="str">
        <f t="shared" si="174"/>
        <v/>
      </c>
      <c r="BM163" s="50" t="e">
        <f t="shared" si="224"/>
        <v>#N/A</v>
      </c>
      <c r="BN163" s="34" t="e">
        <f t="shared" si="225"/>
        <v>#N/A</v>
      </c>
      <c r="BO163" s="94" t="e">
        <f t="shared" si="175"/>
        <v>#N/A</v>
      </c>
      <c r="BP163" s="98" t="e">
        <f t="shared" si="226"/>
        <v>#N/A</v>
      </c>
      <c r="BQ163" s="56" t="e">
        <f>VLOOKUP($C163,地域別価格234[],15,0)</f>
        <v>#N/A</v>
      </c>
      <c r="BR163" s="63" t="str">
        <f t="shared" si="176"/>
        <v/>
      </c>
      <c r="BS163" s="50" t="e">
        <f t="shared" si="227"/>
        <v>#N/A</v>
      </c>
      <c r="BT163" s="34" t="e">
        <f t="shared" si="228"/>
        <v>#N/A</v>
      </c>
      <c r="BU163" s="94" t="e">
        <f t="shared" si="177"/>
        <v>#N/A</v>
      </c>
      <c r="BV163" s="98" t="e">
        <f t="shared" si="229"/>
        <v>#N/A</v>
      </c>
      <c r="BW163" s="56" t="e">
        <f>VLOOKUP($C163,地域別価格234[],16,0)</f>
        <v>#N/A</v>
      </c>
      <c r="BX163" s="63" t="str">
        <f t="shared" si="178"/>
        <v/>
      </c>
      <c r="BY163" s="50" t="e">
        <f t="shared" si="230"/>
        <v>#N/A</v>
      </c>
      <c r="BZ163" s="34" t="e">
        <f t="shared" si="261"/>
        <v>#N/A</v>
      </c>
      <c r="CA163" s="94" t="e">
        <f t="shared" si="232"/>
        <v>#N/A</v>
      </c>
      <c r="CB163" s="98" t="e">
        <f t="shared" si="233"/>
        <v>#N/A</v>
      </c>
      <c r="CC163" s="47" t="e">
        <f t="shared" si="179"/>
        <v>#VALUE!</v>
      </c>
      <c r="CD163" s="36" t="e">
        <f t="shared" si="234"/>
        <v>#N/A</v>
      </c>
      <c r="CE163" s="36" t="e">
        <f t="shared" si="235"/>
        <v>#N/A</v>
      </c>
      <c r="CF163" s="36" t="e">
        <f t="shared" si="236"/>
        <v>#N/A</v>
      </c>
      <c r="CG163" s="36" t="e">
        <f t="shared" si="237"/>
        <v>#N/A</v>
      </c>
      <c r="CH163" s="36" t="e">
        <f t="shared" si="238"/>
        <v>#N/A</v>
      </c>
      <c r="CI163" s="36" t="e">
        <f t="shared" si="239"/>
        <v>#N/A</v>
      </c>
      <c r="CJ163" s="36" t="e">
        <f t="shared" si="240"/>
        <v>#N/A</v>
      </c>
      <c r="CK163" s="36" t="e">
        <f t="shared" si="241"/>
        <v>#N/A</v>
      </c>
      <c r="CL163" s="36" t="e">
        <f t="shared" si="242"/>
        <v>#N/A</v>
      </c>
      <c r="CM163" s="36" t="e">
        <f t="shared" si="243"/>
        <v>#N/A</v>
      </c>
      <c r="CN163" s="36" t="e">
        <f t="shared" si="244"/>
        <v>#N/A</v>
      </c>
      <c r="CO163" s="36" t="e">
        <f t="shared" si="245"/>
        <v>#N/A</v>
      </c>
      <c r="CP163" s="36" t="e">
        <f t="shared" si="246"/>
        <v>#N/A</v>
      </c>
      <c r="CQ163" s="29" t="e">
        <f t="shared" si="247"/>
        <v>#N/A</v>
      </c>
      <c r="CR163" s="29" t="e">
        <f t="shared" si="248"/>
        <v>#N/A</v>
      </c>
      <c r="CS163" s="29" t="e">
        <f t="shared" si="249"/>
        <v>#N/A</v>
      </c>
      <c r="CT163" s="29" t="e">
        <f t="shared" si="180"/>
        <v>#N/A</v>
      </c>
      <c r="CU163" s="29" t="e">
        <f t="shared" si="181"/>
        <v>#N/A</v>
      </c>
      <c r="CV163" s="29" t="e">
        <f t="shared" si="182"/>
        <v>#N/A</v>
      </c>
      <c r="CW163" s="29" t="e">
        <f t="shared" si="183"/>
        <v>#N/A</v>
      </c>
      <c r="CX163" s="29" t="e">
        <f t="shared" si="184"/>
        <v>#N/A</v>
      </c>
      <c r="CY163" s="29" t="e">
        <f t="shared" si="185"/>
        <v>#N/A</v>
      </c>
      <c r="CZ163" s="29" t="e">
        <f t="shared" si="186"/>
        <v>#N/A</v>
      </c>
      <c r="DA163" s="29" t="e">
        <f t="shared" si="187"/>
        <v>#N/A</v>
      </c>
      <c r="DB163" s="29" t="e">
        <f t="shared" si="188"/>
        <v>#N/A</v>
      </c>
      <c r="DC163" s="29"/>
      <c r="DD163" s="29" t="e">
        <f t="shared" si="250"/>
        <v>#N/A</v>
      </c>
      <c r="DE163" s="29" t="e">
        <f t="shared" si="251"/>
        <v>#N/A</v>
      </c>
      <c r="DF163" s="29" t="e">
        <f t="shared" si="189"/>
        <v>#N/A</v>
      </c>
      <c r="DG163" s="29" t="e">
        <f t="shared" si="190"/>
        <v>#N/A</v>
      </c>
      <c r="DH163" s="29" t="e">
        <f t="shared" si="191"/>
        <v>#N/A</v>
      </c>
      <c r="DI163" s="29" t="e">
        <f t="shared" si="192"/>
        <v>#N/A</v>
      </c>
      <c r="DJ163" s="29" t="e">
        <f t="shared" si="193"/>
        <v>#N/A</v>
      </c>
      <c r="DK163" s="29" t="e">
        <f t="shared" si="194"/>
        <v>#N/A</v>
      </c>
      <c r="DL163" s="29" t="e">
        <f t="shared" si="195"/>
        <v>#N/A</v>
      </c>
      <c r="DM163" s="29" t="e">
        <f t="shared" si="196"/>
        <v>#N/A</v>
      </c>
      <c r="DN163" s="29" t="e">
        <f t="shared" si="197"/>
        <v>#N/A</v>
      </c>
      <c r="DO163" s="29" t="e">
        <f t="shared" si="198"/>
        <v>#N/A</v>
      </c>
    </row>
    <row r="164" spans="1:122" ht="18" customHeight="1">
      <c r="A164" s="52" t="s">
        <v>97</v>
      </c>
      <c r="B164" s="52" t="str">
        <f t="shared" ref="B164:F164" si="273">B225&amp;""</f>
        <v/>
      </c>
      <c r="C164" s="52" t="str">
        <f t="shared" si="273"/>
        <v/>
      </c>
      <c r="D164" s="52" t="str">
        <f t="shared" si="273"/>
        <v/>
      </c>
      <c r="E164" s="52" t="str">
        <f t="shared" si="273"/>
        <v/>
      </c>
      <c r="F164" s="52" t="str">
        <f t="shared" si="273"/>
        <v/>
      </c>
      <c r="G164" s="87">
        <f t="shared" si="153"/>
        <v>0.85</v>
      </c>
      <c r="H164" s="58"/>
      <c r="I164" s="56" t="e">
        <f>VLOOKUP($C164,地域別価格234[],5,0)</f>
        <v>#N/A</v>
      </c>
      <c r="J164" s="63" t="str">
        <f t="shared" si="154"/>
        <v/>
      </c>
      <c r="K164" s="50" t="e">
        <f t="shared" si="155"/>
        <v>#N/A</v>
      </c>
      <c r="L164" s="34" t="e">
        <f t="shared" si="200"/>
        <v>#N/A</v>
      </c>
      <c r="M164" s="94" t="e">
        <f t="shared" si="156"/>
        <v>#N/A</v>
      </c>
      <c r="N164" s="98" t="e">
        <f t="shared" si="253"/>
        <v>#N/A</v>
      </c>
      <c r="O164" s="56" t="e">
        <f>VLOOKUP($C164,地域別価格234[],6,0)</f>
        <v>#N/A</v>
      </c>
      <c r="P164" s="63" t="str">
        <f t="shared" si="157"/>
        <v/>
      </c>
      <c r="Q164" s="50" t="e">
        <f t="shared" si="158"/>
        <v>#N/A</v>
      </c>
      <c r="R164" s="34" t="e">
        <f t="shared" si="201"/>
        <v>#N/A</v>
      </c>
      <c r="S164" s="94" t="e">
        <f t="shared" si="202"/>
        <v>#N/A</v>
      </c>
      <c r="T164" s="98" t="e">
        <f t="shared" si="159"/>
        <v>#N/A</v>
      </c>
      <c r="U164" s="56" t="e">
        <f>VLOOKUP($C164,地域別価格234[],7,0)</f>
        <v>#N/A</v>
      </c>
      <c r="V164" s="63" t="str">
        <f t="shared" si="160"/>
        <v/>
      </c>
      <c r="W164" s="50" t="e">
        <f t="shared" si="161"/>
        <v>#N/A</v>
      </c>
      <c r="X164" s="34" t="e">
        <f t="shared" si="203"/>
        <v>#N/A</v>
      </c>
      <c r="Y164" s="94" t="e">
        <f t="shared" si="204"/>
        <v>#N/A</v>
      </c>
      <c r="Z164" s="98" t="e">
        <f t="shared" si="162"/>
        <v>#N/A</v>
      </c>
      <c r="AA164" s="56" t="e">
        <f>VLOOKUP($C164,地域別価格234[],8,0)</f>
        <v>#N/A</v>
      </c>
      <c r="AB164" s="63" t="str">
        <f t="shared" si="163"/>
        <v/>
      </c>
      <c r="AC164" s="50" t="e">
        <f t="shared" si="164"/>
        <v>#N/A</v>
      </c>
      <c r="AD164" s="34" t="e">
        <f t="shared" si="205"/>
        <v>#N/A</v>
      </c>
      <c r="AE164" s="94" t="e">
        <f t="shared" si="206"/>
        <v>#N/A</v>
      </c>
      <c r="AF164" s="98" t="e">
        <f t="shared" si="207"/>
        <v>#N/A</v>
      </c>
      <c r="AG164" s="56" t="e">
        <f>VLOOKUP($C164,地域別価格234[],9,0)</f>
        <v>#N/A</v>
      </c>
      <c r="AH164" s="63" t="str">
        <f t="shared" si="165"/>
        <v/>
      </c>
      <c r="AI164" s="50" t="e">
        <f t="shared" si="208"/>
        <v>#N/A</v>
      </c>
      <c r="AJ164" s="34" t="e">
        <f t="shared" si="209"/>
        <v>#N/A</v>
      </c>
      <c r="AK164" s="94" t="e">
        <f t="shared" si="210"/>
        <v>#N/A</v>
      </c>
      <c r="AL164" s="98" t="e">
        <f t="shared" si="211"/>
        <v>#N/A</v>
      </c>
      <c r="AM164" s="56" t="e">
        <f>VLOOKUP($C164,地域別価格234[],10,0)</f>
        <v>#N/A</v>
      </c>
      <c r="AN164" s="63" t="str">
        <f t="shared" si="166"/>
        <v/>
      </c>
      <c r="AO164" s="50" t="e">
        <f t="shared" si="212"/>
        <v>#N/A</v>
      </c>
      <c r="AP164" s="34" t="e">
        <f t="shared" si="213"/>
        <v>#N/A</v>
      </c>
      <c r="AQ164" s="94" t="e">
        <f t="shared" si="167"/>
        <v>#N/A</v>
      </c>
      <c r="AR164" s="98" t="e">
        <f t="shared" si="168"/>
        <v>#N/A</v>
      </c>
      <c r="AS164" s="56" t="e">
        <f>VLOOKUP($C164,地域別価格234[],11,0)</f>
        <v>#N/A</v>
      </c>
      <c r="AT164" s="63" t="str">
        <f t="shared" si="169"/>
        <v/>
      </c>
      <c r="AU164" s="50" t="e">
        <f t="shared" si="267"/>
        <v>#N/A</v>
      </c>
      <c r="AV164" s="34" t="e">
        <f t="shared" si="215"/>
        <v>#N/A</v>
      </c>
      <c r="AW164" s="94" t="e">
        <f t="shared" si="170"/>
        <v>#N/A</v>
      </c>
      <c r="AX164" s="98" t="e">
        <f t="shared" si="216"/>
        <v>#N/A</v>
      </c>
      <c r="AY164" s="56" t="e">
        <f>VLOOKUP($C164,地域別価格234[],12,0)</f>
        <v>#N/A</v>
      </c>
      <c r="AZ164" s="63" t="str">
        <f t="shared" si="171"/>
        <v/>
      </c>
      <c r="BA164" s="50" t="e">
        <f>(AY164*$D164+AZ164/$F164)/$D164</f>
        <v>#N/A</v>
      </c>
      <c r="BB164" s="34" t="e">
        <f t="shared" si="218"/>
        <v>#N/A</v>
      </c>
      <c r="BC164" s="94" t="e">
        <f t="shared" si="172"/>
        <v>#N/A</v>
      </c>
      <c r="BD164" s="98" t="e">
        <f t="shared" si="219"/>
        <v>#N/A</v>
      </c>
      <c r="BE164" s="56" t="e">
        <f>VLOOKUP($C164,地域別価格234[],13,0)</f>
        <v>#N/A</v>
      </c>
      <c r="BF164" s="63" t="str">
        <f t="shared" si="173"/>
        <v/>
      </c>
      <c r="BG164" s="50" t="e">
        <f t="shared" si="220"/>
        <v>#N/A</v>
      </c>
      <c r="BH164" s="34" t="e">
        <f t="shared" si="221"/>
        <v>#N/A</v>
      </c>
      <c r="BI164" s="94" t="e">
        <f t="shared" si="222"/>
        <v>#N/A</v>
      </c>
      <c r="BJ164" s="98" t="e">
        <f t="shared" si="223"/>
        <v>#N/A</v>
      </c>
      <c r="BK164" s="56" t="e">
        <f>VLOOKUP($C164,地域別価格234[],14,0)</f>
        <v>#N/A</v>
      </c>
      <c r="BL164" s="63" t="str">
        <f t="shared" si="174"/>
        <v/>
      </c>
      <c r="BM164" s="50" t="e">
        <f t="shared" si="224"/>
        <v>#N/A</v>
      </c>
      <c r="BN164" s="34" t="e">
        <f t="shared" si="225"/>
        <v>#N/A</v>
      </c>
      <c r="BO164" s="94" t="e">
        <f t="shared" si="175"/>
        <v>#N/A</v>
      </c>
      <c r="BP164" s="98" t="e">
        <f t="shared" si="226"/>
        <v>#N/A</v>
      </c>
      <c r="BQ164" s="56" t="e">
        <f>VLOOKUP($C164,地域別価格234[],15,0)</f>
        <v>#N/A</v>
      </c>
      <c r="BR164" s="63" t="str">
        <f t="shared" si="176"/>
        <v/>
      </c>
      <c r="BS164" s="50" t="e">
        <f t="shared" si="227"/>
        <v>#N/A</v>
      </c>
      <c r="BT164" s="34" t="e">
        <f t="shared" si="228"/>
        <v>#N/A</v>
      </c>
      <c r="BU164" s="94" t="e">
        <f t="shared" si="177"/>
        <v>#N/A</v>
      </c>
      <c r="BV164" s="98" t="e">
        <f t="shared" si="229"/>
        <v>#N/A</v>
      </c>
      <c r="BW164" s="56" t="e">
        <f>VLOOKUP($C164,地域別価格234[],16,0)</f>
        <v>#N/A</v>
      </c>
      <c r="BX164" s="63" t="str">
        <f t="shared" si="178"/>
        <v/>
      </c>
      <c r="BY164" s="50" t="e">
        <f t="shared" si="230"/>
        <v>#N/A</v>
      </c>
      <c r="BZ164" s="34" t="e">
        <f t="shared" si="261"/>
        <v>#N/A</v>
      </c>
      <c r="CA164" s="94" t="e">
        <f t="shared" si="232"/>
        <v>#N/A</v>
      </c>
      <c r="CB164" s="98" t="e">
        <f t="shared" si="233"/>
        <v>#N/A</v>
      </c>
      <c r="CC164" s="47" t="e">
        <f t="shared" si="179"/>
        <v>#VALUE!</v>
      </c>
      <c r="CD164" s="36" t="e">
        <f t="shared" si="234"/>
        <v>#N/A</v>
      </c>
      <c r="CE164" s="36" t="e">
        <f t="shared" si="235"/>
        <v>#N/A</v>
      </c>
      <c r="CF164" s="36" t="e">
        <f t="shared" si="236"/>
        <v>#N/A</v>
      </c>
      <c r="CG164" s="36" t="e">
        <f t="shared" si="237"/>
        <v>#N/A</v>
      </c>
      <c r="CH164" s="36" t="e">
        <f t="shared" si="238"/>
        <v>#N/A</v>
      </c>
      <c r="CI164" s="36" t="e">
        <f t="shared" si="239"/>
        <v>#N/A</v>
      </c>
      <c r="CJ164" s="36" t="e">
        <f t="shared" si="240"/>
        <v>#N/A</v>
      </c>
      <c r="CK164" s="36" t="e">
        <f t="shared" si="241"/>
        <v>#N/A</v>
      </c>
      <c r="CL164" s="36" t="e">
        <f t="shared" si="242"/>
        <v>#N/A</v>
      </c>
      <c r="CM164" s="36" t="e">
        <f t="shared" si="243"/>
        <v>#N/A</v>
      </c>
      <c r="CN164" s="36" t="e">
        <f t="shared" si="244"/>
        <v>#N/A</v>
      </c>
      <c r="CO164" s="36" t="e">
        <f t="shared" si="245"/>
        <v>#N/A</v>
      </c>
      <c r="CP164" s="36" t="e">
        <f t="shared" si="246"/>
        <v>#N/A</v>
      </c>
      <c r="CQ164" s="29" t="e">
        <f t="shared" si="247"/>
        <v>#N/A</v>
      </c>
      <c r="CR164" s="29" t="e">
        <f t="shared" si="248"/>
        <v>#N/A</v>
      </c>
      <c r="CS164" s="29" t="e">
        <f t="shared" si="249"/>
        <v>#N/A</v>
      </c>
      <c r="CT164" s="29" t="e">
        <f t="shared" si="180"/>
        <v>#N/A</v>
      </c>
      <c r="CU164" s="29" t="e">
        <f t="shared" si="181"/>
        <v>#N/A</v>
      </c>
      <c r="CV164" s="29" t="e">
        <f t="shared" si="182"/>
        <v>#N/A</v>
      </c>
      <c r="CW164" s="29" t="e">
        <f t="shared" si="183"/>
        <v>#N/A</v>
      </c>
      <c r="CX164" s="29" t="e">
        <f t="shared" si="184"/>
        <v>#N/A</v>
      </c>
      <c r="CY164" s="29" t="e">
        <f t="shared" si="185"/>
        <v>#N/A</v>
      </c>
      <c r="CZ164" s="29" t="e">
        <f t="shared" si="186"/>
        <v>#N/A</v>
      </c>
      <c r="DA164" s="29" t="e">
        <f t="shared" si="187"/>
        <v>#N/A</v>
      </c>
      <c r="DB164" s="29" t="e">
        <f t="shared" si="188"/>
        <v>#N/A</v>
      </c>
      <c r="DC164" s="29"/>
      <c r="DD164" s="29" t="e">
        <f t="shared" si="250"/>
        <v>#N/A</v>
      </c>
      <c r="DE164" s="29" t="e">
        <f t="shared" si="251"/>
        <v>#N/A</v>
      </c>
      <c r="DF164" s="29" t="e">
        <f t="shared" si="189"/>
        <v>#N/A</v>
      </c>
      <c r="DG164" s="29" t="e">
        <f t="shared" si="190"/>
        <v>#N/A</v>
      </c>
      <c r="DH164" s="29" t="e">
        <f t="shared" si="191"/>
        <v>#N/A</v>
      </c>
      <c r="DI164" s="29" t="e">
        <f t="shared" si="192"/>
        <v>#N/A</v>
      </c>
      <c r="DJ164" s="29" t="e">
        <f t="shared" si="193"/>
        <v>#N/A</v>
      </c>
      <c r="DK164" s="29" t="e">
        <f t="shared" si="194"/>
        <v>#N/A</v>
      </c>
      <c r="DL164" s="29" t="e">
        <f t="shared" si="195"/>
        <v>#N/A</v>
      </c>
      <c r="DM164" s="29" t="e">
        <f t="shared" si="196"/>
        <v>#N/A</v>
      </c>
      <c r="DN164" s="29" t="e">
        <f t="shared" si="197"/>
        <v>#N/A</v>
      </c>
      <c r="DO164" s="29" t="e">
        <f t="shared" si="198"/>
        <v>#N/A</v>
      </c>
    </row>
    <row r="165" spans="1:122" ht="18" customHeight="1">
      <c r="A165" s="52" t="s">
        <v>97</v>
      </c>
      <c r="B165" s="52" t="str">
        <f t="shared" ref="B165:F165" si="274">B226&amp;""</f>
        <v/>
      </c>
      <c r="C165" s="52" t="str">
        <f t="shared" si="274"/>
        <v/>
      </c>
      <c r="D165" s="52" t="str">
        <f t="shared" si="274"/>
        <v/>
      </c>
      <c r="E165" s="52" t="str">
        <f t="shared" si="274"/>
        <v/>
      </c>
      <c r="F165" s="52" t="str">
        <f t="shared" si="274"/>
        <v/>
      </c>
      <c r="G165" s="87">
        <f t="shared" si="153"/>
        <v>0.85</v>
      </c>
      <c r="H165" s="58"/>
      <c r="I165" s="56" t="e">
        <f>VLOOKUP($C165,地域別価格234[],5,0)</f>
        <v>#N/A</v>
      </c>
      <c r="J165" s="63" t="str">
        <f t="shared" si="154"/>
        <v/>
      </c>
      <c r="K165" s="50" t="e">
        <f t="shared" si="155"/>
        <v>#N/A</v>
      </c>
      <c r="L165" s="34" t="e">
        <f t="shared" si="200"/>
        <v>#N/A</v>
      </c>
      <c r="M165" s="94" t="e">
        <f t="shared" si="156"/>
        <v>#N/A</v>
      </c>
      <c r="N165" s="98" t="e">
        <f t="shared" si="253"/>
        <v>#N/A</v>
      </c>
      <c r="O165" s="56" t="e">
        <f>VLOOKUP($C165,地域別価格234[],6,0)</f>
        <v>#N/A</v>
      </c>
      <c r="P165" s="63" t="str">
        <f t="shared" si="157"/>
        <v/>
      </c>
      <c r="Q165" s="50" t="e">
        <f t="shared" si="158"/>
        <v>#N/A</v>
      </c>
      <c r="R165" s="34" t="e">
        <f t="shared" si="201"/>
        <v>#N/A</v>
      </c>
      <c r="S165" s="94" t="e">
        <f t="shared" si="202"/>
        <v>#N/A</v>
      </c>
      <c r="T165" s="98" t="e">
        <f t="shared" si="159"/>
        <v>#N/A</v>
      </c>
      <c r="U165" s="56" t="e">
        <f>VLOOKUP($C165,地域別価格234[],7,0)</f>
        <v>#N/A</v>
      </c>
      <c r="V165" s="63" t="str">
        <f t="shared" si="160"/>
        <v/>
      </c>
      <c r="W165" s="50" t="e">
        <f t="shared" si="161"/>
        <v>#N/A</v>
      </c>
      <c r="X165" s="34" t="e">
        <f t="shared" si="203"/>
        <v>#N/A</v>
      </c>
      <c r="Y165" s="94" t="e">
        <f t="shared" si="204"/>
        <v>#N/A</v>
      </c>
      <c r="Z165" s="98" t="e">
        <f t="shared" si="162"/>
        <v>#N/A</v>
      </c>
      <c r="AA165" s="56" t="e">
        <f>VLOOKUP($C165,地域別価格234[],8,0)</f>
        <v>#N/A</v>
      </c>
      <c r="AB165" s="63" t="str">
        <f t="shared" si="163"/>
        <v/>
      </c>
      <c r="AC165" s="50" t="e">
        <f t="shared" si="164"/>
        <v>#N/A</v>
      </c>
      <c r="AD165" s="34" t="e">
        <f t="shared" si="205"/>
        <v>#N/A</v>
      </c>
      <c r="AE165" s="94" t="e">
        <f t="shared" si="206"/>
        <v>#N/A</v>
      </c>
      <c r="AF165" s="98" t="e">
        <f t="shared" si="207"/>
        <v>#N/A</v>
      </c>
      <c r="AG165" s="56" t="e">
        <f>VLOOKUP($C165,地域別価格234[],9,0)</f>
        <v>#N/A</v>
      </c>
      <c r="AH165" s="63" t="str">
        <f t="shared" si="165"/>
        <v/>
      </c>
      <c r="AI165" s="50" t="e">
        <f t="shared" si="208"/>
        <v>#N/A</v>
      </c>
      <c r="AJ165" s="34" t="e">
        <f t="shared" si="209"/>
        <v>#N/A</v>
      </c>
      <c r="AK165" s="94" t="e">
        <f t="shared" si="210"/>
        <v>#N/A</v>
      </c>
      <c r="AL165" s="98" t="e">
        <f t="shared" si="211"/>
        <v>#N/A</v>
      </c>
      <c r="AM165" s="56" t="e">
        <f>VLOOKUP($C165,地域別価格234[],10,0)</f>
        <v>#N/A</v>
      </c>
      <c r="AN165" s="63" t="str">
        <f t="shared" si="166"/>
        <v/>
      </c>
      <c r="AO165" s="50" t="e">
        <f t="shared" si="212"/>
        <v>#N/A</v>
      </c>
      <c r="AP165" s="34" t="e">
        <f t="shared" si="213"/>
        <v>#N/A</v>
      </c>
      <c r="AQ165" s="94" t="e">
        <f t="shared" si="167"/>
        <v>#N/A</v>
      </c>
      <c r="AR165" s="98" t="e">
        <f t="shared" si="168"/>
        <v>#N/A</v>
      </c>
      <c r="AS165" s="56" t="e">
        <f>VLOOKUP($C165,地域別価格234[],11,0)</f>
        <v>#N/A</v>
      </c>
      <c r="AT165" s="63" t="str">
        <f t="shared" si="169"/>
        <v/>
      </c>
      <c r="AU165" s="50" t="e">
        <f t="shared" si="267"/>
        <v>#N/A</v>
      </c>
      <c r="AV165" s="34" t="e">
        <f t="shared" si="215"/>
        <v>#N/A</v>
      </c>
      <c r="AW165" s="94" t="e">
        <f t="shared" si="170"/>
        <v>#N/A</v>
      </c>
      <c r="AX165" s="98" t="e">
        <f t="shared" si="216"/>
        <v>#N/A</v>
      </c>
      <c r="AY165" s="56" t="e">
        <f>VLOOKUP($C165,地域別価格234[],12,0)</f>
        <v>#N/A</v>
      </c>
      <c r="AZ165" s="63" t="str">
        <f t="shared" si="171"/>
        <v/>
      </c>
      <c r="BA165" s="50" t="e">
        <f t="shared" ref="BA165:BA172" si="275">(AY165*$D165+AZ165/$F165)/$D165</f>
        <v>#N/A</v>
      </c>
      <c r="BB165" s="34" t="e">
        <f t="shared" si="218"/>
        <v>#N/A</v>
      </c>
      <c r="BC165" s="94" t="e">
        <f t="shared" si="172"/>
        <v>#N/A</v>
      </c>
      <c r="BD165" s="98" t="e">
        <f t="shared" si="219"/>
        <v>#N/A</v>
      </c>
      <c r="BE165" s="56" t="e">
        <f>VLOOKUP($C165,地域別価格234[],13,0)</f>
        <v>#N/A</v>
      </c>
      <c r="BF165" s="63" t="str">
        <f t="shared" si="173"/>
        <v/>
      </c>
      <c r="BG165" s="50" t="e">
        <f t="shared" si="220"/>
        <v>#N/A</v>
      </c>
      <c r="BH165" s="34" t="e">
        <f t="shared" si="221"/>
        <v>#N/A</v>
      </c>
      <c r="BI165" s="94" t="e">
        <f t="shared" si="222"/>
        <v>#N/A</v>
      </c>
      <c r="BJ165" s="98" t="e">
        <f t="shared" si="223"/>
        <v>#N/A</v>
      </c>
      <c r="BK165" s="56" t="e">
        <f>VLOOKUP($C165,地域別価格234[],14,0)</f>
        <v>#N/A</v>
      </c>
      <c r="BL165" s="63" t="str">
        <f t="shared" si="174"/>
        <v/>
      </c>
      <c r="BM165" s="50" t="e">
        <f t="shared" si="224"/>
        <v>#N/A</v>
      </c>
      <c r="BN165" s="34" t="e">
        <f t="shared" si="225"/>
        <v>#N/A</v>
      </c>
      <c r="BO165" s="94" t="e">
        <f t="shared" si="175"/>
        <v>#N/A</v>
      </c>
      <c r="BP165" s="98" t="e">
        <f t="shared" si="226"/>
        <v>#N/A</v>
      </c>
      <c r="BQ165" s="56" t="e">
        <f>VLOOKUP($C165,地域別価格234[],15,0)</f>
        <v>#N/A</v>
      </c>
      <c r="BR165" s="63" t="str">
        <f t="shared" si="176"/>
        <v/>
      </c>
      <c r="BS165" s="50" t="e">
        <f t="shared" si="227"/>
        <v>#N/A</v>
      </c>
      <c r="BT165" s="34" t="e">
        <f t="shared" si="228"/>
        <v>#N/A</v>
      </c>
      <c r="BU165" s="94" t="e">
        <f t="shared" si="177"/>
        <v>#N/A</v>
      </c>
      <c r="BV165" s="98" t="e">
        <f t="shared" si="229"/>
        <v>#N/A</v>
      </c>
      <c r="BW165" s="56" t="e">
        <f>VLOOKUP($C165,地域別価格234[],16,0)</f>
        <v>#N/A</v>
      </c>
      <c r="BX165" s="63" t="str">
        <f t="shared" si="178"/>
        <v/>
      </c>
      <c r="BY165" s="50" t="e">
        <f t="shared" si="230"/>
        <v>#N/A</v>
      </c>
      <c r="BZ165" s="34" t="e">
        <f t="shared" si="261"/>
        <v>#N/A</v>
      </c>
      <c r="CA165" s="94" t="e">
        <f t="shared" si="232"/>
        <v>#N/A</v>
      </c>
      <c r="CB165" s="98" t="e">
        <f t="shared" si="233"/>
        <v>#N/A</v>
      </c>
      <c r="CC165" s="47" t="e">
        <f t="shared" si="179"/>
        <v>#VALUE!</v>
      </c>
      <c r="CD165" s="36" t="e">
        <f t="shared" si="234"/>
        <v>#N/A</v>
      </c>
      <c r="CE165" s="36" t="e">
        <f t="shared" si="235"/>
        <v>#N/A</v>
      </c>
      <c r="CF165" s="36" t="e">
        <f t="shared" si="236"/>
        <v>#N/A</v>
      </c>
      <c r="CG165" s="36" t="e">
        <f t="shared" si="237"/>
        <v>#N/A</v>
      </c>
      <c r="CH165" s="36" t="e">
        <f t="shared" si="238"/>
        <v>#N/A</v>
      </c>
      <c r="CI165" s="36" t="e">
        <f t="shared" si="239"/>
        <v>#N/A</v>
      </c>
      <c r="CJ165" s="36" t="e">
        <f t="shared" si="240"/>
        <v>#N/A</v>
      </c>
      <c r="CK165" s="36" t="e">
        <f t="shared" si="241"/>
        <v>#N/A</v>
      </c>
      <c r="CL165" s="36" t="e">
        <f t="shared" si="242"/>
        <v>#N/A</v>
      </c>
      <c r="CM165" s="36" t="e">
        <f t="shared" si="243"/>
        <v>#N/A</v>
      </c>
      <c r="CN165" s="36" t="e">
        <f t="shared" si="244"/>
        <v>#N/A</v>
      </c>
      <c r="CO165" s="36" t="e">
        <f t="shared" si="245"/>
        <v>#N/A</v>
      </c>
      <c r="CP165" s="36" t="e">
        <f t="shared" si="246"/>
        <v>#N/A</v>
      </c>
      <c r="CQ165" s="29" t="e">
        <f t="shared" si="247"/>
        <v>#N/A</v>
      </c>
      <c r="CR165" s="29" t="e">
        <f t="shared" si="248"/>
        <v>#N/A</v>
      </c>
      <c r="CS165" s="29" t="e">
        <f t="shared" si="249"/>
        <v>#N/A</v>
      </c>
      <c r="CT165" s="29" t="e">
        <f t="shared" si="180"/>
        <v>#N/A</v>
      </c>
      <c r="CU165" s="29" t="e">
        <f t="shared" si="181"/>
        <v>#N/A</v>
      </c>
      <c r="CV165" s="29" t="e">
        <f t="shared" si="182"/>
        <v>#N/A</v>
      </c>
      <c r="CW165" s="29" t="e">
        <f t="shared" si="183"/>
        <v>#N/A</v>
      </c>
      <c r="CX165" s="29" t="e">
        <f t="shared" si="184"/>
        <v>#N/A</v>
      </c>
      <c r="CY165" s="29" t="e">
        <f t="shared" si="185"/>
        <v>#N/A</v>
      </c>
      <c r="CZ165" s="29" t="e">
        <f t="shared" si="186"/>
        <v>#N/A</v>
      </c>
      <c r="DA165" s="29" t="e">
        <f t="shared" si="187"/>
        <v>#N/A</v>
      </c>
      <c r="DB165" s="29" t="e">
        <f t="shared" si="188"/>
        <v>#N/A</v>
      </c>
      <c r="DC165" s="29"/>
      <c r="DD165" s="29" t="e">
        <f t="shared" si="250"/>
        <v>#N/A</v>
      </c>
      <c r="DE165" s="29" t="e">
        <f t="shared" si="251"/>
        <v>#N/A</v>
      </c>
      <c r="DF165" s="29" t="e">
        <f t="shared" si="189"/>
        <v>#N/A</v>
      </c>
      <c r="DG165" s="29" t="e">
        <f t="shared" si="190"/>
        <v>#N/A</v>
      </c>
      <c r="DH165" s="29" t="e">
        <f t="shared" si="191"/>
        <v>#N/A</v>
      </c>
      <c r="DI165" s="29" t="e">
        <f t="shared" si="192"/>
        <v>#N/A</v>
      </c>
      <c r="DJ165" s="29" t="e">
        <f t="shared" si="193"/>
        <v>#N/A</v>
      </c>
      <c r="DK165" s="29" t="e">
        <f t="shared" si="194"/>
        <v>#N/A</v>
      </c>
      <c r="DL165" s="29" t="e">
        <f t="shared" si="195"/>
        <v>#N/A</v>
      </c>
      <c r="DM165" s="29" t="e">
        <f t="shared" si="196"/>
        <v>#N/A</v>
      </c>
      <c r="DN165" s="29" t="e">
        <f t="shared" si="197"/>
        <v>#N/A</v>
      </c>
      <c r="DO165" s="29" t="e">
        <f t="shared" si="198"/>
        <v>#N/A</v>
      </c>
    </row>
    <row r="166" spans="1:122" ht="18" customHeight="1">
      <c r="A166" s="52" t="s">
        <v>97</v>
      </c>
      <c r="B166" s="52" t="str">
        <f t="shared" ref="B166:F166" si="276">B227&amp;""</f>
        <v/>
      </c>
      <c r="C166" s="52" t="str">
        <f t="shared" si="276"/>
        <v/>
      </c>
      <c r="D166" s="52" t="str">
        <f t="shared" si="276"/>
        <v/>
      </c>
      <c r="E166" s="52" t="str">
        <f t="shared" si="276"/>
        <v/>
      </c>
      <c r="F166" s="52" t="str">
        <f t="shared" si="276"/>
        <v/>
      </c>
      <c r="G166" s="87">
        <f t="shared" si="153"/>
        <v>0.85</v>
      </c>
      <c r="H166" s="58"/>
      <c r="I166" s="56" t="e">
        <f>VLOOKUP($C166,地域別価格234[],5,0)</f>
        <v>#N/A</v>
      </c>
      <c r="J166" s="63" t="str">
        <f t="shared" si="154"/>
        <v/>
      </c>
      <c r="K166" s="50" t="e">
        <f t="shared" si="155"/>
        <v>#N/A</v>
      </c>
      <c r="L166" s="34" t="e">
        <f t="shared" si="200"/>
        <v>#N/A</v>
      </c>
      <c r="M166" s="94" t="e">
        <f t="shared" si="156"/>
        <v>#N/A</v>
      </c>
      <c r="N166" s="98" t="e">
        <f t="shared" si="253"/>
        <v>#N/A</v>
      </c>
      <c r="O166" s="56" t="e">
        <f>VLOOKUP($C166,地域別価格234[],6,0)</f>
        <v>#N/A</v>
      </c>
      <c r="P166" s="63" t="str">
        <f t="shared" si="157"/>
        <v/>
      </c>
      <c r="Q166" s="50" t="e">
        <f t="shared" si="158"/>
        <v>#N/A</v>
      </c>
      <c r="R166" s="34" t="e">
        <f t="shared" si="201"/>
        <v>#N/A</v>
      </c>
      <c r="S166" s="94" t="e">
        <f t="shared" si="202"/>
        <v>#N/A</v>
      </c>
      <c r="T166" s="98" t="e">
        <f t="shared" si="159"/>
        <v>#N/A</v>
      </c>
      <c r="U166" s="56" t="e">
        <f>VLOOKUP($C166,地域別価格234[],7,0)</f>
        <v>#N/A</v>
      </c>
      <c r="V166" s="63" t="str">
        <f t="shared" si="160"/>
        <v/>
      </c>
      <c r="W166" s="50" t="e">
        <f t="shared" si="161"/>
        <v>#N/A</v>
      </c>
      <c r="X166" s="34" t="e">
        <f t="shared" si="203"/>
        <v>#N/A</v>
      </c>
      <c r="Y166" s="94" t="e">
        <f t="shared" si="204"/>
        <v>#N/A</v>
      </c>
      <c r="Z166" s="98" t="e">
        <f t="shared" si="162"/>
        <v>#N/A</v>
      </c>
      <c r="AA166" s="56" t="e">
        <f>VLOOKUP($C166,地域別価格234[],8,0)</f>
        <v>#N/A</v>
      </c>
      <c r="AB166" s="63" t="str">
        <f t="shared" si="163"/>
        <v/>
      </c>
      <c r="AC166" s="50" t="e">
        <f t="shared" si="164"/>
        <v>#N/A</v>
      </c>
      <c r="AD166" s="34" t="e">
        <f t="shared" si="205"/>
        <v>#N/A</v>
      </c>
      <c r="AE166" s="94" t="e">
        <f t="shared" si="206"/>
        <v>#N/A</v>
      </c>
      <c r="AF166" s="98" t="e">
        <f t="shared" si="207"/>
        <v>#N/A</v>
      </c>
      <c r="AG166" s="56" t="e">
        <f>VLOOKUP($C166,地域別価格234[],9,0)</f>
        <v>#N/A</v>
      </c>
      <c r="AH166" s="63" t="str">
        <f t="shared" si="165"/>
        <v/>
      </c>
      <c r="AI166" s="50" t="e">
        <f t="shared" si="208"/>
        <v>#N/A</v>
      </c>
      <c r="AJ166" s="34" t="e">
        <f t="shared" si="209"/>
        <v>#N/A</v>
      </c>
      <c r="AK166" s="94" t="e">
        <f t="shared" si="210"/>
        <v>#N/A</v>
      </c>
      <c r="AL166" s="98" t="e">
        <f t="shared" si="211"/>
        <v>#N/A</v>
      </c>
      <c r="AM166" s="56" t="e">
        <f>VLOOKUP($C166,地域別価格234[],10,0)</f>
        <v>#N/A</v>
      </c>
      <c r="AN166" s="63" t="str">
        <f t="shared" si="166"/>
        <v/>
      </c>
      <c r="AO166" s="50" t="e">
        <f t="shared" si="212"/>
        <v>#N/A</v>
      </c>
      <c r="AP166" s="34" t="e">
        <f t="shared" si="213"/>
        <v>#N/A</v>
      </c>
      <c r="AQ166" s="94" t="e">
        <f t="shared" si="167"/>
        <v>#N/A</v>
      </c>
      <c r="AR166" s="98" t="e">
        <f t="shared" si="168"/>
        <v>#N/A</v>
      </c>
      <c r="AS166" s="56" t="e">
        <f>VLOOKUP($C166,地域別価格234[],11,0)</f>
        <v>#N/A</v>
      </c>
      <c r="AT166" s="63" t="str">
        <f t="shared" si="169"/>
        <v/>
      </c>
      <c r="AU166" s="50" t="e">
        <f t="shared" si="267"/>
        <v>#N/A</v>
      </c>
      <c r="AV166" s="34" t="e">
        <f t="shared" si="215"/>
        <v>#N/A</v>
      </c>
      <c r="AW166" s="94" t="e">
        <f t="shared" si="170"/>
        <v>#N/A</v>
      </c>
      <c r="AX166" s="98" t="e">
        <f t="shared" si="216"/>
        <v>#N/A</v>
      </c>
      <c r="AY166" s="56" t="e">
        <f>VLOOKUP($C166,地域別価格234[],12,0)</f>
        <v>#N/A</v>
      </c>
      <c r="AZ166" s="63" t="str">
        <f t="shared" si="171"/>
        <v/>
      </c>
      <c r="BA166" s="50" t="e">
        <f t="shared" si="275"/>
        <v>#N/A</v>
      </c>
      <c r="BB166" s="34" t="e">
        <f t="shared" si="218"/>
        <v>#N/A</v>
      </c>
      <c r="BC166" s="94" t="e">
        <f t="shared" si="172"/>
        <v>#N/A</v>
      </c>
      <c r="BD166" s="98" t="e">
        <f t="shared" si="219"/>
        <v>#N/A</v>
      </c>
      <c r="BE166" s="56" t="e">
        <f>VLOOKUP($C166,地域別価格234[],13,0)</f>
        <v>#N/A</v>
      </c>
      <c r="BF166" s="63" t="str">
        <f t="shared" si="173"/>
        <v/>
      </c>
      <c r="BG166" s="50" t="e">
        <f t="shared" si="220"/>
        <v>#N/A</v>
      </c>
      <c r="BH166" s="34" t="e">
        <f t="shared" si="221"/>
        <v>#N/A</v>
      </c>
      <c r="BI166" s="94" t="e">
        <f t="shared" si="222"/>
        <v>#N/A</v>
      </c>
      <c r="BJ166" s="98" t="e">
        <f t="shared" si="223"/>
        <v>#N/A</v>
      </c>
      <c r="BK166" s="56" t="e">
        <f>VLOOKUP($C166,地域別価格234[],14,0)</f>
        <v>#N/A</v>
      </c>
      <c r="BL166" s="63" t="str">
        <f t="shared" si="174"/>
        <v/>
      </c>
      <c r="BM166" s="50" t="e">
        <f t="shared" si="224"/>
        <v>#N/A</v>
      </c>
      <c r="BN166" s="34" t="e">
        <f t="shared" si="225"/>
        <v>#N/A</v>
      </c>
      <c r="BO166" s="94" t="e">
        <f t="shared" si="175"/>
        <v>#N/A</v>
      </c>
      <c r="BP166" s="98" t="e">
        <f t="shared" si="226"/>
        <v>#N/A</v>
      </c>
      <c r="BQ166" s="56" t="e">
        <f>VLOOKUP($C166,地域別価格234[],15,0)</f>
        <v>#N/A</v>
      </c>
      <c r="BR166" s="63" t="str">
        <f t="shared" si="176"/>
        <v/>
      </c>
      <c r="BS166" s="50" t="e">
        <f t="shared" si="227"/>
        <v>#N/A</v>
      </c>
      <c r="BT166" s="34" t="e">
        <f t="shared" si="228"/>
        <v>#N/A</v>
      </c>
      <c r="BU166" s="94" t="e">
        <f t="shared" si="177"/>
        <v>#N/A</v>
      </c>
      <c r="BV166" s="98" t="e">
        <f t="shared" si="229"/>
        <v>#N/A</v>
      </c>
      <c r="BW166" s="56" t="e">
        <f>VLOOKUP($C166,地域別価格234[],16,0)</f>
        <v>#N/A</v>
      </c>
      <c r="BX166" s="63" t="str">
        <f t="shared" si="178"/>
        <v/>
      </c>
      <c r="BY166" s="50" t="e">
        <f t="shared" si="230"/>
        <v>#N/A</v>
      </c>
      <c r="BZ166" s="34" t="e">
        <f t="shared" si="261"/>
        <v>#N/A</v>
      </c>
      <c r="CA166" s="94" t="e">
        <f t="shared" si="232"/>
        <v>#N/A</v>
      </c>
      <c r="CB166" s="98" t="e">
        <f t="shared" si="233"/>
        <v>#N/A</v>
      </c>
      <c r="CC166" s="47" t="e">
        <f t="shared" si="179"/>
        <v>#VALUE!</v>
      </c>
      <c r="CD166" s="36" t="e">
        <f t="shared" si="234"/>
        <v>#N/A</v>
      </c>
      <c r="CE166" s="36" t="e">
        <f t="shared" si="235"/>
        <v>#N/A</v>
      </c>
      <c r="CF166" s="36" t="e">
        <f t="shared" si="236"/>
        <v>#N/A</v>
      </c>
      <c r="CG166" s="36" t="e">
        <f t="shared" si="237"/>
        <v>#N/A</v>
      </c>
      <c r="CH166" s="36" t="e">
        <f t="shared" si="238"/>
        <v>#N/A</v>
      </c>
      <c r="CI166" s="36" t="e">
        <f t="shared" si="239"/>
        <v>#N/A</v>
      </c>
      <c r="CJ166" s="36" t="e">
        <f t="shared" si="240"/>
        <v>#N/A</v>
      </c>
      <c r="CK166" s="36" t="e">
        <f t="shared" si="241"/>
        <v>#N/A</v>
      </c>
      <c r="CL166" s="36" t="e">
        <f t="shared" si="242"/>
        <v>#N/A</v>
      </c>
      <c r="CM166" s="36" t="e">
        <f t="shared" si="243"/>
        <v>#N/A</v>
      </c>
      <c r="CN166" s="36" t="e">
        <f t="shared" si="244"/>
        <v>#N/A</v>
      </c>
      <c r="CO166" s="36" t="e">
        <f t="shared" si="245"/>
        <v>#N/A</v>
      </c>
      <c r="CP166" s="36" t="e">
        <f t="shared" si="246"/>
        <v>#N/A</v>
      </c>
      <c r="CQ166" s="29" t="e">
        <f t="shared" si="247"/>
        <v>#N/A</v>
      </c>
      <c r="CR166" s="29" t="e">
        <f t="shared" si="248"/>
        <v>#N/A</v>
      </c>
      <c r="CS166" s="29" t="e">
        <f t="shared" si="249"/>
        <v>#N/A</v>
      </c>
      <c r="CT166" s="29" t="e">
        <f t="shared" si="180"/>
        <v>#N/A</v>
      </c>
      <c r="CU166" s="29" t="e">
        <f t="shared" si="181"/>
        <v>#N/A</v>
      </c>
      <c r="CV166" s="29" t="e">
        <f t="shared" si="182"/>
        <v>#N/A</v>
      </c>
      <c r="CW166" s="29" t="e">
        <f t="shared" si="183"/>
        <v>#N/A</v>
      </c>
      <c r="CX166" s="29" t="e">
        <f t="shared" si="184"/>
        <v>#N/A</v>
      </c>
      <c r="CY166" s="29" t="e">
        <f t="shared" si="185"/>
        <v>#N/A</v>
      </c>
      <c r="CZ166" s="29" t="e">
        <f t="shared" si="186"/>
        <v>#N/A</v>
      </c>
      <c r="DA166" s="29" t="e">
        <f t="shared" si="187"/>
        <v>#N/A</v>
      </c>
      <c r="DB166" s="29" t="e">
        <f t="shared" si="188"/>
        <v>#N/A</v>
      </c>
      <c r="DC166" s="29"/>
      <c r="DD166" s="29" t="e">
        <f t="shared" si="250"/>
        <v>#N/A</v>
      </c>
      <c r="DE166" s="29" t="e">
        <f t="shared" si="251"/>
        <v>#N/A</v>
      </c>
      <c r="DF166" s="29" t="e">
        <f t="shared" si="189"/>
        <v>#N/A</v>
      </c>
      <c r="DG166" s="29" t="e">
        <f t="shared" si="190"/>
        <v>#N/A</v>
      </c>
      <c r="DH166" s="29" t="e">
        <f t="shared" si="191"/>
        <v>#N/A</v>
      </c>
      <c r="DI166" s="29" t="e">
        <f t="shared" si="192"/>
        <v>#N/A</v>
      </c>
      <c r="DJ166" s="29" t="e">
        <f t="shared" si="193"/>
        <v>#N/A</v>
      </c>
      <c r="DK166" s="29" t="e">
        <f t="shared" si="194"/>
        <v>#N/A</v>
      </c>
      <c r="DL166" s="29" t="e">
        <f t="shared" si="195"/>
        <v>#N/A</v>
      </c>
      <c r="DM166" s="29" t="e">
        <f t="shared" si="196"/>
        <v>#N/A</v>
      </c>
      <c r="DN166" s="29" t="e">
        <f t="shared" si="197"/>
        <v>#N/A</v>
      </c>
      <c r="DO166" s="29" t="e">
        <f t="shared" si="198"/>
        <v>#N/A</v>
      </c>
    </row>
    <row r="167" spans="1:122" ht="18" customHeight="1">
      <c r="A167" s="52" t="s">
        <v>97</v>
      </c>
      <c r="B167" s="52" t="str">
        <f t="shared" ref="B167:F167" si="277">B228&amp;""</f>
        <v/>
      </c>
      <c r="C167" s="52" t="str">
        <f t="shared" si="277"/>
        <v/>
      </c>
      <c r="D167" s="52" t="str">
        <f t="shared" si="277"/>
        <v/>
      </c>
      <c r="E167" s="52" t="str">
        <f t="shared" si="277"/>
        <v/>
      </c>
      <c r="F167" s="52" t="str">
        <f t="shared" si="277"/>
        <v/>
      </c>
      <c r="G167" s="87">
        <f t="shared" si="153"/>
        <v>0.85</v>
      </c>
      <c r="H167" s="58"/>
      <c r="I167" s="56" t="e">
        <f>VLOOKUP($C167,地域別価格234[],5,0)</f>
        <v>#N/A</v>
      </c>
      <c r="J167" s="63" t="str">
        <f t="shared" si="154"/>
        <v/>
      </c>
      <c r="K167" s="50" t="e">
        <f t="shared" si="155"/>
        <v>#N/A</v>
      </c>
      <c r="L167" s="34" t="e">
        <f t="shared" si="200"/>
        <v>#N/A</v>
      </c>
      <c r="M167" s="94" t="e">
        <f t="shared" si="156"/>
        <v>#N/A</v>
      </c>
      <c r="N167" s="98" t="e">
        <f t="shared" si="253"/>
        <v>#N/A</v>
      </c>
      <c r="O167" s="56" t="e">
        <f>VLOOKUP($C167,地域別価格234[],6,0)</f>
        <v>#N/A</v>
      </c>
      <c r="P167" s="63" t="str">
        <f t="shared" si="157"/>
        <v/>
      </c>
      <c r="Q167" s="50" t="e">
        <f t="shared" si="158"/>
        <v>#N/A</v>
      </c>
      <c r="R167" s="34" t="e">
        <f t="shared" si="201"/>
        <v>#N/A</v>
      </c>
      <c r="S167" s="94" t="e">
        <f t="shared" si="202"/>
        <v>#N/A</v>
      </c>
      <c r="T167" s="98" t="e">
        <f t="shared" si="159"/>
        <v>#N/A</v>
      </c>
      <c r="U167" s="56" t="e">
        <f>VLOOKUP($C167,地域別価格234[],7,0)</f>
        <v>#N/A</v>
      </c>
      <c r="V167" s="63" t="str">
        <f t="shared" si="160"/>
        <v/>
      </c>
      <c r="W167" s="50" t="e">
        <f t="shared" si="161"/>
        <v>#N/A</v>
      </c>
      <c r="X167" s="34" t="e">
        <f t="shared" si="203"/>
        <v>#N/A</v>
      </c>
      <c r="Y167" s="94" t="e">
        <f t="shared" si="204"/>
        <v>#N/A</v>
      </c>
      <c r="Z167" s="98" t="e">
        <f t="shared" si="162"/>
        <v>#N/A</v>
      </c>
      <c r="AA167" s="56" t="e">
        <f>VLOOKUP($C167,地域別価格234[],8,0)</f>
        <v>#N/A</v>
      </c>
      <c r="AB167" s="63" t="str">
        <f t="shared" si="163"/>
        <v/>
      </c>
      <c r="AC167" s="50" t="e">
        <f t="shared" si="164"/>
        <v>#N/A</v>
      </c>
      <c r="AD167" s="34" t="e">
        <f t="shared" si="205"/>
        <v>#N/A</v>
      </c>
      <c r="AE167" s="94" t="e">
        <f t="shared" si="206"/>
        <v>#N/A</v>
      </c>
      <c r="AF167" s="98" t="e">
        <f t="shared" si="207"/>
        <v>#N/A</v>
      </c>
      <c r="AG167" s="56" t="e">
        <f>VLOOKUP($C167,地域別価格234[],9,0)</f>
        <v>#N/A</v>
      </c>
      <c r="AH167" s="63" t="str">
        <f t="shared" si="165"/>
        <v/>
      </c>
      <c r="AI167" s="50" t="e">
        <f t="shared" si="208"/>
        <v>#N/A</v>
      </c>
      <c r="AJ167" s="34" t="e">
        <f t="shared" si="209"/>
        <v>#N/A</v>
      </c>
      <c r="AK167" s="94" t="e">
        <f t="shared" si="210"/>
        <v>#N/A</v>
      </c>
      <c r="AL167" s="98" t="e">
        <f t="shared" si="211"/>
        <v>#N/A</v>
      </c>
      <c r="AM167" s="56" t="e">
        <f>VLOOKUP($C167,地域別価格234[],10,0)</f>
        <v>#N/A</v>
      </c>
      <c r="AN167" s="63" t="str">
        <f t="shared" si="166"/>
        <v/>
      </c>
      <c r="AO167" s="50" t="e">
        <f t="shared" si="212"/>
        <v>#N/A</v>
      </c>
      <c r="AP167" s="34" t="e">
        <f t="shared" si="213"/>
        <v>#N/A</v>
      </c>
      <c r="AQ167" s="94" t="e">
        <f t="shared" si="167"/>
        <v>#N/A</v>
      </c>
      <c r="AR167" s="98" t="e">
        <f t="shared" si="168"/>
        <v>#N/A</v>
      </c>
      <c r="AS167" s="56" t="e">
        <f>VLOOKUP($C167,地域別価格234[],11,0)</f>
        <v>#N/A</v>
      </c>
      <c r="AT167" s="63" t="str">
        <f t="shared" si="169"/>
        <v/>
      </c>
      <c r="AU167" s="50" t="e">
        <f t="shared" si="267"/>
        <v>#N/A</v>
      </c>
      <c r="AV167" s="34" t="e">
        <f t="shared" si="215"/>
        <v>#N/A</v>
      </c>
      <c r="AW167" s="94" t="e">
        <f t="shared" si="170"/>
        <v>#N/A</v>
      </c>
      <c r="AX167" s="98" t="e">
        <f t="shared" si="216"/>
        <v>#N/A</v>
      </c>
      <c r="AY167" s="56" t="e">
        <f>VLOOKUP($C167,地域別価格234[],12,0)</f>
        <v>#N/A</v>
      </c>
      <c r="AZ167" s="63" t="str">
        <f t="shared" si="171"/>
        <v/>
      </c>
      <c r="BA167" s="50" t="e">
        <f t="shared" si="275"/>
        <v>#N/A</v>
      </c>
      <c r="BB167" s="34" t="e">
        <f t="shared" si="218"/>
        <v>#N/A</v>
      </c>
      <c r="BC167" s="94" t="e">
        <f t="shared" si="172"/>
        <v>#N/A</v>
      </c>
      <c r="BD167" s="98" t="e">
        <f t="shared" si="219"/>
        <v>#N/A</v>
      </c>
      <c r="BE167" s="56" t="e">
        <f>VLOOKUP($C167,地域別価格234[],13,0)</f>
        <v>#N/A</v>
      </c>
      <c r="BF167" s="63" t="str">
        <f t="shared" si="173"/>
        <v/>
      </c>
      <c r="BG167" s="50" t="e">
        <f t="shared" si="220"/>
        <v>#N/A</v>
      </c>
      <c r="BH167" s="34" t="e">
        <f t="shared" si="221"/>
        <v>#N/A</v>
      </c>
      <c r="BI167" s="94" t="e">
        <f t="shared" si="222"/>
        <v>#N/A</v>
      </c>
      <c r="BJ167" s="98" t="e">
        <f t="shared" si="223"/>
        <v>#N/A</v>
      </c>
      <c r="BK167" s="56" t="e">
        <f>VLOOKUP($C167,地域別価格234[],14,0)</f>
        <v>#N/A</v>
      </c>
      <c r="BL167" s="63" t="str">
        <f t="shared" si="174"/>
        <v/>
      </c>
      <c r="BM167" s="50" t="e">
        <f t="shared" si="224"/>
        <v>#N/A</v>
      </c>
      <c r="BN167" s="34" t="e">
        <f t="shared" si="225"/>
        <v>#N/A</v>
      </c>
      <c r="BO167" s="94" t="e">
        <f t="shared" si="175"/>
        <v>#N/A</v>
      </c>
      <c r="BP167" s="98" t="e">
        <f t="shared" si="226"/>
        <v>#N/A</v>
      </c>
      <c r="BQ167" s="56" t="e">
        <f>VLOOKUP($C167,地域別価格234[],15,0)</f>
        <v>#N/A</v>
      </c>
      <c r="BR167" s="63" t="str">
        <f t="shared" si="176"/>
        <v/>
      </c>
      <c r="BS167" s="50" t="e">
        <f t="shared" si="227"/>
        <v>#N/A</v>
      </c>
      <c r="BT167" s="34" t="e">
        <f t="shared" si="228"/>
        <v>#N/A</v>
      </c>
      <c r="BU167" s="94" t="e">
        <f t="shared" si="177"/>
        <v>#N/A</v>
      </c>
      <c r="BV167" s="98" t="e">
        <f t="shared" si="229"/>
        <v>#N/A</v>
      </c>
      <c r="BW167" s="56" t="e">
        <f>VLOOKUP($C167,地域別価格234[],16,0)</f>
        <v>#N/A</v>
      </c>
      <c r="BX167" s="63" t="str">
        <f t="shared" si="178"/>
        <v/>
      </c>
      <c r="BY167" s="50" t="e">
        <f t="shared" si="230"/>
        <v>#N/A</v>
      </c>
      <c r="BZ167" s="34" t="e">
        <f t="shared" si="261"/>
        <v>#N/A</v>
      </c>
      <c r="CA167" s="94" t="e">
        <f t="shared" si="232"/>
        <v>#N/A</v>
      </c>
      <c r="CB167" s="98" t="e">
        <f t="shared" si="233"/>
        <v>#N/A</v>
      </c>
      <c r="CC167" s="47" t="e">
        <f t="shared" si="179"/>
        <v>#VALUE!</v>
      </c>
      <c r="CD167" s="36" t="e">
        <f t="shared" si="234"/>
        <v>#N/A</v>
      </c>
      <c r="CE167" s="36" t="e">
        <f t="shared" si="235"/>
        <v>#N/A</v>
      </c>
      <c r="CF167" s="36" t="e">
        <f t="shared" si="236"/>
        <v>#N/A</v>
      </c>
      <c r="CG167" s="36" t="e">
        <f t="shared" si="237"/>
        <v>#N/A</v>
      </c>
      <c r="CH167" s="36" t="e">
        <f t="shared" si="238"/>
        <v>#N/A</v>
      </c>
      <c r="CI167" s="36" t="e">
        <f t="shared" si="239"/>
        <v>#N/A</v>
      </c>
      <c r="CJ167" s="36" t="e">
        <f t="shared" si="240"/>
        <v>#N/A</v>
      </c>
      <c r="CK167" s="36" t="e">
        <f t="shared" si="241"/>
        <v>#N/A</v>
      </c>
      <c r="CL167" s="36" t="e">
        <f t="shared" si="242"/>
        <v>#N/A</v>
      </c>
      <c r="CM167" s="36" t="e">
        <f t="shared" si="243"/>
        <v>#N/A</v>
      </c>
      <c r="CN167" s="36" t="e">
        <f t="shared" si="244"/>
        <v>#N/A</v>
      </c>
      <c r="CO167" s="36" t="e">
        <f t="shared" si="245"/>
        <v>#N/A</v>
      </c>
      <c r="CP167" s="36" t="e">
        <f t="shared" si="246"/>
        <v>#N/A</v>
      </c>
      <c r="CQ167" s="29" t="e">
        <f t="shared" si="247"/>
        <v>#N/A</v>
      </c>
      <c r="CR167" s="29" t="e">
        <f t="shared" si="248"/>
        <v>#N/A</v>
      </c>
      <c r="CS167" s="29" t="e">
        <f t="shared" si="249"/>
        <v>#N/A</v>
      </c>
      <c r="CT167" s="29" t="e">
        <f t="shared" si="180"/>
        <v>#N/A</v>
      </c>
      <c r="CU167" s="29" t="e">
        <f t="shared" si="181"/>
        <v>#N/A</v>
      </c>
      <c r="CV167" s="29" t="e">
        <f t="shared" si="182"/>
        <v>#N/A</v>
      </c>
      <c r="CW167" s="29" t="e">
        <f t="shared" si="183"/>
        <v>#N/A</v>
      </c>
      <c r="CX167" s="29" t="e">
        <f t="shared" si="184"/>
        <v>#N/A</v>
      </c>
      <c r="CY167" s="29" t="e">
        <f t="shared" si="185"/>
        <v>#N/A</v>
      </c>
      <c r="CZ167" s="29" t="e">
        <f t="shared" si="186"/>
        <v>#N/A</v>
      </c>
      <c r="DA167" s="29" t="e">
        <f t="shared" si="187"/>
        <v>#N/A</v>
      </c>
      <c r="DB167" s="29" t="e">
        <f t="shared" si="188"/>
        <v>#N/A</v>
      </c>
      <c r="DC167" s="29"/>
      <c r="DD167" s="29" t="e">
        <f t="shared" si="250"/>
        <v>#N/A</v>
      </c>
      <c r="DE167" s="29" t="e">
        <f t="shared" si="251"/>
        <v>#N/A</v>
      </c>
      <c r="DF167" s="29" t="e">
        <f t="shared" si="189"/>
        <v>#N/A</v>
      </c>
      <c r="DG167" s="29" t="e">
        <f t="shared" si="190"/>
        <v>#N/A</v>
      </c>
      <c r="DH167" s="29" t="e">
        <f t="shared" si="191"/>
        <v>#N/A</v>
      </c>
      <c r="DI167" s="29" t="e">
        <f t="shared" si="192"/>
        <v>#N/A</v>
      </c>
      <c r="DJ167" s="29" t="e">
        <f t="shared" si="193"/>
        <v>#N/A</v>
      </c>
      <c r="DK167" s="29" t="e">
        <f t="shared" si="194"/>
        <v>#N/A</v>
      </c>
      <c r="DL167" s="29" t="e">
        <f t="shared" si="195"/>
        <v>#N/A</v>
      </c>
      <c r="DM167" s="29" t="e">
        <f t="shared" si="196"/>
        <v>#N/A</v>
      </c>
      <c r="DN167" s="29" t="e">
        <f t="shared" si="197"/>
        <v>#N/A</v>
      </c>
      <c r="DO167" s="29" t="e">
        <f t="shared" si="198"/>
        <v>#N/A</v>
      </c>
    </row>
    <row r="168" spans="1:122" ht="18" customHeight="1">
      <c r="A168" s="52" t="s">
        <v>97</v>
      </c>
      <c r="B168" s="52" t="str">
        <f t="shared" ref="B168:F168" si="278">B229&amp;""</f>
        <v/>
      </c>
      <c r="C168" s="52" t="str">
        <f t="shared" si="278"/>
        <v/>
      </c>
      <c r="D168" s="52" t="str">
        <f t="shared" si="278"/>
        <v/>
      </c>
      <c r="E168" s="52" t="str">
        <f t="shared" si="278"/>
        <v/>
      </c>
      <c r="F168" s="52" t="str">
        <f t="shared" si="278"/>
        <v/>
      </c>
      <c r="G168" s="87">
        <f t="shared" si="153"/>
        <v>0.85</v>
      </c>
      <c r="H168" s="58"/>
      <c r="I168" s="56" t="e">
        <f>VLOOKUP($C168,地域別価格234[],5,0)</f>
        <v>#N/A</v>
      </c>
      <c r="J168" s="63" t="str">
        <f t="shared" si="154"/>
        <v/>
      </c>
      <c r="K168" s="50" t="e">
        <f t="shared" si="155"/>
        <v>#N/A</v>
      </c>
      <c r="L168" s="34" t="e">
        <f t="shared" si="200"/>
        <v>#N/A</v>
      </c>
      <c r="M168" s="94" t="e">
        <f t="shared" si="156"/>
        <v>#N/A</v>
      </c>
      <c r="N168" s="98" t="e">
        <f t="shared" si="253"/>
        <v>#N/A</v>
      </c>
      <c r="O168" s="56" t="e">
        <f>VLOOKUP($C168,地域別価格234[],6,0)</f>
        <v>#N/A</v>
      </c>
      <c r="P168" s="63" t="str">
        <f t="shared" si="157"/>
        <v/>
      </c>
      <c r="Q168" s="50" t="e">
        <f t="shared" si="158"/>
        <v>#N/A</v>
      </c>
      <c r="R168" s="34" t="e">
        <f t="shared" si="201"/>
        <v>#N/A</v>
      </c>
      <c r="S168" s="94" t="e">
        <f t="shared" si="202"/>
        <v>#N/A</v>
      </c>
      <c r="T168" s="98" t="e">
        <f t="shared" si="159"/>
        <v>#N/A</v>
      </c>
      <c r="U168" s="56" t="e">
        <f>VLOOKUP($C168,地域別価格234[],7,0)</f>
        <v>#N/A</v>
      </c>
      <c r="V168" s="63" t="str">
        <f t="shared" si="160"/>
        <v/>
      </c>
      <c r="W168" s="50" t="e">
        <f t="shared" si="161"/>
        <v>#N/A</v>
      </c>
      <c r="X168" s="34" t="e">
        <f t="shared" si="203"/>
        <v>#N/A</v>
      </c>
      <c r="Y168" s="94" t="e">
        <f t="shared" si="204"/>
        <v>#N/A</v>
      </c>
      <c r="Z168" s="98" t="e">
        <f t="shared" si="162"/>
        <v>#N/A</v>
      </c>
      <c r="AA168" s="56" t="e">
        <f>VLOOKUP($C168,地域別価格234[],8,0)</f>
        <v>#N/A</v>
      </c>
      <c r="AB168" s="63" t="str">
        <f t="shared" si="163"/>
        <v/>
      </c>
      <c r="AC168" s="50" t="e">
        <f t="shared" si="164"/>
        <v>#N/A</v>
      </c>
      <c r="AD168" s="34" t="e">
        <f t="shared" si="205"/>
        <v>#N/A</v>
      </c>
      <c r="AE168" s="94" t="e">
        <f t="shared" si="206"/>
        <v>#N/A</v>
      </c>
      <c r="AF168" s="98" t="e">
        <f t="shared" si="207"/>
        <v>#N/A</v>
      </c>
      <c r="AG168" s="56" t="e">
        <f>VLOOKUP($C168,地域別価格234[],9,0)</f>
        <v>#N/A</v>
      </c>
      <c r="AH168" s="63" t="str">
        <f t="shared" si="165"/>
        <v/>
      </c>
      <c r="AI168" s="50" t="e">
        <f t="shared" si="208"/>
        <v>#N/A</v>
      </c>
      <c r="AJ168" s="34" t="e">
        <f t="shared" si="209"/>
        <v>#N/A</v>
      </c>
      <c r="AK168" s="94" t="e">
        <f t="shared" si="210"/>
        <v>#N/A</v>
      </c>
      <c r="AL168" s="98" t="e">
        <f t="shared" si="211"/>
        <v>#N/A</v>
      </c>
      <c r="AM168" s="56" t="e">
        <f>VLOOKUP($C168,地域別価格234[],10,0)</f>
        <v>#N/A</v>
      </c>
      <c r="AN168" s="63" t="str">
        <f t="shared" si="166"/>
        <v/>
      </c>
      <c r="AO168" s="50" t="e">
        <f t="shared" si="212"/>
        <v>#N/A</v>
      </c>
      <c r="AP168" s="34" t="e">
        <f t="shared" si="213"/>
        <v>#N/A</v>
      </c>
      <c r="AQ168" s="94" t="e">
        <f t="shared" si="167"/>
        <v>#N/A</v>
      </c>
      <c r="AR168" s="98" t="e">
        <f t="shared" si="168"/>
        <v>#N/A</v>
      </c>
      <c r="AS168" s="56" t="e">
        <f>VLOOKUP($C168,地域別価格234[],11,0)</f>
        <v>#N/A</v>
      </c>
      <c r="AT168" s="63" t="str">
        <f t="shared" si="169"/>
        <v/>
      </c>
      <c r="AU168" s="50" t="e">
        <f t="shared" si="267"/>
        <v>#N/A</v>
      </c>
      <c r="AV168" s="34" t="e">
        <f t="shared" si="215"/>
        <v>#N/A</v>
      </c>
      <c r="AW168" s="94" t="e">
        <f t="shared" si="170"/>
        <v>#N/A</v>
      </c>
      <c r="AX168" s="98" t="e">
        <f t="shared" si="216"/>
        <v>#N/A</v>
      </c>
      <c r="AY168" s="56" t="e">
        <f>VLOOKUP($C168,地域別価格234[],12,0)</f>
        <v>#N/A</v>
      </c>
      <c r="AZ168" s="63" t="str">
        <f t="shared" si="171"/>
        <v/>
      </c>
      <c r="BA168" s="50" t="e">
        <f t="shared" si="275"/>
        <v>#N/A</v>
      </c>
      <c r="BB168" s="34" t="e">
        <f t="shared" si="218"/>
        <v>#N/A</v>
      </c>
      <c r="BC168" s="94" t="e">
        <f t="shared" si="172"/>
        <v>#N/A</v>
      </c>
      <c r="BD168" s="98" t="e">
        <f t="shared" si="219"/>
        <v>#N/A</v>
      </c>
      <c r="BE168" s="56" t="e">
        <f>VLOOKUP($C168,地域別価格234[],13,0)</f>
        <v>#N/A</v>
      </c>
      <c r="BF168" s="63" t="str">
        <f t="shared" si="173"/>
        <v/>
      </c>
      <c r="BG168" s="50" t="e">
        <f t="shared" si="220"/>
        <v>#N/A</v>
      </c>
      <c r="BH168" s="34" t="e">
        <f t="shared" si="221"/>
        <v>#N/A</v>
      </c>
      <c r="BI168" s="94" t="e">
        <f t="shared" si="222"/>
        <v>#N/A</v>
      </c>
      <c r="BJ168" s="98" t="e">
        <f t="shared" si="223"/>
        <v>#N/A</v>
      </c>
      <c r="BK168" s="56" t="e">
        <f>VLOOKUP($C168,地域別価格234[],14,0)</f>
        <v>#N/A</v>
      </c>
      <c r="BL168" s="63" t="str">
        <f t="shared" si="174"/>
        <v/>
      </c>
      <c r="BM168" s="50" t="e">
        <f t="shared" si="224"/>
        <v>#N/A</v>
      </c>
      <c r="BN168" s="34" t="e">
        <f t="shared" si="225"/>
        <v>#N/A</v>
      </c>
      <c r="BO168" s="94" t="e">
        <f t="shared" si="175"/>
        <v>#N/A</v>
      </c>
      <c r="BP168" s="98" t="e">
        <f t="shared" si="226"/>
        <v>#N/A</v>
      </c>
      <c r="BQ168" s="56" t="e">
        <f>VLOOKUP($C168,地域別価格234[],15,0)</f>
        <v>#N/A</v>
      </c>
      <c r="BR168" s="63" t="str">
        <f t="shared" si="176"/>
        <v/>
      </c>
      <c r="BS168" s="50" t="e">
        <f t="shared" si="227"/>
        <v>#N/A</v>
      </c>
      <c r="BT168" s="34" t="e">
        <f t="shared" si="228"/>
        <v>#N/A</v>
      </c>
      <c r="BU168" s="94" t="e">
        <f t="shared" si="177"/>
        <v>#N/A</v>
      </c>
      <c r="BV168" s="98" t="e">
        <f t="shared" si="229"/>
        <v>#N/A</v>
      </c>
      <c r="BW168" s="56" t="e">
        <f>VLOOKUP($C168,地域別価格234[],16,0)</f>
        <v>#N/A</v>
      </c>
      <c r="BX168" s="63" t="str">
        <f t="shared" si="178"/>
        <v/>
      </c>
      <c r="BY168" s="50" t="e">
        <f t="shared" si="230"/>
        <v>#N/A</v>
      </c>
      <c r="BZ168" s="34" t="e">
        <f t="shared" si="261"/>
        <v>#N/A</v>
      </c>
      <c r="CA168" s="94" t="e">
        <f t="shared" si="232"/>
        <v>#N/A</v>
      </c>
      <c r="CB168" s="98" t="e">
        <f t="shared" si="233"/>
        <v>#N/A</v>
      </c>
      <c r="CC168" s="47" t="e">
        <f t="shared" si="179"/>
        <v>#VALUE!</v>
      </c>
      <c r="CD168" s="36" t="e">
        <f t="shared" si="234"/>
        <v>#N/A</v>
      </c>
      <c r="CE168" s="36" t="e">
        <f t="shared" si="235"/>
        <v>#N/A</v>
      </c>
      <c r="CF168" s="36" t="e">
        <f t="shared" si="236"/>
        <v>#N/A</v>
      </c>
      <c r="CG168" s="36" t="e">
        <f t="shared" si="237"/>
        <v>#N/A</v>
      </c>
      <c r="CH168" s="36" t="e">
        <f t="shared" si="238"/>
        <v>#N/A</v>
      </c>
      <c r="CI168" s="36" t="e">
        <f t="shared" si="239"/>
        <v>#N/A</v>
      </c>
      <c r="CJ168" s="36" t="e">
        <f t="shared" si="240"/>
        <v>#N/A</v>
      </c>
      <c r="CK168" s="36" t="e">
        <f t="shared" si="241"/>
        <v>#N/A</v>
      </c>
      <c r="CL168" s="36" t="e">
        <f t="shared" si="242"/>
        <v>#N/A</v>
      </c>
      <c r="CM168" s="36" t="e">
        <f t="shared" si="243"/>
        <v>#N/A</v>
      </c>
      <c r="CN168" s="36" t="e">
        <f t="shared" si="244"/>
        <v>#N/A</v>
      </c>
      <c r="CO168" s="36" t="e">
        <f t="shared" si="245"/>
        <v>#N/A</v>
      </c>
      <c r="CP168" s="36" t="e">
        <f t="shared" si="246"/>
        <v>#N/A</v>
      </c>
      <c r="CQ168" s="29" t="e">
        <f t="shared" si="247"/>
        <v>#N/A</v>
      </c>
      <c r="CR168" s="29" t="e">
        <f t="shared" si="248"/>
        <v>#N/A</v>
      </c>
      <c r="CS168" s="29" t="e">
        <f t="shared" si="249"/>
        <v>#N/A</v>
      </c>
      <c r="CT168" s="29" t="e">
        <f t="shared" si="180"/>
        <v>#N/A</v>
      </c>
      <c r="CU168" s="29" t="e">
        <f t="shared" si="181"/>
        <v>#N/A</v>
      </c>
      <c r="CV168" s="29" t="e">
        <f t="shared" si="182"/>
        <v>#N/A</v>
      </c>
      <c r="CW168" s="29" t="e">
        <f t="shared" si="183"/>
        <v>#N/A</v>
      </c>
      <c r="CX168" s="29" t="e">
        <f t="shared" si="184"/>
        <v>#N/A</v>
      </c>
      <c r="CY168" s="29" t="e">
        <f t="shared" si="185"/>
        <v>#N/A</v>
      </c>
      <c r="CZ168" s="29" t="e">
        <f t="shared" si="186"/>
        <v>#N/A</v>
      </c>
      <c r="DA168" s="29" t="e">
        <f t="shared" si="187"/>
        <v>#N/A</v>
      </c>
      <c r="DB168" s="29" t="e">
        <f t="shared" si="188"/>
        <v>#N/A</v>
      </c>
      <c r="DC168" s="29"/>
      <c r="DD168" s="29" t="e">
        <f t="shared" si="250"/>
        <v>#N/A</v>
      </c>
      <c r="DE168" s="29" t="e">
        <f t="shared" si="251"/>
        <v>#N/A</v>
      </c>
      <c r="DF168" s="29" t="e">
        <f t="shared" si="189"/>
        <v>#N/A</v>
      </c>
      <c r="DG168" s="29" t="e">
        <f t="shared" si="190"/>
        <v>#N/A</v>
      </c>
      <c r="DH168" s="29" t="e">
        <f t="shared" si="191"/>
        <v>#N/A</v>
      </c>
      <c r="DI168" s="29" t="e">
        <f t="shared" si="192"/>
        <v>#N/A</v>
      </c>
      <c r="DJ168" s="29" t="e">
        <f t="shared" si="193"/>
        <v>#N/A</v>
      </c>
      <c r="DK168" s="29" t="e">
        <f t="shared" si="194"/>
        <v>#N/A</v>
      </c>
      <c r="DL168" s="29" t="e">
        <f t="shared" si="195"/>
        <v>#N/A</v>
      </c>
      <c r="DM168" s="29" t="e">
        <f t="shared" si="196"/>
        <v>#N/A</v>
      </c>
      <c r="DN168" s="29" t="e">
        <f t="shared" si="197"/>
        <v>#N/A</v>
      </c>
      <c r="DO168" s="29" t="e">
        <f t="shared" si="198"/>
        <v>#N/A</v>
      </c>
    </row>
    <row r="169" spans="1:122" ht="18" customHeight="1">
      <c r="A169" s="52" t="s">
        <v>97</v>
      </c>
      <c r="B169" s="52" t="str">
        <f t="shared" ref="B169:F169" si="279">B230&amp;""</f>
        <v/>
      </c>
      <c r="C169" s="52" t="str">
        <f t="shared" si="279"/>
        <v/>
      </c>
      <c r="D169" s="52" t="str">
        <f t="shared" si="279"/>
        <v/>
      </c>
      <c r="E169" s="52" t="str">
        <f t="shared" si="279"/>
        <v/>
      </c>
      <c r="F169" s="52" t="str">
        <f t="shared" si="279"/>
        <v/>
      </c>
      <c r="G169" s="87">
        <f t="shared" si="153"/>
        <v>0.85</v>
      </c>
      <c r="H169" s="58"/>
      <c r="I169" s="56" t="e">
        <f>VLOOKUP($C169,地域別価格234[],5,0)</f>
        <v>#N/A</v>
      </c>
      <c r="J169" s="63" t="str">
        <f t="shared" si="154"/>
        <v/>
      </c>
      <c r="K169" s="50" t="e">
        <f t="shared" si="155"/>
        <v>#N/A</v>
      </c>
      <c r="L169" s="34" t="e">
        <f t="shared" si="200"/>
        <v>#N/A</v>
      </c>
      <c r="M169" s="94" t="e">
        <f t="shared" si="156"/>
        <v>#N/A</v>
      </c>
      <c r="N169" s="98" t="e">
        <f t="shared" si="253"/>
        <v>#N/A</v>
      </c>
      <c r="O169" s="56" t="e">
        <f>VLOOKUP($C169,地域別価格234[],6,0)</f>
        <v>#N/A</v>
      </c>
      <c r="P169" s="63" t="str">
        <f t="shared" si="157"/>
        <v/>
      </c>
      <c r="Q169" s="50" t="e">
        <f t="shared" si="158"/>
        <v>#N/A</v>
      </c>
      <c r="R169" s="34" t="e">
        <f t="shared" si="201"/>
        <v>#N/A</v>
      </c>
      <c r="S169" s="94" t="e">
        <f t="shared" si="202"/>
        <v>#N/A</v>
      </c>
      <c r="T169" s="98" t="e">
        <f t="shared" si="159"/>
        <v>#N/A</v>
      </c>
      <c r="U169" s="56" t="e">
        <f>VLOOKUP($C169,地域別価格234[],7,0)</f>
        <v>#N/A</v>
      </c>
      <c r="V169" s="63" t="str">
        <f t="shared" si="160"/>
        <v/>
      </c>
      <c r="W169" s="50" t="e">
        <f t="shared" si="161"/>
        <v>#N/A</v>
      </c>
      <c r="X169" s="34" t="e">
        <f t="shared" si="203"/>
        <v>#N/A</v>
      </c>
      <c r="Y169" s="94" t="e">
        <f t="shared" si="204"/>
        <v>#N/A</v>
      </c>
      <c r="Z169" s="98" t="e">
        <f t="shared" si="162"/>
        <v>#N/A</v>
      </c>
      <c r="AA169" s="56" t="e">
        <f>VLOOKUP($C169,地域別価格234[],8,0)</f>
        <v>#N/A</v>
      </c>
      <c r="AB169" s="63" t="str">
        <f t="shared" si="163"/>
        <v/>
      </c>
      <c r="AC169" s="50" t="e">
        <f t="shared" si="164"/>
        <v>#N/A</v>
      </c>
      <c r="AD169" s="34" t="e">
        <f t="shared" si="205"/>
        <v>#N/A</v>
      </c>
      <c r="AE169" s="94" t="e">
        <f t="shared" si="206"/>
        <v>#N/A</v>
      </c>
      <c r="AF169" s="98" t="e">
        <f t="shared" si="207"/>
        <v>#N/A</v>
      </c>
      <c r="AG169" s="56" t="e">
        <f>VLOOKUP($C169,地域別価格234[],9,0)</f>
        <v>#N/A</v>
      </c>
      <c r="AH169" s="63" t="str">
        <f t="shared" si="165"/>
        <v/>
      </c>
      <c r="AI169" s="50" t="e">
        <f t="shared" si="208"/>
        <v>#N/A</v>
      </c>
      <c r="AJ169" s="34" t="e">
        <f t="shared" si="209"/>
        <v>#N/A</v>
      </c>
      <c r="AK169" s="94" t="e">
        <f t="shared" si="210"/>
        <v>#N/A</v>
      </c>
      <c r="AL169" s="98" t="e">
        <f t="shared" si="211"/>
        <v>#N/A</v>
      </c>
      <c r="AM169" s="56" t="e">
        <f>VLOOKUP($C169,地域別価格234[],10,0)</f>
        <v>#N/A</v>
      </c>
      <c r="AN169" s="63" t="str">
        <f t="shared" si="166"/>
        <v/>
      </c>
      <c r="AO169" s="50" t="e">
        <f t="shared" si="212"/>
        <v>#N/A</v>
      </c>
      <c r="AP169" s="34" t="e">
        <f t="shared" si="213"/>
        <v>#N/A</v>
      </c>
      <c r="AQ169" s="94" t="e">
        <f t="shared" si="167"/>
        <v>#N/A</v>
      </c>
      <c r="AR169" s="98" t="e">
        <f t="shared" si="168"/>
        <v>#N/A</v>
      </c>
      <c r="AS169" s="56" t="e">
        <f>VLOOKUP($C169,地域別価格234[],11,0)</f>
        <v>#N/A</v>
      </c>
      <c r="AT169" s="63" t="str">
        <f t="shared" si="169"/>
        <v/>
      </c>
      <c r="AU169" s="50" t="e">
        <f t="shared" si="267"/>
        <v>#N/A</v>
      </c>
      <c r="AV169" s="34" t="e">
        <f t="shared" si="215"/>
        <v>#N/A</v>
      </c>
      <c r="AW169" s="94" t="e">
        <f t="shared" si="170"/>
        <v>#N/A</v>
      </c>
      <c r="AX169" s="98" t="e">
        <f t="shared" si="216"/>
        <v>#N/A</v>
      </c>
      <c r="AY169" s="56" t="e">
        <f>VLOOKUP($C169,地域別価格234[],12,0)</f>
        <v>#N/A</v>
      </c>
      <c r="AZ169" s="63" t="str">
        <f t="shared" si="171"/>
        <v/>
      </c>
      <c r="BA169" s="50" t="e">
        <f t="shared" si="275"/>
        <v>#N/A</v>
      </c>
      <c r="BB169" s="34" t="e">
        <f t="shared" si="218"/>
        <v>#N/A</v>
      </c>
      <c r="BC169" s="94" t="e">
        <f t="shared" si="172"/>
        <v>#N/A</v>
      </c>
      <c r="BD169" s="98" t="e">
        <f t="shared" si="219"/>
        <v>#N/A</v>
      </c>
      <c r="BE169" s="56" t="e">
        <f>VLOOKUP($C169,地域別価格234[],13,0)</f>
        <v>#N/A</v>
      </c>
      <c r="BF169" s="63" t="str">
        <f t="shared" si="173"/>
        <v/>
      </c>
      <c r="BG169" s="50" t="e">
        <f t="shared" si="220"/>
        <v>#N/A</v>
      </c>
      <c r="BH169" s="34" t="e">
        <f t="shared" si="221"/>
        <v>#N/A</v>
      </c>
      <c r="BI169" s="94" t="e">
        <f t="shared" si="222"/>
        <v>#N/A</v>
      </c>
      <c r="BJ169" s="98" t="e">
        <f t="shared" si="223"/>
        <v>#N/A</v>
      </c>
      <c r="BK169" s="56" t="e">
        <f>VLOOKUP($C169,地域別価格234[],14,0)</f>
        <v>#N/A</v>
      </c>
      <c r="BL169" s="63" t="str">
        <f t="shared" si="174"/>
        <v/>
      </c>
      <c r="BM169" s="50" t="e">
        <f t="shared" si="224"/>
        <v>#N/A</v>
      </c>
      <c r="BN169" s="34" t="e">
        <f t="shared" si="225"/>
        <v>#N/A</v>
      </c>
      <c r="BO169" s="94" t="e">
        <f t="shared" si="175"/>
        <v>#N/A</v>
      </c>
      <c r="BP169" s="98" t="e">
        <f t="shared" si="226"/>
        <v>#N/A</v>
      </c>
      <c r="BQ169" s="56" t="e">
        <f>VLOOKUP($C169,地域別価格234[],15,0)</f>
        <v>#N/A</v>
      </c>
      <c r="BR169" s="63" t="str">
        <f t="shared" si="176"/>
        <v/>
      </c>
      <c r="BS169" s="50" t="e">
        <f t="shared" si="227"/>
        <v>#N/A</v>
      </c>
      <c r="BT169" s="34" t="e">
        <f t="shared" si="228"/>
        <v>#N/A</v>
      </c>
      <c r="BU169" s="94" t="e">
        <f t="shared" si="177"/>
        <v>#N/A</v>
      </c>
      <c r="BV169" s="98" t="e">
        <f t="shared" si="229"/>
        <v>#N/A</v>
      </c>
      <c r="BW169" s="56" t="e">
        <f>VLOOKUP($C169,地域別価格234[],16,0)</f>
        <v>#N/A</v>
      </c>
      <c r="BX169" s="63" t="str">
        <f t="shared" si="178"/>
        <v/>
      </c>
      <c r="BY169" s="50" t="e">
        <f t="shared" si="230"/>
        <v>#N/A</v>
      </c>
      <c r="BZ169" s="34" t="e">
        <f t="shared" si="261"/>
        <v>#N/A</v>
      </c>
      <c r="CA169" s="94" t="e">
        <f t="shared" si="232"/>
        <v>#N/A</v>
      </c>
      <c r="CB169" s="98" t="e">
        <f t="shared" si="233"/>
        <v>#N/A</v>
      </c>
      <c r="CC169" s="47" t="e">
        <f t="shared" si="179"/>
        <v>#VALUE!</v>
      </c>
      <c r="CD169" s="36" t="e">
        <f t="shared" si="234"/>
        <v>#N/A</v>
      </c>
      <c r="CE169" s="36" t="e">
        <f t="shared" si="235"/>
        <v>#N/A</v>
      </c>
      <c r="CF169" s="36" t="e">
        <f t="shared" si="236"/>
        <v>#N/A</v>
      </c>
      <c r="CG169" s="36" t="e">
        <f t="shared" si="237"/>
        <v>#N/A</v>
      </c>
      <c r="CH169" s="36" t="e">
        <f t="shared" si="238"/>
        <v>#N/A</v>
      </c>
      <c r="CI169" s="36" t="e">
        <f t="shared" si="239"/>
        <v>#N/A</v>
      </c>
      <c r="CJ169" s="36" t="e">
        <f t="shared" si="240"/>
        <v>#N/A</v>
      </c>
      <c r="CK169" s="36" t="e">
        <f t="shared" si="241"/>
        <v>#N/A</v>
      </c>
      <c r="CL169" s="36" t="e">
        <f t="shared" si="242"/>
        <v>#N/A</v>
      </c>
      <c r="CM169" s="36" t="e">
        <f t="shared" si="243"/>
        <v>#N/A</v>
      </c>
      <c r="CN169" s="36" t="e">
        <f t="shared" si="244"/>
        <v>#N/A</v>
      </c>
      <c r="CO169" s="36" t="e">
        <f t="shared" si="245"/>
        <v>#N/A</v>
      </c>
      <c r="CP169" s="36" t="e">
        <f t="shared" si="246"/>
        <v>#N/A</v>
      </c>
      <c r="CQ169" s="29" t="e">
        <f t="shared" si="247"/>
        <v>#N/A</v>
      </c>
      <c r="CR169" s="29" t="e">
        <f t="shared" si="248"/>
        <v>#N/A</v>
      </c>
      <c r="CS169" s="29" t="e">
        <f t="shared" si="249"/>
        <v>#N/A</v>
      </c>
      <c r="CT169" s="29" t="e">
        <f t="shared" si="180"/>
        <v>#N/A</v>
      </c>
      <c r="CU169" s="29" t="e">
        <f t="shared" si="181"/>
        <v>#N/A</v>
      </c>
      <c r="CV169" s="29" t="e">
        <f t="shared" si="182"/>
        <v>#N/A</v>
      </c>
      <c r="CW169" s="29" t="e">
        <f t="shared" si="183"/>
        <v>#N/A</v>
      </c>
      <c r="CX169" s="29" t="e">
        <f t="shared" si="184"/>
        <v>#N/A</v>
      </c>
      <c r="CY169" s="29" t="e">
        <f t="shared" si="185"/>
        <v>#N/A</v>
      </c>
      <c r="CZ169" s="29" t="e">
        <f t="shared" si="186"/>
        <v>#N/A</v>
      </c>
      <c r="DA169" s="29" t="e">
        <f t="shared" si="187"/>
        <v>#N/A</v>
      </c>
      <c r="DB169" s="29" t="e">
        <f t="shared" si="188"/>
        <v>#N/A</v>
      </c>
      <c r="DC169" s="29"/>
      <c r="DD169" s="29" t="e">
        <f t="shared" si="250"/>
        <v>#N/A</v>
      </c>
      <c r="DE169" s="29" t="e">
        <f t="shared" si="251"/>
        <v>#N/A</v>
      </c>
      <c r="DF169" s="29" t="e">
        <f t="shared" si="189"/>
        <v>#N/A</v>
      </c>
      <c r="DG169" s="29" t="e">
        <f t="shared" si="190"/>
        <v>#N/A</v>
      </c>
      <c r="DH169" s="29" t="e">
        <f t="shared" si="191"/>
        <v>#N/A</v>
      </c>
      <c r="DI169" s="29" t="e">
        <f t="shared" si="192"/>
        <v>#N/A</v>
      </c>
      <c r="DJ169" s="29" t="e">
        <f t="shared" si="193"/>
        <v>#N/A</v>
      </c>
      <c r="DK169" s="29" t="e">
        <f t="shared" si="194"/>
        <v>#N/A</v>
      </c>
      <c r="DL169" s="29" t="e">
        <f t="shared" si="195"/>
        <v>#N/A</v>
      </c>
      <c r="DM169" s="29" t="e">
        <f t="shared" si="196"/>
        <v>#N/A</v>
      </c>
      <c r="DN169" s="29" t="e">
        <f t="shared" si="197"/>
        <v>#N/A</v>
      </c>
      <c r="DO169" s="29" t="e">
        <f t="shared" si="198"/>
        <v>#N/A</v>
      </c>
    </row>
    <row r="170" spans="1:122" ht="18" customHeight="1">
      <c r="A170" s="52" t="s">
        <v>97</v>
      </c>
      <c r="B170" s="52" t="str">
        <f t="shared" ref="B170:F170" si="280">B231&amp;""</f>
        <v/>
      </c>
      <c r="C170" s="52" t="str">
        <f t="shared" si="280"/>
        <v/>
      </c>
      <c r="D170" s="52" t="str">
        <f t="shared" si="280"/>
        <v/>
      </c>
      <c r="E170" s="52" t="str">
        <f t="shared" si="280"/>
        <v/>
      </c>
      <c r="F170" s="52" t="str">
        <f t="shared" si="280"/>
        <v/>
      </c>
      <c r="G170" s="87">
        <f t="shared" si="153"/>
        <v>0.85</v>
      </c>
      <c r="H170" s="58"/>
      <c r="I170" s="56" t="e">
        <f>VLOOKUP($C170,地域別価格234[],5,0)</f>
        <v>#N/A</v>
      </c>
      <c r="J170" s="63" t="str">
        <f t="shared" si="154"/>
        <v/>
      </c>
      <c r="K170" s="50" t="e">
        <f t="shared" si="155"/>
        <v>#N/A</v>
      </c>
      <c r="L170" s="34" t="e">
        <f t="shared" si="200"/>
        <v>#N/A</v>
      </c>
      <c r="M170" s="94" t="e">
        <f t="shared" si="156"/>
        <v>#N/A</v>
      </c>
      <c r="N170" s="98" t="e">
        <f t="shared" si="253"/>
        <v>#N/A</v>
      </c>
      <c r="O170" s="56" t="e">
        <f>VLOOKUP($C170,地域別価格234[],6,0)</f>
        <v>#N/A</v>
      </c>
      <c r="P170" s="63" t="str">
        <f t="shared" si="157"/>
        <v/>
      </c>
      <c r="Q170" s="50" t="e">
        <f t="shared" si="158"/>
        <v>#N/A</v>
      </c>
      <c r="R170" s="34" t="e">
        <f t="shared" si="201"/>
        <v>#N/A</v>
      </c>
      <c r="S170" s="94" t="e">
        <f t="shared" si="202"/>
        <v>#N/A</v>
      </c>
      <c r="T170" s="98" t="e">
        <f t="shared" si="159"/>
        <v>#N/A</v>
      </c>
      <c r="U170" s="56" t="e">
        <f>VLOOKUP($C170,地域別価格234[],7,0)</f>
        <v>#N/A</v>
      </c>
      <c r="V170" s="63" t="str">
        <f t="shared" si="160"/>
        <v/>
      </c>
      <c r="W170" s="50" t="e">
        <f t="shared" si="161"/>
        <v>#N/A</v>
      </c>
      <c r="X170" s="34" t="e">
        <f t="shared" si="203"/>
        <v>#N/A</v>
      </c>
      <c r="Y170" s="94" t="e">
        <f t="shared" si="204"/>
        <v>#N/A</v>
      </c>
      <c r="Z170" s="98" t="e">
        <f t="shared" si="162"/>
        <v>#N/A</v>
      </c>
      <c r="AA170" s="56" t="e">
        <f>VLOOKUP($C170,地域別価格234[],8,0)</f>
        <v>#N/A</v>
      </c>
      <c r="AB170" s="63" t="str">
        <f t="shared" si="163"/>
        <v/>
      </c>
      <c r="AC170" s="50" t="e">
        <f t="shared" si="164"/>
        <v>#N/A</v>
      </c>
      <c r="AD170" s="34" t="e">
        <f t="shared" si="205"/>
        <v>#N/A</v>
      </c>
      <c r="AE170" s="94" t="e">
        <f t="shared" si="206"/>
        <v>#N/A</v>
      </c>
      <c r="AF170" s="98" t="e">
        <f t="shared" si="207"/>
        <v>#N/A</v>
      </c>
      <c r="AG170" s="56" t="e">
        <f>VLOOKUP($C170,地域別価格234[],9,0)</f>
        <v>#N/A</v>
      </c>
      <c r="AH170" s="63" t="str">
        <f t="shared" si="165"/>
        <v/>
      </c>
      <c r="AI170" s="50" t="e">
        <f t="shared" si="208"/>
        <v>#N/A</v>
      </c>
      <c r="AJ170" s="34" t="e">
        <f t="shared" si="209"/>
        <v>#N/A</v>
      </c>
      <c r="AK170" s="94" t="e">
        <f t="shared" si="210"/>
        <v>#N/A</v>
      </c>
      <c r="AL170" s="98" t="e">
        <f t="shared" si="211"/>
        <v>#N/A</v>
      </c>
      <c r="AM170" s="56" t="e">
        <f>VLOOKUP($C170,地域別価格234[],10,0)</f>
        <v>#N/A</v>
      </c>
      <c r="AN170" s="63" t="str">
        <f t="shared" si="166"/>
        <v/>
      </c>
      <c r="AO170" s="50" t="e">
        <f t="shared" si="212"/>
        <v>#N/A</v>
      </c>
      <c r="AP170" s="34" t="e">
        <f t="shared" si="213"/>
        <v>#N/A</v>
      </c>
      <c r="AQ170" s="94" t="e">
        <f t="shared" si="167"/>
        <v>#N/A</v>
      </c>
      <c r="AR170" s="98" t="e">
        <f t="shared" si="168"/>
        <v>#N/A</v>
      </c>
      <c r="AS170" s="56" t="e">
        <f>VLOOKUP($C170,地域別価格234[],11,0)</f>
        <v>#N/A</v>
      </c>
      <c r="AT170" s="63" t="str">
        <f t="shared" si="169"/>
        <v/>
      </c>
      <c r="AU170" s="50" t="e">
        <f t="shared" si="267"/>
        <v>#N/A</v>
      </c>
      <c r="AV170" s="34" t="e">
        <f t="shared" si="215"/>
        <v>#N/A</v>
      </c>
      <c r="AW170" s="94" t="e">
        <f t="shared" si="170"/>
        <v>#N/A</v>
      </c>
      <c r="AX170" s="98" t="e">
        <f t="shared" si="216"/>
        <v>#N/A</v>
      </c>
      <c r="AY170" s="56" t="e">
        <f>VLOOKUP($C170,地域別価格234[],12,0)</f>
        <v>#N/A</v>
      </c>
      <c r="AZ170" s="63" t="str">
        <f t="shared" si="171"/>
        <v/>
      </c>
      <c r="BA170" s="50" t="e">
        <f t="shared" si="275"/>
        <v>#N/A</v>
      </c>
      <c r="BB170" s="34" t="e">
        <f t="shared" si="218"/>
        <v>#N/A</v>
      </c>
      <c r="BC170" s="94" t="e">
        <f t="shared" si="172"/>
        <v>#N/A</v>
      </c>
      <c r="BD170" s="98" t="e">
        <f t="shared" si="219"/>
        <v>#N/A</v>
      </c>
      <c r="BE170" s="56" t="e">
        <f>VLOOKUP($C170,地域別価格234[],13,0)</f>
        <v>#N/A</v>
      </c>
      <c r="BF170" s="63" t="str">
        <f t="shared" si="173"/>
        <v/>
      </c>
      <c r="BG170" s="50" t="e">
        <f t="shared" si="220"/>
        <v>#N/A</v>
      </c>
      <c r="BH170" s="34" t="e">
        <f t="shared" si="221"/>
        <v>#N/A</v>
      </c>
      <c r="BI170" s="94" t="e">
        <f t="shared" si="222"/>
        <v>#N/A</v>
      </c>
      <c r="BJ170" s="98" t="e">
        <f t="shared" si="223"/>
        <v>#N/A</v>
      </c>
      <c r="BK170" s="56" t="e">
        <f>VLOOKUP($C170,地域別価格234[],14,0)</f>
        <v>#N/A</v>
      </c>
      <c r="BL170" s="63" t="str">
        <f t="shared" si="174"/>
        <v/>
      </c>
      <c r="BM170" s="50" t="e">
        <f t="shared" si="224"/>
        <v>#N/A</v>
      </c>
      <c r="BN170" s="34" t="e">
        <f t="shared" si="225"/>
        <v>#N/A</v>
      </c>
      <c r="BO170" s="94" t="e">
        <f t="shared" si="175"/>
        <v>#N/A</v>
      </c>
      <c r="BP170" s="98" t="e">
        <f t="shared" si="226"/>
        <v>#N/A</v>
      </c>
      <c r="BQ170" s="56" t="e">
        <f>VLOOKUP($C170,地域別価格234[],15,0)</f>
        <v>#N/A</v>
      </c>
      <c r="BR170" s="63" t="str">
        <f t="shared" si="176"/>
        <v/>
      </c>
      <c r="BS170" s="50" t="e">
        <f t="shared" si="227"/>
        <v>#N/A</v>
      </c>
      <c r="BT170" s="34" t="e">
        <f t="shared" si="228"/>
        <v>#N/A</v>
      </c>
      <c r="BU170" s="94" t="e">
        <f t="shared" si="177"/>
        <v>#N/A</v>
      </c>
      <c r="BV170" s="98" t="e">
        <f t="shared" si="229"/>
        <v>#N/A</v>
      </c>
      <c r="BW170" s="56" t="e">
        <f>VLOOKUP($C170,地域別価格234[],16,0)</f>
        <v>#N/A</v>
      </c>
      <c r="BX170" s="63" t="str">
        <f t="shared" si="178"/>
        <v/>
      </c>
      <c r="BY170" s="50" t="e">
        <f t="shared" si="230"/>
        <v>#N/A</v>
      </c>
      <c r="BZ170" s="34" t="e">
        <f t="shared" si="261"/>
        <v>#N/A</v>
      </c>
      <c r="CA170" s="94" t="e">
        <f t="shared" si="232"/>
        <v>#N/A</v>
      </c>
      <c r="CB170" s="98" t="e">
        <f t="shared" si="233"/>
        <v>#N/A</v>
      </c>
      <c r="CC170" s="47" t="e">
        <f t="shared" si="179"/>
        <v>#VALUE!</v>
      </c>
      <c r="CD170" s="36" t="e">
        <f t="shared" si="234"/>
        <v>#N/A</v>
      </c>
      <c r="CE170" s="36" t="e">
        <f t="shared" si="235"/>
        <v>#N/A</v>
      </c>
      <c r="CF170" s="36" t="e">
        <f t="shared" si="236"/>
        <v>#N/A</v>
      </c>
      <c r="CG170" s="36" t="e">
        <f t="shared" si="237"/>
        <v>#N/A</v>
      </c>
      <c r="CH170" s="36" t="e">
        <f t="shared" si="238"/>
        <v>#N/A</v>
      </c>
      <c r="CI170" s="36" t="e">
        <f t="shared" si="239"/>
        <v>#N/A</v>
      </c>
      <c r="CJ170" s="36" t="e">
        <f t="shared" si="240"/>
        <v>#N/A</v>
      </c>
      <c r="CK170" s="36" t="e">
        <f t="shared" si="241"/>
        <v>#N/A</v>
      </c>
      <c r="CL170" s="36" t="e">
        <f t="shared" si="242"/>
        <v>#N/A</v>
      </c>
      <c r="CM170" s="36" t="e">
        <f t="shared" si="243"/>
        <v>#N/A</v>
      </c>
      <c r="CN170" s="36" t="e">
        <f t="shared" si="244"/>
        <v>#N/A</v>
      </c>
      <c r="CO170" s="36" t="e">
        <f t="shared" si="245"/>
        <v>#N/A</v>
      </c>
      <c r="CP170" s="36" t="e">
        <f t="shared" si="246"/>
        <v>#N/A</v>
      </c>
      <c r="CQ170" s="29" t="e">
        <f t="shared" si="247"/>
        <v>#N/A</v>
      </c>
      <c r="CR170" s="29" t="e">
        <f t="shared" si="248"/>
        <v>#N/A</v>
      </c>
      <c r="CS170" s="29" t="e">
        <f t="shared" si="249"/>
        <v>#N/A</v>
      </c>
      <c r="CT170" s="29" t="e">
        <f t="shared" si="180"/>
        <v>#N/A</v>
      </c>
      <c r="CU170" s="29" t="e">
        <f t="shared" si="181"/>
        <v>#N/A</v>
      </c>
      <c r="CV170" s="29" t="e">
        <f t="shared" si="182"/>
        <v>#N/A</v>
      </c>
      <c r="CW170" s="29" t="e">
        <f t="shared" si="183"/>
        <v>#N/A</v>
      </c>
      <c r="CX170" s="29" t="e">
        <f t="shared" si="184"/>
        <v>#N/A</v>
      </c>
      <c r="CY170" s="29" t="e">
        <f t="shared" si="185"/>
        <v>#N/A</v>
      </c>
      <c r="CZ170" s="29" t="e">
        <f t="shared" si="186"/>
        <v>#N/A</v>
      </c>
      <c r="DA170" s="29" t="e">
        <f t="shared" si="187"/>
        <v>#N/A</v>
      </c>
      <c r="DB170" s="29" t="e">
        <f t="shared" si="188"/>
        <v>#N/A</v>
      </c>
      <c r="DC170" s="29"/>
      <c r="DD170" s="29" t="e">
        <f t="shared" si="250"/>
        <v>#N/A</v>
      </c>
      <c r="DE170" s="29" t="e">
        <f t="shared" si="251"/>
        <v>#N/A</v>
      </c>
      <c r="DF170" s="29" t="e">
        <f t="shared" si="189"/>
        <v>#N/A</v>
      </c>
      <c r="DG170" s="29" t="e">
        <f t="shared" si="190"/>
        <v>#N/A</v>
      </c>
      <c r="DH170" s="29" t="e">
        <f t="shared" si="191"/>
        <v>#N/A</v>
      </c>
      <c r="DI170" s="29" t="e">
        <f t="shared" si="192"/>
        <v>#N/A</v>
      </c>
      <c r="DJ170" s="29" t="e">
        <f t="shared" si="193"/>
        <v>#N/A</v>
      </c>
      <c r="DK170" s="29" t="e">
        <f t="shared" si="194"/>
        <v>#N/A</v>
      </c>
      <c r="DL170" s="29" t="e">
        <f t="shared" si="195"/>
        <v>#N/A</v>
      </c>
      <c r="DM170" s="29" t="e">
        <f t="shared" si="196"/>
        <v>#N/A</v>
      </c>
      <c r="DN170" s="29" t="e">
        <f t="shared" si="197"/>
        <v>#N/A</v>
      </c>
      <c r="DO170" s="29" t="e">
        <f t="shared" si="198"/>
        <v>#N/A</v>
      </c>
    </row>
    <row r="171" spans="1:122" ht="18" customHeight="1">
      <c r="A171" s="52" t="s">
        <v>97</v>
      </c>
      <c r="B171" s="52" t="str">
        <f t="shared" ref="B171:F171" si="281">B232&amp;""</f>
        <v/>
      </c>
      <c r="C171" s="52" t="str">
        <f t="shared" si="281"/>
        <v/>
      </c>
      <c r="D171" s="52" t="str">
        <f t="shared" si="281"/>
        <v/>
      </c>
      <c r="E171" s="52" t="str">
        <f t="shared" si="281"/>
        <v/>
      </c>
      <c r="F171" s="52" t="str">
        <f t="shared" si="281"/>
        <v/>
      </c>
      <c r="G171" s="87">
        <f t="shared" si="153"/>
        <v>0.85</v>
      </c>
      <c r="H171" s="58"/>
      <c r="I171" s="56" t="e">
        <f>VLOOKUP($C171,地域別価格234[],5,0)</f>
        <v>#N/A</v>
      </c>
      <c r="J171" s="63" t="str">
        <f t="shared" si="154"/>
        <v/>
      </c>
      <c r="K171" s="50" t="e">
        <f t="shared" si="155"/>
        <v>#N/A</v>
      </c>
      <c r="L171" s="34" t="e">
        <f t="shared" si="200"/>
        <v>#N/A</v>
      </c>
      <c r="M171" s="94" t="e">
        <f t="shared" si="156"/>
        <v>#N/A</v>
      </c>
      <c r="N171" s="98" t="e">
        <f>M171*$D171</f>
        <v>#N/A</v>
      </c>
      <c r="O171" s="56" t="e">
        <f>VLOOKUP($C171,地域別価格234[],6,0)</f>
        <v>#N/A</v>
      </c>
      <c r="P171" s="63" t="str">
        <f t="shared" si="157"/>
        <v/>
      </c>
      <c r="Q171" s="50" t="e">
        <f t="shared" si="158"/>
        <v>#N/A</v>
      </c>
      <c r="R171" s="34" t="e">
        <f t="shared" si="201"/>
        <v>#N/A</v>
      </c>
      <c r="S171" s="94" t="e">
        <f t="shared" si="202"/>
        <v>#N/A</v>
      </c>
      <c r="T171" s="98" t="e">
        <f t="shared" si="159"/>
        <v>#N/A</v>
      </c>
      <c r="U171" s="56" t="e">
        <f>VLOOKUP($C171,地域別価格234[],7,0)</f>
        <v>#N/A</v>
      </c>
      <c r="V171" s="63" t="str">
        <f t="shared" si="160"/>
        <v/>
      </c>
      <c r="W171" s="50" t="e">
        <f t="shared" si="161"/>
        <v>#N/A</v>
      </c>
      <c r="X171" s="34" t="e">
        <f t="shared" si="203"/>
        <v>#N/A</v>
      </c>
      <c r="Y171" s="94" t="e">
        <f t="shared" si="204"/>
        <v>#N/A</v>
      </c>
      <c r="Z171" s="98" t="e">
        <f t="shared" si="162"/>
        <v>#N/A</v>
      </c>
      <c r="AA171" s="56" t="e">
        <f>VLOOKUP($C171,地域別価格234[],8,0)</f>
        <v>#N/A</v>
      </c>
      <c r="AB171" s="63" t="str">
        <f t="shared" si="163"/>
        <v/>
      </c>
      <c r="AC171" s="50" t="e">
        <f t="shared" si="164"/>
        <v>#N/A</v>
      </c>
      <c r="AD171" s="34" t="e">
        <f t="shared" si="205"/>
        <v>#N/A</v>
      </c>
      <c r="AE171" s="94" t="e">
        <f t="shared" si="206"/>
        <v>#N/A</v>
      </c>
      <c r="AF171" s="98" t="e">
        <f t="shared" si="207"/>
        <v>#N/A</v>
      </c>
      <c r="AG171" s="56" t="e">
        <f>VLOOKUP($C171,地域別価格234[],9,0)</f>
        <v>#N/A</v>
      </c>
      <c r="AH171" s="63" t="str">
        <f t="shared" si="165"/>
        <v/>
      </c>
      <c r="AI171" s="50" t="e">
        <f t="shared" si="208"/>
        <v>#N/A</v>
      </c>
      <c r="AJ171" s="34" t="e">
        <f t="shared" si="209"/>
        <v>#N/A</v>
      </c>
      <c r="AK171" s="94" t="e">
        <f t="shared" si="210"/>
        <v>#N/A</v>
      </c>
      <c r="AL171" s="98" t="e">
        <f>AK171*$D171</f>
        <v>#N/A</v>
      </c>
      <c r="AM171" s="56" t="e">
        <f>VLOOKUP($C171,地域別価格234[],10,0)</f>
        <v>#N/A</v>
      </c>
      <c r="AN171" s="63" t="str">
        <f t="shared" si="166"/>
        <v/>
      </c>
      <c r="AO171" s="50" t="e">
        <f t="shared" si="212"/>
        <v>#N/A</v>
      </c>
      <c r="AP171" s="34" t="e">
        <f t="shared" si="213"/>
        <v>#N/A</v>
      </c>
      <c r="AQ171" s="94" t="e">
        <f t="shared" si="167"/>
        <v>#N/A</v>
      </c>
      <c r="AR171" s="98" t="e">
        <f t="shared" si="168"/>
        <v>#N/A</v>
      </c>
      <c r="AS171" s="56" t="e">
        <f>VLOOKUP($C171,地域別価格234[],11,0)</f>
        <v>#N/A</v>
      </c>
      <c r="AT171" s="63" t="str">
        <f t="shared" si="169"/>
        <v/>
      </c>
      <c r="AU171" s="50" t="e">
        <f t="shared" si="267"/>
        <v>#N/A</v>
      </c>
      <c r="AV171" s="34" t="e">
        <f t="shared" si="215"/>
        <v>#N/A</v>
      </c>
      <c r="AW171" s="94" t="e">
        <f t="shared" si="170"/>
        <v>#N/A</v>
      </c>
      <c r="AX171" s="98" t="e">
        <f t="shared" si="216"/>
        <v>#N/A</v>
      </c>
      <c r="AY171" s="56" t="e">
        <f>VLOOKUP($C171,地域別価格234[],12,0)</f>
        <v>#N/A</v>
      </c>
      <c r="AZ171" s="63" t="str">
        <f t="shared" si="171"/>
        <v/>
      </c>
      <c r="BA171" s="50" t="e">
        <f t="shared" si="275"/>
        <v>#N/A</v>
      </c>
      <c r="BB171" s="34" t="e">
        <f t="shared" si="218"/>
        <v>#N/A</v>
      </c>
      <c r="BC171" s="94" t="e">
        <f t="shared" si="172"/>
        <v>#N/A</v>
      </c>
      <c r="BD171" s="98" t="e">
        <f t="shared" si="219"/>
        <v>#N/A</v>
      </c>
      <c r="BE171" s="56" t="e">
        <f>VLOOKUP($C171,地域別価格234[],13,0)</f>
        <v>#N/A</v>
      </c>
      <c r="BF171" s="63" t="str">
        <f t="shared" si="173"/>
        <v/>
      </c>
      <c r="BG171" s="50" t="e">
        <f t="shared" si="220"/>
        <v>#N/A</v>
      </c>
      <c r="BH171" s="34" t="e">
        <f t="shared" si="221"/>
        <v>#N/A</v>
      </c>
      <c r="BI171" s="94" t="e">
        <f t="shared" si="222"/>
        <v>#N/A</v>
      </c>
      <c r="BJ171" s="98" t="e">
        <f t="shared" si="223"/>
        <v>#N/A</v>
      </c>
      <c r="BK171" s="56" t="e">
        <f>VLOOKUP($C171,地域別価格234[],14,0)</f>
        <v>#N/A</v>
      </c>
      <c r="BL171" s="63" t="str">
        <f t="shared" si="174"/>
        <v/>
      </c>
      <c r="BM171" s="50" t="e">
        <f t="shared" si="224"/>
        <v>#N/A</v>
      </c>
      <c r="BN171" s="34" t="e">
        <f t="shared" si="225"/>
        <v>#N/A</v>
      </c>
      <c r="BO171" s="94" t="e">
        <f t="shared" si="175"/>
        <v>#N/A</v>
      </c>
      <c r="BP171" s="98" t="e">
        <f t="shared" si="226"/>
        <v>#N/A</v>
      </c>
      <c r="BQ171" s="56" t="e">
        <f>VLOOKUP($C171,地域別価格234[],15,0)</f>
        <v>#N/A</v>
      </c>
      <c r="BR171" s="63" t="str">
        <f t="shared" si="176"/>
        <v/>
      </c>
      <c r="BS171" s="50" t="e">
        <f t="shared" si="227"/>
        <v>#N/A</v>
      </c>
      <c r="BT171" s="34" t="e">
        <f t="shared" si="228"/>
        <v>#N/A</v>
      </c>
      <c r="BU171" s="94" t="e">
        <f t="shared" si="177"/>
        <v>#N/A</v>
      </c>
      <c r="BV171" s="98" t="e">
        <f t="shared" si="229"/>
        <v>#N/A</v>
      </c>
      <c r="BW171" s="56" t="e">
        <f>VLOOKUP($C171,地域別価格234[],16,0)</f>
        <v>#N/A</v>
      </c>
      <c r="BX171" s="63" t="str">
        <f t="shared" si="178"/>
        <v/>
      </c>
      <c r="BY171" s="50" t="e">
        <f t="shared" si="230"/>
        <v>#N/A</v>
      </c>
      <c r="BZ171" s="34" t="e">
        <f t="shared" si="261"/>
        <v>#N/A</v>
      </c>
      <c r="CA171" s="94" t="e">
        <f t="shared" si="232"/>
        <v>#N/A</v>
      </c>
      <c r="CB171" s="98" t="e">
        <f t="shared" si="233"/>
        <v>#N/A</v>
      </c>
      <c r="CC171" s="47" t="e">
        <f t="shared" si="179"/>
        <v>#VALUE!</v>
      </c>
      <c r="CD171" s="36" t="e">
        <f t="shared" si="234"/>
        <v>#N/A</v>
      </c>
      <c r="CE171" s="36" t="e">
        <f t="shared" si="235"/>
        <v>#N/A</v>
      </c>
      <c r="CF171" s="36" t="e">
        <f t="shared" si="236"/>
        <v>#N/A</v>
      </c>
      <c r="CG171" s="36" t="e">
        <f t="shared" si="237"/>
        <v>#N/A</v>
      </c>
      <c r="CH171" s="36" t="e">
        <f t="shared" si="238"/>
        <v>#N/A</v>
      </c>
      <c r="CI171" s="36" t="e">
        <f t="shared" si="239"/>
        <v>#N/A</v>
      </c>
      <c r="CJ171" s="36" t="e">
        <f t="shared" si="240"/>
        <v>#N/A</v>
      </c>
      <c r="CK171" s="36" t="e">
        <f t="shared" si="241"/>
        <v>#N/A</v>
      </c>
      <c r="CL171" s="36" t="e">
        <f t="shared" si="242"/>
        <v>#N/A</v>
      </c>
      <c r="CM171" s="36" t="e">
        <f t="shared" si="243"/>
        <v>#N/A</v>
      </c>
      <c r="CN171" s="36" t="e">
        <f t="shared" si="244"/>
        <v>#N/A</v>
      </c>
      <c r="CO171" s="36" t="e">
        <f t="shared" si="245"/>
        <v>#N/A</v>
      </c>
      <c r="CP171" s="36" t="e">
        <f t="shared" si="246"/>
        <v>#N/A</v>
      </c>
      <c r="CQ171" s="29" t="e">
        <f t="shared" si="247"/>
        <v>#N/A</v>
      </c>
      <c r="CR171" s="29" t="e">
        <f t="shared" si="248"/>
        <v>#N/A</v>
      </c>
      <c r="CS171" s="29" t="e">
        <f t="shared" si="249"/>
        <v>#N/A</v>
      </c>
      <c r="CT171" s="29" t="e">
        <f t="shared" si="180"/>
        <v>#N/A</v>
      </c>
      <c r="CU171" s="29" t="e">
        <f t="shared" si="181"/>
        <v>#N/A</v>
      </c>
      <c r="CV171" s="29" t="e">
        <f t="shared" si="182"/>
        <v>#N/A</v>
      </c>
      <c r="CW171" s="29" t="e">
        <f t="shared" si="183"/>
        <v>#N/A</v>
      </c>
      <c r="CX171" s="29" t="e">
        <f t="shared" si="184"/>
        <v>#N/A</v>
      </c>
      <c r="CY171" s="29" t="e">
        <f t="shared" si="185"/>
        <v>#N/A</v>
      </c>
      <c r="CZ171" s="29" t="e">
        <f t="shared" si="186"/>
        <v>#N/A</v>
      </c>
      <c r="DA171" s="29" t="e">
        <f t="shared" si="187"/>
        <v>#N/A</v>
      </c>
      <c r="DB171" s="29" t="e">
        <f t="shared" si="188"/>
        <v>#N/A</v>
      </c>
      <c r="DC171" s="29"/>
      <c r="DD171" s="29" t="e">
        <f t="shared" si="250"/>
        <v>#N/A</v>
      </c>
      <c r="DE171" s="29" t="e">
        <f t="shared" si="251"/>
        <v>#N/A</v>
      </c>
      <c r="DF171" s="29" t="e">
        <f t="shared" si="189"/>
        <v>#N/A</v>
      </c>
      <c r="DG171" s="29" t="e">
        <f t="shared" si="190"/>
        <v>#N/A</v>
      </c>
      <c r="DH171" s="29" t="e">
        <f t="shared" si="191"/>
        <v>#N/A</v>
      </c>
      <c r="DI171" s="29" t="e">
        <f t="shared" si="192"/>
        <v>#N/A</v>
      </c>
      <c r="DJ171" s="29" t="e">
        <f t="shared" si="193"/>
        <v>#N/A</v>
      </c>
      <c r="DK171" s="29" t="e">
        <f t="shared" si="194"/>
        <v>#N/A</v>
      </c>
      <c r="DL171" s="29" t="e">
        <f t="shared" si="195"/>
        <v>#N/A</v>
      </c>
      <c r="DM171" s="29" t="e">
        <f t="shared" si="196"/>
        <v>#N/A</v>
      </c>
      <c r="DN171" s="29" t="e">
        <f t="shared" si="197"/>
        <v>#N/A</v>
      </c>
      <c r="DO171" s="29" t="e">
        <f t="shared" si="198"/>
        <v>#N/A</v>
      </c>
    </row>
    <row r="172" spans="1:122" ht="18" customHeight="1">
      <c r="A172" s="52" t="s">
        <v>97</v>
      </c>
      <c r="B172" s="52" t="str">
        <f t="shared" ref="B172:F172" si="282">B233&amp;""</f>
        <v/>
      </c>
      <c r="C172" s="52" t="str">
        <f t="shared" si="282"/>
        <v/>
      </c>
      <c r="D172" s="52" t="str">
        <f t="shared" si="282"/>
        <v/>
      </c>
      <c r="E172" s="52" t="str">
        <f t="shared" si="282"/>
        <v/>
      </c>
      <c r="F172" s="52" t="str">
        <f t="shared" si="282"/>
        <v/>
      </c>
      <c r="G172" s="87">
        <f t="shared" si="153"/>
        <v>0.85</v>
      </c>
      <c r="H172" s="58"/>
      <c r="I172" s="56" t="e">
        <f>VLOOKUP($C172,地域別価格234[],5,0)</f>
        <v>#N/A</v>
      </c>
      <c r="J172" s="63" t="str">
        <f t="shared" si="154"/>
        <v/>
      </c>
      <c r="K172" s="50" t="e">
        <f t="shared" si="155"/>
        <v>#N/A</v>
      </c>
      <c r="L172" s="34" t="e">
        <f t="shared" si="200"/>
        <v>#N/A</v>
      </c>
      <c r="M172" s="94" t="e">
        <f t="shared" si="156"/>
        <v>#N/A</v>
      </c>
      <c r="N172" s="98" t="e">
        <f>M172*$D172</f>
        <v>#N/A</v>
      </c>
      <c r="O172" s="56" t="e">
        <f>VLOOKUP($C172,地域別価格234[],6,0)</f>
        <v>#N/A</v>
      </c>
      <c r="P172" s="63" t="str">
        <f t="shared" si="157"/>
        <v/>
      </c>
      <c r="Q172" s="50" t="e">
        <f t="shared" si="158"/>
        <v>#N/A</v>
      </c>
      <c r="R172" s="34" t="e">
        <f t="shared" si="201"/>
        <v>#N/A</v>
      </c>
      <c r="S172" s="94" t="e">
        <f t="shared" si="202"/>
        <v>#N/A</v>
      </c>
      <c r="T172" s="98" t="e">
        <f t="shared" si="159"/>
        <v>#N/A</v>
      </c>
      <c r="U172" s="56" t="e">
        <f>VLOOKUP($C172,地域別価格234[],7,0)</f>
        <v>#N/A</v>
      </c>
      <c r="V172" s="63" t="str">
        <f t="shared" si="160"/>
        <v/>
      </c>
      <c r="W172" s="50" t="e">
        <f t="shared" si="161"/>
        <v>#N/A</v>
      </c>
      <c r="X172" s="34" t="e">
        <f t="shared" si="203"/>
        <v>#N/A</v>
      </c>
      <c r="Y172" s="94" t="e">
        <f t="shared" si="204"/>
        <v>#N/A</v>
      </c>
      <c r="Z172" s="98" t="e">
        <f t="shared" si="162"/>
        <v>#N/A</v>
      </c>
      <c r="AA172" s="56" t="e">
        <f>VLOOKUP($C172,地域別価格234[],8,0)</f>
        <v>#N/A</v>
      </c>
      <c r="AB172" s="63" t="str">
        <f t="shared" si="163"/>
        <v/>
      </c>
      <c r="AC172" s="50" t="e">
        <f t="shared" si="164"/>
        <v>#N/A</v>
      </c>
      <c r="AD172" s="34" t="e">
        <f t="shared" si="205"/>
        <v>#N/A</v>
      </c>
      <c r="AE172" s="94" t="e">
        <f t="shared" si="206"/>
        <v>#N/A</v>
      </c>
      <c r="AF172" s="98" t="e">
        <f t="shared" si="207"/>
        <v>#N/A</v>
      </c>
      <c r="AG172" s="56" t="e">
        <f>VLOOKUP($C172,地域別価格234[],9,0)</f>
        <v>#N/A</v>
      </c>
      <c r="AH172" s="63" t="str">
        <f t="shared" si="165"/>
        <v/>
      </c>
      <c r="AI172" s="50" t="e">
        <f t="shared" si="208"/>
        <v>#N/A</v>
      </c>
      <c r="AJ172" s="34" t="e">
        <f t="shared" si="209"/>
        <v>#N/A</v>
      </c>
      <c r="AK172" s="94" t="e">
        <f t="shared" si="210"/>
        <v>#N/A</v>
      </c>
      <c r="AL172" s="98" t="e">
        <f t="shared" ref="AL172" si="283">AK172*$D172</f>
        <v>#N/A</v>
      </c>
      <c r="AM172" s="56" t="e">
        <f>VLOOKUP($C172,地域別価格234[],10,0)</f>
        <v>#N/A</v>
      </c>
      <c r="AN172" s="63" t="str">
        <f t="shared" si="166"/>
        <v/>
      </c>
      <c r="AO172" s="50" t="e">
        <f t="shared" si="212"/>
        <v>#N/A</v>
      </c>
      <c r="AP172" s="34" t="e">
        <f t="shared" si="213"/>
        <v>#N/A</v>
      </c>
      <c r="AQ172" s="94" t="e">
        <f t="shared" si="167"/>
        <v>#N/A</v>
      </c>
      <c r="AR172" s="98" t="e">
        <f t="shared" si="168"/>
        <v>#N/A</v>
      </c>
      <c r="AS172" s="56" t="e">
        <f>VLOOKUP($C172,地域別価格234[],11,0)</f>
        <v>#N/A</v>
      </c>
      <c r="AT172" s="63" t="str">
        <f t="shared" si="169"/>
        <v/>
      </c>
      <c r="AU172" s="50" t="e">
        <f t="shared" si="267"/>
        <v>#N/A</v>
      </c>
      <c r="AV172" s="34" t="e">
        <f t="shared" si="215"/>
        <v>#N/A</v>
      </c>
      <c r="AW172" s="94" t="e">
        <f t="shared" si="170"/>
        <v>#N/A</v>
      </c>
      <c r="AX172" s="98" t="e">
        <f t="shared" si="216"/>
        <v>#N/A</v>
      </c>
      <c r="AY172" s="56" t="e">
        <f>VLOOKUP($C172,地域別価格234[],12,0)</f>
        <v>#N/A</v>
      </c>
      <c r="AZ172" s="63" t="str">
        <f t="shared" si="171"/>
        <v/>
      </c>
      <c r="BA172" s="50" t="e">
        <f t="shared" si="275"/>
        <v>#N/A</v>
      </c>
      <c r="BB172" s="34" t="e">
        <f t="shared" si="218"/>
        <v>#N/A</v>
      </c>
      <c r="BC172" s="94" t="e">
        <f t="shared" si="172"/>
        <v>#N/A</v>
      </c>
      <c r="BD172" s="98" t="e">
        <f t="shared" si="219"/>
        <v>#N/A</v>
      </c>
      <c r="BE172" s="56" t="e">
        <f>VLOOKUP($C172,地域別価格234[],13,0)</f>
        <v>#N/A</v>
      </c>
      <c r="BF172" s="63" t="str">
        <f t="shared" si="173"/>
        <v/>
      </c>
      <c r="BG172" s="50" t="e">
        <f t="shared" si="220"/>
        <v>#N/A</v>
      </c>
      <c r="BH172" s="34" t="e">
        <f t="shared" si="221"/>
        <v>#N/A</v>
      </c>
      <c r="BI172" s="94" t="e">
        <f t="shared" si="222"/>
        <v>#N/A</v>
      </c>
      <c r="BJ172" s="98" t="e">
        <f t="shared" si="223"/>
        <v>#N/A</v>
      </c>
      <c r="BK172" s="56" t="e">
        <f>VLOOKUP($C172,地域別価格234[],14,0)</f>
        <v>#N/A</v>
      </c>
      <c r="BL172" s="63" t="str">
        <f t="shared" si="174"/>
        <v/>
      </c>
      <c r="BM172" s="50" t="e">
        <f t="shared" si="224"/>
        <v>#N/A</v>
      </c>
      <c r="BN172" s="34" t="e">
        <f t="shared" si="225"/>
        <v>#N/A</v>
      </c>
      <c r="BO172" s="94" t="e">
        <f t="shared" si="175"/>
        <v>#N/A</v>
      </c>
      <c r="BP172" s="98" t="e">
        <f t="shared" si="226"/>
        <v>#N/A</v>
      </c>
      <c r="BQ172" s="56" t="e">
        <f>VLOOKUP($C172,地域別価格234[],15,0)</f>
        <v>#N/A</v>
      </c>
      <c r="BR172" s="63" t="str">
        <f t="shared" si="176"/>
        <v/>
      </c>
      <c r="BS172" s="50" t="e">
        <f t="shared" si="227"/>
        <v>#N/A</v>
      </c>
      <c r="BT172" s="34" t="e">
        <f t="shared" si="228"/>
        <v>#N/A</v>
      </c>
      <c r="BU172" s="94" t="e">
        <f t="shared" si="177"/>
        <v>#N/A</v>
      </c>
      <c r="BV172" s="98" t="e">
        <f t="shared" si="229"/>
        <v>#N/A</v>
      </c>
      <c r="BW172" s="56" t="e">
        <f>VLOOKUP($C172,地域別価格234[],16,0)</f>
        <v>#N/A</v>
      </c>
      <c r="BX172" s="63" t="str">
        <f t="shared" si="178"/>
        <v/>
      </c>
      <c r="BY172" s="50" t="e">
        <f t="shared" si="230"/>
        <v>#N/A</v>
      </c>
      <c r="BZ172" s="34" t="e">
        <f t="shared" si="261"/>
        <v>#N/A</v>
      </c>
      <c r="CA172" s="94" t="e">
        <f t="shared" si="232"/>
        <v>#N/A</v>
      </c>
      <c r="CB172" s="98" t="e">
        <f>CA172*$D172</f>
        <v>#N/A</v>
      </c>
      <c r="CC172" s="47" t="e">
        <f t="shared" si="179"/>
        <v>#VALUE!</v>
      </c>
      <c r="CD172" s="36" t="e">
        <f t="shared" si="234"/>
        <v>#N/A</v>
      </c>
      <c r="CE172" s="36" t="e">
        <f t="shared" si="235"/>
        <v>#N/A</v>
      </c>
      <c r="CF172" s="36" t="e">
        <f t="shared" si="236"/>
        <v>#N/A</v>
      </c>
      <c r="CG172" s="36" t="e">
        <f t="shared" si="237"/>
        <v>#N/A</v>
      </c>
      <c r="CH172" s="36" t="e">
        <f t="shared" si="238"/>
        <v>#N/A</v>
      </c>
      <c r="CI172" s="36" t="e">
        <f t="shared" si="239"/>
        <v>#N/A</v>
      </c>
      <c r="CJ172" s="36" t="e">
        <f t="shared" si="240"/>
        <v>#N/A</v>
      </c>
      <c r="CK172" s="36" t="e">
        <f t="shared" si="241"/>
        <v>#N/A</v>
      </c>
      <c r="CL172" s="36" t="e">
        <f t="shared" si="242"/>
        <v>#N/A</v>
      </c>
      <c r="CM172" s="36" t="e">
        <f t="shared" si="243"/>
        <v>#N/A</v>
      </c>
      <c r="CN172" s="36" t="e">
        <f t="shared" si="244"/>
        <v>#N/A</v>
      </c>
      <c r="CO172" s="36" t="e">
        <f t="shared" si="245"/>
        <v>#N/A</v>
      </c>
      <c r="CP172" s="36" t="e">
        <f t="shared" si="246"/>
        <v>#N/A</v>
      </c>
      <c r="CQ172" s="29" t="e">
        <f t="shared" si="247"/>
        <v>#N/A</v>
      </c>
      <c r="CR172" s="29" t="e">
        <f t="shared" si="248"/>
        <v>#N/A</v>
      </c>
      <c r="CS172" s="29" t="e">
        <f t="shared" si="249"/>
        <v>#N/A</v>
      </c>
      <c r="CT172" s="29" t="e">
        <f t="shared" si="180"/>
        <v>#N/A</v>
      </c>
      <c r="CU172" s="29" t="e">
        <f t="shared" si="181"/>
        <v>#N/A</v>
      </c>
      <c r="CV172" s="29" t="e">
        <f t="shared" si="182"/>
        <v>#N/A</v>
      </c>
      <c r="CW172" s="29" t="e">
        <f t="shared" si="183"/>
        <v>#N/A</v>
      </c>
      <c r="CX172" s="29" t="e">
        <f t="shared" si="184"/>
        <v>#N/A</v>
      </c>
      <c r="CY172" s="29" t="e">
        <f t="shared" si="185"/>
        <v>#N/A</v>
      </c>
      <c r="CZ172" s="29" t="e">
        <f t="shared" si="186"/>
        <v>#N/A</v>
      </c>
      <c r="DA172" s="29" t="e">
        <f t="shared" si="187"/>
        <v>#N/A</v>
      </c>
      <c r="DB172" s="29" t="e">
        <f t="shared" si="188"/>
        <v>#N/A</v>
      </c>
      <c r="DC172" s="29"/>
      <c r="DD172" s="29" t="e">
        <f t="shared" si="250"/>
        <v>#N/A</v>
      </c>
      <c r="DE172" s="29" t="e">
        <f t="shared" si="251"/>
        <v>#N/A</v>
      </c>
      <c r="DF172" s="29" t="e">
        <f t="shared" si="189"/>
        <v>#N/A</v>
      </c>
      <c r="DG172" s="29" t="e">
        <f t="shared" si="190"/>
        <v>#N/A</v>
      </c>
      <c r="DH172" s="29" t="e">
        <f t="shared" si="191"/>
        <v>#N/A</v>
      </c>
      <c r="DI172" s="29" t="e">
        <f t="shared" si="192"/>
        <v>#N/A</v>
      </c>
      <c r="DJ172" s="29" t="e">
        <f t="shared" si="193"/>
        <v>#N/A</v>
      </c>
      <c r="DK172" s="29" t="e">
        <f t="shared" si="194"/>
        <v>#N/A</v>
      </c>
      <c r="DL172" s="29" t="e">
        <f t="shared" si="195"/>
        <v>#N/A</v>
      </c>
      <c r="DM172" s="29" t="e">
        <f t="shared" si="196"/>
        <v>#N/A</v>
      </c>
      <c r="DN172" s="29" t="e">
        <f t="shared" si="197"/>
        <v>#N/A</v>
      </c>
      <c r="DO172" s="29" t="e">
        <f t="shared" si="198"/>
        <v>#N/A</v>
      </c>
    </row>
    <row r="173" spans="1:122" ht="18" customHeight="1">
      <c r="A173" s="52" t="s">
        <v>97</v>
      </c>
      <c r="B173" s="52" t="str">
        <f t="shared" ref="B173:F173" si="284">B234&amp;""</f>
        <v/>
      </c>
      <c r="C173" s="52" t="str">
        <f t="shared" si="284"/>
        <v/>
      </c>
      <c r="D173" s="52" t="str">
        <f t="shared" si="284"/>
        <v/>
      </c>
      <c r="E173" s="52" t="str">
        <f t="shared" si="284"/>
        <v/>
      </c>
      <c r="F173" s="52" t="str">
        <f t="shared" si="284"/>
        <v/>
      </c>
      <c r="G173" s="87">
        <f t="shared" si="153"/>
        <v>0.85</v>
      </c>
      <c r="H173" s="58"/>
      <c r="I173" s="56" t="e">
        <f>VLOOKUP($C173,地域別価格234[],5,0)</f>
        <v>#N/A</v>
      </c>
      <c r="J173" s="79" t="str">
        <f t="shared" si="154"/>
        <v/>
      </c>
      <c r="K173" s="80" t="e">
        <f t="shared" si="155"/>
        <v>#N/A</v>
      </c>
      <c r="L173" s="34" t="e">
        <f t="shared" si="200"/>
        <v>#N/A</v>
      </c>
      <c r="M173" s="95" t="e">
        <f t="shared" si="156"/>
        <v>#N/A</v>
      </c>
      <c r="N173" s="99" t="e">
        <f>M173*$D173</f>
        <v>#N/A</v>
      </c>
      <c r="O173" s="56" t="e">
        <f>VLOOKUP($C173,地域別価格234[],6,0)</f>
        <v>#N/A</v>
      </c>
      <c r="P173" s="79" t="str">
        <f t="shared" si="157"/>
        <v/>
      </c>
      <c r="Q173" s="80" t="e">
        <f t="shared" si="158"/>
        <v>#N/A</v>
      </c>
      <c r="R173" s="34" t="e">
        <f t="shared" si="201"/>
        <v>#N/A</v>
      </c>
      <c r="S173" s="95" t="e">
        <f>_xlfn.CEILING.MATH(R173)</f>
        <v>#N/A</v>
      </c>
      <c r="T173" s="99" t="e">
        <f t="shared" si="159"/>
        <v>#N/A</v>
      </c>
      <c r="U173" s="56" t="e">
        <f>VLOOKUP($C173,地域別価格234[],7,0)</f>
        <v>#N/A</v>
      </c>
      <c r="V173" s="79" t="str">
        <f t="shared" si="160"/>
        <v/>
      </c>
      <c r="W173" s="80" t="e">
        <f t="shared" si="161"/>
        <v>#N/A</v>
      </c>
      <c r="X173" s="34" t="e">
        <f t="shared" si="203"/>
        <v>#N/A</v>
      </c>
      <c r="Y173" s="95" t="e">
        <f>_xlfn.CEILING.MATH(X173)</f>
        <v>#N/A</v>
      </c>
      <c r="Z173" s="99" t="e">
        <f t="shared" si="162"/>
        <v>#N/A</v>
      </c>
      <c r="AA173" s="56" t="e">
        <f>VLOOKUP($C173,地域別価格234[],8,0)</f>
        <v>#N/A</v>
      </c>
      <c r="AB173" s="79" t="str">
        <f t="shared" si="163"/>
        <v/>
      </c>
      <c r="AC173" s="80" t="e">
        <f t="shared" si="164"/>
        <v>#N/A</v>
      </c>
      <c r="AD173" s="34" t="e">
        <f t="shared" si="205"/>
        <v>#N/A</v>
      </c>
      <c r="AE173" s="95" t="e">
        <f t="shared" si="206"/>
        <v>#N/A</v>
      </c>
      <c r="AF173" s="99" t="e">
        <f>AE173*$D173</f>
        <v>#N/A</v>
      </c>
      <c r="AG173" s="56" t="e">
        <f>VLOOKUP($C173,地域別価格234[],9,0)</f>
        <v>#N/A</v>
      </c>
      <c r="AH173" s="79" t="str">
        <f t="shared" si="165"/>
        <v/>
      </c>
      <c r="AI173" s="80" t="e">
        <f>(AG173*$D173+AH173/$F173)/$D173</f>
        <v>#N/A</v>
      </c>
      <c r="AJ173" s="34" t="e">
        <f t="shared" si="209"/>
        <v>#N/A</v>
      </c>
      <c r="AK173" s="95" t="e">
        <f>_xlfn.CEILING.MATH(AJ173)</f>
        <v>#N/A</v>
      </c>
      <c r="AL173" s="99" t="e">
        <f>AK173*$D173</f>
        <v>#N/A</v>
      </c>
      <c r="AM173" s="56" t="e">
        <f>VLOOKUP($C173,地域別価格234[],10,0)</f>
        <v>#N/A</v>
      </c>
      <c r="AN173" s="79" t="str">
        <f t="shared" si="166"/>
        <v/>
      </c>
      <c r="AO173" s="80" t="e">
        <f>(AM173*$D173+AN173/$F173)/$D173</f>
        <v>#N/A</v>
      </c>
      <c r="AP173" s="34" t="e">
        <f t="shared" si="213"/>
        <v>#N/A</v>
      </c>
      <c r="AQ173" s="95" t="e">
        <f t="shared" si="167"/>
        <v>#N/A</v>
      </c>
      <c r="AR173" s="99" t="e">
        <f t="shared" si="168"/>
        <v>#N/A</v>
      </c>
      <c r="AS173" s="56" t="e">
        <f>VLOOKUP($C173,地域別価格234[],11,0)</f>
        <v>#N/A</v>
      </c>
      <c r="AT173" s="79" t="str">
        <f t="shared" si="169"/>
        <v/>
      </c>
      <c r="AU173" s="80" t="e">
        <f>(AS173*$D173+AT173/$F173)/$D173</f>
        <v>#N/A</v>
      </c>
      <c r="AV173" s="34" t="e">
        <f t="shared" si="215"/>
        <v>#N/A</v>
      </c>
      <c r="AW173" s="95" t="e">
        <f t="shared" si="170"/>
        <v>#N/A</v>
      </c>
      <c r="AX173" s="99" t="e">
        <f>AW173*$D173</f>
        <v>#N/A</v>
      </c>
      <c r="AY173" s="56" t="e">
        <f>VLOOKUP($C173,地域別価格234[],12,0)</f>
        <v>#N/A</v>
      </c>
      <c r="AZ173" s="79" t="str">
        <f t="shared" si="171"/>
        <v/>
      </c>
      <c r="BA173" s="80" t="e">
        <f>(AY173*$D173+AZ173/$F173)/$D173</f>
        <v>#N/A</v>
      </c>
      <c r="BB173" s="34" t="e">
        <f t="shared" si="218"/>
        <v>#N/A</v>
      </c>
      <c r="BC173" s="95" t="e">
        <f t="shared" si="172"/>
        <v>#N/A</v>
      </c>
      <c r="BD173" s="99" t="e">
        <f>BC173*$D173</f>
        <v>#N/A</v>
      </c>
      <c r="BE173" s="56" t="e">
        <f>VLOOKUP($C173,地域別価格234[],13,0)</f>
        <v>#N/A</v>
      </c>
      <c r="BF173" s="79" t="str">
        <f t="shared" si="173"/>
        <v/>
      </c>
      <c r="BG173" s="80" t="e">
        <f>(BE173*$D173+BF173/$F173)/$D173</f>
        <v>#N/A</v>
      </c>
      <c r="BH173" s="34" t="e">
        <f t="shared" si="221"/>
        <v>#N/A</v>
      </c>
      <c r="BI173" s="95" t="e">
        <f>_xlfn.CEILING.MATH(BH173)</f>
        <v>#N/A</v>
      </c>
      <c r="BJ173" s="99" t="e">
        <f>BI173*$D173</f>
        <v>#N/A</v>
      </c>
      <c r="BK173" s="56" t="e">
        <f>VLOOKUP($C173,地域別価格234[],14,0)</f>
        <v>#N/A</v>
      </c>
      <c r="BL173" s="79" t="str">
        <f t="shared" si="174"/>
        <v/>
      </c>
      <c r="BM173" s="80" t="e">
        <f>(BK173*$D173+BL173/$F173)/$D173</f>
        <v>#N/A</v>
      </c>
      <c r="BN173" s="34" t="e">
        <f t="shared" si="225"/>
        <v>#N/A</v>
      </c>
      <c r="BO173" s="95" t="e">
        <f t="shared" si="175"/>
        <v>#N/A</v>
      </c>
      <c r="BP173" s="99" t="e">
        <f>BO173*$D173</f>
        <v>#N/A</v>
      </c>
      <c r="BQ173" s="56" t="e">
        <f>VLOOKUP($C173,地域別価格234[],15,0)</f>
        <v>#N/A</v>
      </c>
      <c r="BR173" s="79" t="str">
        <f t="shared" si="176"/>
        <v/>
      </c>
      <c r="BS173" s="80" t="e">
        <f>(BQ173*$D173+BR173/$F173)/$D173</f>
        <v>#N/A</v>
      </c>
      <c r="BT173" s="34" t="e">
        <f t="shared" si="228"/>
        <v>#N/A</v>
      </c>
      <c r="BU173" s="95" t="e">
        <f t="shared" si="177"/>
        <v>#N/A</v>
      </c>
      <c r="BV173" s="99" t="e">
        <f>BU173*$D173</f>
        <v>#N/A</v>
      </c>
      <c r="BW173" s="56" t="e">
        <f>VLOOKUP($C173,地域別価格234[],16,0)</f>
        <v>#N/A</v>
      </c>
      <c r="BX173" s="79" t="str">
        <f t="shared" si="178"/>
        <v/>
      </c>
      <c r="BY173" s="80" t="e">
        <f>(BW173*$D173+BX173/$F173)/$D173</f>
        <v>#N/A</v>
      </c>
      <c r="BZ173" s="34" t="e">
        <f t="shared" si="261"/>
        <v>#N/A</v>
      </c>
      <c r="CA173" s="95" t="e">
        <f>_xlfn.CEILING.MATH(BZ173)</f>
        <v>#N/A</v>
      </c>
      <c r="CB173" s="99" t="e">
        <f>CA173*$D173</f>
        <v>#N/A</v>
      </c>
      <c r="CC173" s="83" t="e">
        <f t="shared" si="179"/>
        <v>#VALUE!</v>
      </c>
      <c r="CD173" s="36" t="e">
        <f t="shared" si="234"/>
        <v>#N/A</v>
      </c>
      <c r="CE173" s="36" t="e">
        <f t="shared" si="235"/>
        <v>#N/A</v>
      </c>
      <c r="CF173" s="36" t="e">
        <f t="shared" si="236"/>
        <v>#N/A</v>
      </c>
      <c r="CG173" s="36" t="e">
        <f t="shared" si="237"/>
        <v>#N/A</v>
      </c>
      <c r="CH173" s="36" t="e">
        <f t="shared" si="238"/>
        <v>#N/A</v>
      </c>
      <c r="CI173" s="36" t="e">
        <f t="shared" si="239"/>
        <v>#N/A</v>
      </c>
      <c r="CJ173" s="36" t="e">
        <f t="shared" si="240"/>
        <v>#N/A</v>
      </c>
      <c r="CK173" s="36" t="e">
        <f t="shared" si="241"/>
        <v>#N/A</v>
      </c>
      <c r="CL173" s="36" t="e">
        <f t="shared" si="242"/>
        <v>#N/A</v>
      </c>
      <c r="CM173" s="36" t="e">
        <f t="shared" si="243"/>
        <v>#N/A</v>
      </c>
      <c r="CN173" s="36" t="e">
        <f t="shared" si="244"/>
        <v>#N/A</v>
      </c>
      <c r="CO173" s="36" t="e">
        <f t="shared" si="245"/>
        <v>#N/A</v>
      </c>
      <c r="CP173" s="36" t="e">
        <f t="shared" si="246"/>
        <v>#N/A</v>
      </c>
      <c r="CQ173" s="29" t="e">
        <f>ROUNDUP(DD173,0)</f>
        <v>#N/A</v>
      </c>
      <c r="CR173" s="29" t="e">
        <f>ROUNDUP(DE173,0)</f>
        <v>#N/A</v>
      </c>
      <c r="CS173" s="29" t="e">
        <f>ROUNDUP(DF173,0)</f>
        <v>#N/A</v>
      </c>
      <c r="CT173" s="29" t="e">
        <f t="shared" si="180"/>
        <v>#N/A</v>
      </c>
      <c r="CU173" s="29" t="e">
        <f t="shared" si="181"/>
        <v>#N/A</v>
      </c>
      <c r="CV173" s="29" t="e">
        <f t="shared" si="182"/>
        <v>#N/A</v>
      </c>
      <c r="CW173" s="29" t="e">
        <f t="shared" si="183"/>
        <v>#N/A</v>
      </c>
      <c r="CX173" s="29" t="e">
        <f t="shared" si="184"/>
        <v>#N/A</v>
      </c>
      <c r="CY173" s="29" t="e">
        <f t="shared" si="185"/>
        <v>#N/A</v>
      </c>
      <c r="CZ173" s="29" t="e">
        <f t="shared" si="186"/>
        <v>#N/A</v>
      </c>
      <c r="DA173" s="29" t="e">
        <f t="shared" si="187"/>
        <v>#N/A</v>
      </c>
      <c r="DB173" s="29" t="e">
        <f t="shared" si="188"/>
        <v>#N/A</v>
      </c>
      <c r="DC173" s="29"/>
      <c r="DD173" s="29" t="e">
        <f>CE173*1.2</f>
        <v>#N/A</v>
      </c>
      <c r="DE173" s="29" t="e">
        <f>CF173*1.2</f>
        <v>#N/A</v>
      </c>
      <c r="DF173" s="29" t="e">
        <f t="shared" si="189"/>
        <v>#N/A</v>
      </c>
      <c r="DG173" s="29" t="e">
        <f t="shared" si="190"/>
        <v>#N/A</v>
      </c>
      <c r="DH173" s="29" t="e">
        <f t="shared" si="191"/>
        <v>#N/A</v>
      </c>
      <c r="DI173" s="29" t="e">
        <f t="shared" si="192"/>
        <v>#N/A</v>
      </c>
      <c r="DJ173" s="29" t="e">
        <f t="shared" si="193"/>
        <v>#N/A</v>
      </c>
      <c r="DK173" s="29" t="e">
        <f t="shared" si="194"/>
        <v>#N/A</v>
      </c>
      <c r="DL173" s="29" t="e">
        <f t="shared" si="195"/>
        <v>#N/A</v>
      </c>
      <c r="DM173" s="29" t="e">
        <f t="shared" si="196"/>
        <v>#N/A</v>
      </c>
      <c r="DN173" s="29" t="e">
        <f t="shared" si="197"/>
        <v>#N/A</v>
      </c>
      <c r="DO173" s="29" t="e">
        <f t="shared" si="198"/>
        <v>#N/A</v>
      </c>
      <c r="DP173" s="17"/>
      <c r="DQ173" s="17"/>
      <c r="DR173" s="17"/>
    </row>
    <row r="174" spans="1:122" ht="18" customHeight="1">
      <c r="A174" s="52" t="s">
        <v>97</v>
      </c>
      <c r="B174" s="52" t="str">
        <f t="shared" ref="B174:F174" si="285">B235&amp;""</f>
        <v/>
      </c>
      <c r="C174" s="52" t="str">
        <f t="shared" si="285"/>
        <v/>
      </c>
      <c r="D174" s="52" t="str">
        <f t="shared" si="285"/>
        <v/>
      </c>
      <c r="E174" s="52" t="str">
        <f t="shared" si="285"/>
        <v/>
      </c>
      <c r="F174" s="52" t="str">
        <f t="shared" si="285"/>
        <v/>
      </c>
      <c r="G174" s="87">
        <f t="shared" si="153"/>
        <v>0.85</v>
      </c>
      <c r="H174" s="58"/>
      <c r="I174" s="56" t="e">
        <f>VLOOKUP($C174,地域別価格234[],5,0)</f>
        <v>#N/A</v>
      </c>
      <c r="J174" s="63" t="str">
        <f t="shared" si="154"/>
        <v/>
      </c>
      <c r="K174" s="50" t="e">
        <f t="shared" si="155"/>
        <v>#N/A</v>
      </c>
      <c r="L174" s="34" t="e">
        <f t="shared" si="200"/>
        <v>#N/A</v>
      </c>
      <c r="M174" s="94" t="e">
        <f t="shared" si="156"/>
        <v>#N/A</v>
      </c>
      <c r="N174" s="98" t="e">
        <f>M174*$D174</f>
        <v>#N/A</v>
      </c>
      <c r="O174" s="56" t="e">
        <f>VLOOKUP($C174,地域別価格234[],6,0)</f>
        <v>#N/A</v>
      </c>
      <c r="P174" s="63" t="str">
        <f t="shared" si="157"/>
        <v/>
      </c>
      <c r="Q174" s="50" t="e">
        <f t="shared" si="158"/>
        <v>#N/A</v>
      </c>
      <c r="R174" s="34" t="e">
        <f t="shared" si="201"/>
        <v>#N/A</v>
      </c>
      <c r="S174" s="94" t="e">
        <f t="shared" ref="S174:S201" si="286">_xlfn.CEILING.MATH(R174)</f>
        <v>#N/A</v>
      </c>
      <c r="T174" s="98" t="e">
        <f t="shared" si="159"/>
        <v>#N/A</v>
      </c>
      <c r="U174" s="56" t="e">
        <f>VLOOKUP($C174,地域別価格234[],7,0)</f>
        <v>#N/A</v>
      </c>
      <c r="V174" s="63" t="str">
        <f t="shared" si="160"/>
        <v/>
      </c>
      <c r="W174" s="50" t="e">
        <f t="shared" si="161"/>
        <v>#N/A</v>
      </c>
      <c r="X174" s="34" t="e">
        <f t="shared" si="203"/>
        <v>#N/A</v>
      </c>
      <c r="Y174" s="94" t="e">
        <f t="shared" ref="Y174:Y201" si="287">_xlfn.CEILING.MATH(X174)</f>
        <v>#N/A</v>
      </c>
      <c r="Z174" s="98" t="e">
        <f t="shared" si="162"/>
        <v>#N/A</v>
      </c>
      <c r="AA174" s="56" t="e">
        <f>VLOOKUP($C174,地域別価格234[],8,0)</f>
        <v>#N/A</v>
      </c>
      <c r="AB174" s="63" t="str">
        <f t="shared" si="163"/>
        <v/>
      </c>
      <c r="AC174" s="50" t="e">
        <f t="shared" si="164"/>
        <v>#N/A</v>
      </c>
      <c r="AD174" s="34" t="e">
        <f t="shared" si="205"/>
        <v>#N/A</v>
      </c>
      <c r="AE174" s="94" t="e">
        <f t="shared" si="206"/>
        <v>#N/A</v>
      </c>
      <c r="AF174" s="98" t="e">
        <f t="shared" ref="AF174:AF201" si="288">AE174*$D174</f>
        <v>#N/A</v>
      </c>
      <c r="AG174" s="56" t="e">
        <f>VLOOKUP($C174,地域別価格234[],9,0)</f>
        <v>#N/A</v>
      </c>
      <c r="AH174" s="63" t="str">
        <f t="shared" si="165"/>
        <v/>
      </c>
      <c r="AI174" s="50" t="e">
        <f t="shared" ref="AI174:AI201" si="289">(AG174*$D174+AH174/$F174)/$D174</f>
        <v>#N/A</v>
      </c>
      <c r="AJ174" s="34" t="e">
        <f t="shared" si="209"/>
        <v>#N/A</v>
      </c>
      <c r="AK174" s="94" t="e">
        <f t="shared" ref="AK174:AK201" si="290">_xlfn.CEILING.MATH(AJ174)</f>
        <v>#N/A</v>
      </c>
      <c r="AL174" s="98" t="e">
        <f t="shared" ref="AL174:AL199" si="291">AK174*$D174</f>
        <v>#N/A</v>
      </c>
      <c r="AM174" s="56" t="e">
        <f>VLOOKUP($C174,地域別価格234[],10,0)</f>
        <v>#N/A</v>
      </c>
      <c r="AN174" s="63" t="str">
        <f t="shared" si="166"/>
        <v/>
      </c>
      <c r="AO174" s="50" t="e">
        <f t="shared" ref="AO174:AO201" si="292">(AM174*$D174+AN174/$F174)/$D174</f>
        <v>#N/A</v>
      </c>
      <c r="AP174" s="34" t="e">
        <f t="shared" si="213"/>
        <v>#N/A</v>
      </c>
      <c r="AQ174" s="94" t="e">
        <f t="shared" si="167"/>
        <v>#N/A</v>
      </c>
      <c r="AR174" s="98" t="e">
        <f t="shared" si="168"/>
        <v>#N/A</v>
      </c>
      <c r="AS174" s="56" t="e">
        <f>VLOOKUP($C174,地域別価格234[],11,0)</f>
        <v>#N/A</v>
      </c>
      <c r="AT174" s="63" t="str">
        <f t="shared" si="169"/>
        <v/>
      </c>
      <c r="AU174" s="50" t="e">
        <f t="shared" ref="AU174:AU185" si="293">(AS174*$D174+AT174/$F174)/$D174</f>
        <v>#N/A</v>
      </c>
      <c r="AV174" s="34" t="e">
        <f t="shared" si="215"/>
        <v>#N/A</v>
      </c>
      <c r="AW174" s="94" t="e">
        <f t="shared" si="170"/>
        <v>#N/A</v>
      </c>
      <c r="AX174" s="98" t="e">
        <f t="shared" ref="AX174:AX201" si="294">AW174*$D174</f>
        <v>#N/A</v>
      </c>
      <c r="AY174" s="56" t="e">
        <f>VLOOKUP($C174,地域別価格234[],12,0)</f>
        <v>#N/A</v>
      </c>
      <c r="AZ174" s="63" t="str">
        <f t="shared" si="171"/>
        <v/>
      </c>
      <c r="BA174" s="50" t="e">
        <f t="shared" ref="BA174:BA192" si="295">(AY174*$D174+AZ174/$F174)/$D174</f>
        <v>#N/A</v>
      </c>
      <c r="BB174" s="34" t="e">
        <f t="shared" si="218"/>
        <v>#N/A</v>
      </c>
      <c r="BC174" s="94" t="e">
        <f t="shared" si="172"/>
        <v>#N/A</v>
      </c>
      <c r="BD174" s="98" t="e">
        <f t="shared" ref="BD174:BD201" si="296">BC174*$D174</f>
        <v>#N/A</v>
      </c>
      <c r="BE174" s="56" t="e">
        <f>VLOOKUP($C174,地域別価格234[],13,0)</f>
        <v>#N/A</v>
      </c>
      <c r="BF174" s="63" t="str">
        <f t="shared" si="173"/>
        <v/>
      </c>
      <c r="BG174" s="50" t="e">
        <f t="shared" ref="BG174:BG201" si="297">(BE174*$D174+BF174/$F174)/$D174</f>
        <v>#N/A</v>
      </c>
      <c r="BH174" s="34" t="e">
        <f t="shared" si="221"/>
        <v>#N/A</v>
      </c>
      <c r="BI174" s="94" t="e">
        <f t="shared" ref="BI174:BI201" si="298">_xlfn.CEILING.MATH(BH174)</f>
        <v>#N/A</v>
      </c>
      <c r="BJ174" s="98" t="e">
        <f t="shared" ref="BJ174:BJ201" si="299">BI174*$D174</f>
        <v>#N/A</v>
      </c>
      <c r="BK174" s="56" t="e">
        <f>VLOOKUP($C174,地域別価格234[],14,0)</f>
        <v>#N/A</v>
      </c>
      <c r="BL174" s="63" t="str">
        <f t="shared" si="174"/>
        <v/>
      </c>
      <c r="BM174" s="50" t="e">
        <f t="shared" ref="BM174:BM201" si="300">(BK174*$D174+BL174/$F174)/$D174</f>
        <v>#N/A</v>
      </c>
      <c r="BN174" s="34" t="e">
        <f t="shared" si="225"/>
        <v>#N/A</v>
      </c>
      <c r="BO174" s="94" t="e">
        <f t="shared" si="175"/>
        <v>#N/A</v>
      </c>
      <c r="BP174" s="98" t="e">
        <f t="shared" ref="BP174:BP201" si="301">BO174*$D174</f>
        <v>#N/A</v>
      </c>
      <c r="BQ174" s="56" t="e">
        <f>VLOOKUP($C174,地域別価格234[],15,0)</f>
        <v>#N/A</v>
      </c>
      <c r="BR174" s="63" t="str">
        <f t="shared" si="176"/>
        <v/>
      </c>
      <c r="BS174" s="50" t="e">
        <f t="shared" ref="BS174:BS201" si="302">(BQ174*$D174+BR174/$F174)/$D174</f>
        <v>#N/A</v>
      </c>
      <c r="BT174" s="34" t="e">
        <f t="shared" si="228"/>
        <v>#N/A</v>
      </c>
      <c r="BU174" s="94" t="e">
        <f t="shared" si="177"/>
        <v>#N/A</v>
      </c>
      <c r="BV174" s="98" t="e">
        <f t="shared" ref="BV174:BV201" si="303">BU174*$D174</f>
        <v>#N/A</v>
      </c>
      <c r="BW174" s="56" t="e">
        <f>VLOOKUP($C174,地域別価格234[],16,0)</f>
        <v>#N/A</v>
      </c>
      <c r="BX174" s="63" t="str">
        <f t="shared" si="178"/>
        <v/>
      </c>
      <c r="BY174" s="50" t="e">
        <f t="shared" ref="BY174:BY201" si="304">(BW174*$D174+BX174/$F174)/$D174</f>
        <v>#N/A</v>
      </c>
      <c r="BZ174" s="34" t="e">
        <f t="shared" si="261"/>
        <v>#N/A</v>
      </c>
      <c r="CA174" s="94" t="e">
        <f t="shared" ref="CA174:CA201" si="305">_xlfn.CEILING.MATH(BZ174)</f>
        <v>#N/A</v>
      </c>
      <c r="CB174" s="98" t="e">
        <f t="shared" ref="CB174:CB200" si="306">CA174*$D174</f>
        <v>#N/A</v>
      </c>
      <c r="CC174" s="47" t="e">
        <f t="shared" si="179"/>
        <v>#VALUE!</v>
      </c>
      <c r="CD174" s="36" t="e">
        <f t="shared" si="234"/>
        <v>#N/A</v>
      </c>
      <c r="CE174" s="36" t="e">
        <f t="shared" si="235"/>
        <v>#N/A</v>
      </c>
      <c r="CF174" s="36" t="e">
        <f t="shared" si="236"/>
        <v>#N/A</v>
      </c>
      <c r="CG174" s="36" t="e">
        <f t="shared" si="237"/>
        <v>#N/A</v>
      </c>
      <c r="CH174" s="36" t="e">
        <f t="shared" si="238"/>
        <v>#N/A</v>
      </c>
      <c r="CI174" s="36" t="e">
        <f t="shared" si="239"/>
        <v>#N/A</v>
      </c>
      <c r="CJ174" s="36" t="e">
        <f t="shared" si="240"/>
        <v>#N/A</v>
      </c>
      <c r="CK174" s="36" t="e">
        <f t="shared" si="241"/>
        <v>#N/A</v>
      </c>
      <c r="CL174" s="36" t="e">
        <f t="shared" si="242"/>
        <v>#N/A</v>
      </c>
      <c r="CM174" s="36" t="e">
        <f t="shared" si="243"/>
        <v>#N/A</v>
      </c>
      <c r="CN174" s="36" t="e">
        <f t="shared" si="244"/>
        <v>#N/A</v>
      </c>
      <c r="CO174" s="36" t="e">
        <f t="shared" si="245"/>
        <v>#N/A</v>
      </c>
      <c r="CP174" s="36" t="e">
        <f t="shared" si="246"/>
        <v>#N/A</v>
      </c>
      <c r="CQ174" s="29" t="e">
        <f t="shared" ref="CQ174:DB197" si="307">ROUNDUP(DD174,0)</f>
        <v>#N/A</v>
      </c>
      <c r="CR174" s="29" t="e">
        <f t="shared" si="307"/>
        <v>#N/A</v>
      </c>
      <c r="CS174" s="29" t="e">
        <f t="shared" si="307"/>
        <v>#N/A</v>
      </c>
      <c r="CT174" s="29" t="e">
        <f t="shared" si="180"/>
        <v>#N/A</v>
      </c>
      <c r="CU174" s="29" t="e">
        <f t="shared" si="181"/>
        <v>#N/A</v>
      </c>
      <c r="CV174" s="29" t="e">
        <f t="shared" si="182"/>
        <v>#N/A</v>
      </c>
      <c r="CW174" s="29" t="e">
        <f t="shared" si="183"/>
        <v>#N/A</v>
      </c>
      <c r="CX174" s="29" t="e">
        <f t="shared" si="184"/>
        <v>#N/A</v>
      </c>
      <c r="CY174" s="29" t="e">
        <f t="shared" si="185"/>
        <v>#N/A</v>
      </c>
      <c r="CZ174" s="29" t="e">
        <f t="shared" si="186"/>
        <v>#N/A</v>
      </c>
      <c r="DA174" s="29" t="e">
        <f t="shared" si="187"/>
        <v>#N/A</v>
      </c>
      <c r="DB174" s="29" t="e">
        <f t="shared" si="188"/>
        <v>#N/A</v>
      </c>
      <c r="DC174" s="29"/>
      <c r="DD174" s="29" t="e">
        <f t="shared" ref="DD174:DO197" si="308">CE174*1.2</f>
        <v>#N/A</v>
      </c>
      <c r="DE174" s="29" t="e">
        <f t="shared" si="308"/>
        <v>#N/A</v>
      </c>
      <c r="DF174" s="29" t="e">
        <f t="shared" si="189"/>
        <v>#N/A</v>
      </c>
      <c r="DG174" s="29" t="e">
        <f t="shared" si="190"/>
        <v>#N/A</v>
      </c>
      <c r="DH174" s="29" t="e">
        <f t="shared" si="191"/>
        <v>#N/A</v>
      </c>
      <c r="DI174" s="29" t="e">
        <f t="shared" si="192"/>
        <v>#N/A</v>
      </c>
      <c r="DJ174" s="29" t="e">
        <f t="shared" si="193"/>
        <v>#N/A</v>
      </c>
      <c r="DK174" s="29" t="e">
        <f t="shared" si="194"/>
        <v>#N/A</v>
      </c>
      <c r="DL174" s="29" t="e">
        <f t="shared" si="195"/>
        <v>#N/A</v>
      </c>
      <c r="DM174" s="29" t="e">
        <f t="shared" si="196"/>
        <v>#N/A</v>
      </c>
      <c r="DN174" s="29" t="e">
        <f t="shared" si="197"/>
        <v>#N/A</v>
      </c>
      <c r="DO174" s="29" t="e">
        <f t="shared" si="198"/>
        <v>#N/A</v>
      </c>
      <c r="DP174" s="17"/>
      <c r="DQ174" s="17"/>
      <c r="DR174" s="17"/>
    </row>
    <row r="175" spans="1:122" ht="18" customHeight="1">
      <c r="A175" s="52" t="s">
        <v>97</v>
      </c>
      <c r="B175" s="52" t="str">
        <f t="shared" ref="B175:F175" si="309">B236&amp;""</f>
        <v/>
      </c>
      <c r="C175" s="52" t="str">
        <f t="shared" si="309"/>
        <v/>
      </c>
      <c r="D175" s="52" t="str">
        <f t="shared" si="309"/>
        <v/>
      </c>
      <c r="E175" s="52" t="str">
        <f t="shared" si="309"/>
        <v/>
      </c>
      <c r="F175" s="52" t="str">
        <f t="shared" si="309"/>
        <v/>
      </c>
      <c r="G175" s="87">
        <f t="shared" si="153"/>
        <v>0.85</v>
      </c>
      <c r="H175" s="58"/>
      <c r="I175" s="56" t="e">
        <f>VLOOKUP($C175,地域別価格234[],5,0)</f>
        <v>#N/A</v>
      </c>
      <c r="J175" s="63" t="str">
        <f t="shared" si="154"/>
        <v/>
      </c>
      <c r="K175" s="50" t="e">
        <f t="shared" si="155"/>
        <v>#N/A</v>
      </c>
      <c r="L175" s="34" t="e">
        <f t="shared" si="200"/>
        <v>#N/A</v>
      </c>
      <c r="M175" s="94" t="e">
        <f t="shared" si="156"/>
        <v>#N/A</v>
      </c>
      <c r="N175" s="98" t="e">
        <f t="shared" ref="N175:N199" si="310">M175*$D175</f>
        <v>#N/A</v>
      </c>
      <c r="O175" s="56" t="e">
        <f>VLOOKUP($C175,地域別価格234[],6,0)</f>
        <v>#N/A</v>
      </c>
      <c r="P175" s="63" t="str">
        <f t="shared" si="157"/>
        <v/>
      </c>
      <c r="Q175" s="50" t="e">
        <f t="shared" si="158"/>
        <v>#N/A</v>
      </c>
      <c r="R175" s="34" t="e">
        <f t="shared" si="201"/>
        <v>#N/A</v>
      </c>
      <c r="S175" s="94" t="e">
        <f t="shared" si="286"/>
        <v>#N/A</v>
      </c>
      <c r="T175" s="98" t="e">
        <f t="shared" si="159"/>
        <v>#N/A</v>
      </c>
      <c r="U175" s="56" t="e">
        <f>VLOOKUP($C175,地域別価格234[],7,0)</f>
        <v>#N/A</v>
      </c>
      <c r="V175" s="63" t="str">
        <f t="shared" si="160"/>
        <v/>
      </c>
      <c r="W175" s="50" t="e">
        <f t="shared" si="161"/>
        <v>#N/A</v>
      </c>
      <c r="X175" s="34" t="e">
        <f t="shared" si="203"/>
        <v>#N/A</v>
      </c>
      <c r="Y175" s="94" t="e">
        <f t="shared" si="287"/>
        <v>#N/A</v>
      </c>
      <c r="Z175" s="98" t="e">
        <f t="shared" si="162"/>
        <v>#N/A</v>
      </c>
      <c r="AA175" s="56" t="e">
        <f>VLOOKUP($C175,地域別価格234[],8,0)</f>
        <v>#N/A</v>
      </c>
      <c r="AB175" s="63" t="str">
        <f t="shared" si="163"/>
        <v/>
      </c>
      <c r="AC175" s="50" t="e">
        <f t="shared" si="164"/>
        <v>#N/A</v>
      </c>
      <c r="AD175" s="34" t="e">
        <f t="shared" si="205"/>
        <v>#N/A</v>
      </c>
      <c r="AE175" s="94" t="e">
        <f t="shared" si="206"/>
        <v>#N/A</v>
      </c>
      <c r="AF175" s="98" t="e">
        <f t="shared" si="288"/>
        <v>#N/A</v>
      </c>
      <c r="AG175" s="56" t="e">
        <f>VLOOKUP($C175,地域別価格234[],9,0)</f>
        <v>#N/A</v>
      </c>
      <c r="AH175" s="63" t="str">
        <f t="shared" si="165"/>
        <v/>
      </c>
      <c r="AI175" s="50" t="e">
        <f t="shared" si="289"/>
        <v>#N/A</v>
      </c>
      <c r="AJ175" s="34" t="e">
        <f t="shared" si="209"/>
        <v>#N/A</v>
      </c>
      <c r="AK175" s="94" t="e">
        <f t="shared" si="290"/>
        <v>#N/A</v>
      </c>
      <c r="AL175" s="98" t="e">
        <f t="shared" si="291"/>
        <v>#N/A</v>
      </c>
      <c r="AM175" s="56" t="e">
        <f>VLOOKUP($C175,地域別価格234[],10,0)</f>
        <v>#N/A</v>
      </c>
      <c r="AN175" s="63" t="str">
        <f t="shared" si="166"/>
        <v/>
      </c>
      <c r="AO175" s="50" t="e">
        <f t="shared" si="292"/>
        <v>#N/A</v>
      </c>
      <c r="AP175" s="34" t="e">
        <f t="shared" si="213"/>
        <v>#N/A</v>
      </c>
      <c r="AQ175" s="94" t="e">
        <f t="shared" si="167"/>
        <v>#N/A</v>
      </c>
      <c r="AR175" s="98" t="e">
        <f t="shared" si="168"/>
        <v>#N/A</v>
      </c>
      <c r="AS175" s="56" t="e">
        <f>VLOOKUP($C175,地域別価格234[],11,0)</f>
        <v>#N/A</v>
      </c>
      <c r="AT175" s="63" t="str">
        <f t="shared" si="169"/>
        <v/>
      </c>
      <c r="AU175" s="50" t="e">
        <f t="shared" si="293"/>
        <v>#N/A</v>
      </c>
      <c r="AV175" s="34" t="e">
        <f t="shared" si="215"/>
        <v>#N/A</v>
      </c>
      <c r="AW175" s="94" t="e">
        <f t="shared" si="170"/>
        <v>#N/A</v>
      </c>
      <c r="AX175" s="98" t="e">
        <f t="shared" si="294"/>
        <v>#N/A</v>
      </c>
      <c r="AY175" s="56" t="e">
        <f>VLOOKUP($C175,地域別価格234[],12,0)</f>
        <v>#N/A</v>
      </c>
      <c r="AZ175" s="63" t="str">
        <f t="shared" si="171"/>
        <v/>
      </c>
      <c r="BA175" s="50" t="e">
        <f t="shared" si="295"/>
        <v>#N/A</v>
      </c>
      <c r="BB175" s="34" t="e">
        <f t="shared" si="218"/>
        <v>#N/A</v>
      </c>
      <c r="BC175" s="94" t="e">
        <f t="shared" si="172"/>
        <v>#N/A</v>
      </c>
      <c r="BD175" s="98" t="e">
        <f t="shared" si="296"/>
        <v>#N/A</v>
      </c>
      <c r="BE175" s="56" t="e">
        <f>VLOOKUP($C175,地域別価格234[],13,0)</f>
        <v>#N/A</v>
      </c>
      <c r="BF175" s="63" t="str">
        <f t="shared" si="173"/>
        <v/>
      </c>
      <c r="BG175" s="50" t="e">
        <f t="shared" si="297"/>
        <v>#N/A</v>
      </c>
      <c r="BH175" s="34" t="e">
        <f t="shared" si="221"/>
        <v>#N/A</v>
      </c>
      <c r="BI175" s="94" t="e">
        <f t="shared" si="298"/>
        <v>#N/A</v>
      </c>
      <c r="BJ175" s="98" t="e">
        <f t="shared" si="299"/>
        <v>#N/A</v>
      </c>
      <c r="BK175" s="56" t="e">
        <f>VLOOKUP($C175,地域別価格234[],14,0)</f>
        <v>#N/A</v>
      </c>
      <c r="BL175" s="63" t="str">
        <f t="shared" si="174"/>
        <v/>
      </c>
      <c r="BM175" s="50" t="e">
        <f t="shared" si="300"/>
        <v>#N/A</v>
      </c>
      <c r="BN175" s="34" t="e">
        <f t="shared" si="225"/>
        <v>#N/A</v>
      </c>
      <c r="BO175" s="94" t="e">
        <f t="shared" si="175"/>
        <v>#N/A</v>
      </c>
      <c r="BP175" s="98" t="e">
        <f t="shared" si="301"/>
        <v>#N/A</v>
      </c>
      <c r="BQ175" s="56" t="e">
        <f>VLOOKUP($C175,地域別価格234[],15,0)</f>
        <v>#N/A</v>
      </c>
      <c r="BR175" s="63" t="str">
        <f t="shared" si="176"/>
        <v/>
      </c>
      <c r="BS175" s="50" t="e">
        <f t="shared" si="302"/>
        <v>#N/A</v>
      </c>
      <c r="BT175" s="34" t="e">
        <f t="shared" si="228"/>
        <v>#N/A</v>
      </c>
      <c r="BU175" s="94" t="e">
        <f t="shared" si="177"/>
        <v>#N/A</v>
      </c>
      <c r="BV175" s="98" t="e">
        <f t="shared" si="303"/>
        <v>#N/A</v>
      </c>
      <c r="BW175" s="56" t="e">
        <f>VLOOKUP($C175,地域別価格234[],16,0)</f>
        <v>#N/A</v>
      </c>
      <c r="BX175" s="63" t="str">
        <f t="shared" si="178"/>
        <v/>
      </c>
      <c r="BY175" s="50" t="e">
        <f t="shared" si="304"/>
        <v>#N/A</v>
      </c>
      <c r="BZ175" s="34" t="e">
        <f t="shared" si="261"/>
        <v>#N/A</v>
      </c>
      <c r="CA175" s="94" t="e">
        <f t="shared" si="305"/>
        <v>#N/A</v>
      </c>
      <c r="CB175" s="98" t="e">
        <f t="shared" si="306"/>
        <v>#N/A</v>
      </c>
      <c r="CC175" s="47" t="e">
        <f t="shared" si="179"/>
        <v>#VALUE!</v>
      </c>
      <c r="CD175" s="36" t="e">
        <f t="shared" si="234"/>
        <v>#N/A</v>
      </c>
      <c r="CE175" s="36" t="e">
        <f t="shared" si="235"/>
        <v>#N/A</v>
      </c>
      <c r="CF175" s="36" t="e">
        <f t="shared" si="236"/>
        <v>#N/A</v>
      </c>
      <c r="CG175" s="36" t="e">
        <f t="shared" si="237"/>
        <v>#N/A</v>
      </c>
      <c r="CH175" s="36" t="e">
        <f t="shared" si="238"/>
        <v>#N/A</v>
      </c>
      <c r="CI175" s="36" t="e">
        <f t="shared" si="239"/>
        <v>#N/A</v>
      </c>
      <c r="CJ175" s="36" t="e">
        <f t="shared" si="240"/>
        <v>#N/A</v>
      </c>
      <c r="CK175" s="36" t="e">
        <f t="shared" si="241"/>
        <v>#N/A</v>
      </c>
      <c r="CL175" s="36" t="e">
        <f t="shared" si="242"/>
        <v>#N/A</v>
      </c>
      <c r="CM175" s="36" t="e">
        <f t="shared" si="243"/>
        <v>#N/A</v>
      </c>
      <c r="CN175" s="36" t="e">
        <f t="shared" si="244"/>
        <v>#N/A</v>
      </c>
      <c r="CO175" s="36" t="e">
        <f t="shared" si="245"/>
        <v>#N/A</v>
      </c>
      <c r="CP175" s="36" t="e">
        <f t="shared" si="246"/>
        <v>#N/A</v>
      </c>
      <c r="CQ175" s="29" t="e">
        <f t="shared" si="307"/>
        <v>#N/A</v>
      </c>
      <c r="CR175" s="29" t="e">
        <f t="shared" si="307"/>
        <v>#N/A</v>
      </c>
      <c r="CS175" s="29" t="e">
        <f t="shared" si="307"/>
        <v>#N/A</v>
      </c>
      <c r="CT175" s="29" t="e">
        <f t="shared" si="180"/>
        <v>#N/A</v>
      </c>
      <c r="CU175" s="29" t="e">
        <f t="shared" si="181"/>
        <v>#N/A</v>
      </c>
      <c r="CV175" s="29" t="e">
        <f t="shared" si="182"/>
        <v>#N/A</v>
      </c>
      <c r="CW175" s="29" t="e">
        <f t="shared" si="183"/>
        <v>#N/A</v>
      </c>
      <c r="CX175" s="29" t="e">
        <f t="shared" si="184"/>
        <v>#N/A</v>
      </c>
      <c r="CY175" s="29" t="e">
        <f t="shared" si="185"/>
        <v>#N/A</v>
      </c>
      <c r="CZ175" s="29" t="e">
        <f t="shared" si="186"/>
        <v>#N/A</v>
      </c>
      <c r="DA175" s="29" t="e">
        <f t="shared" si="187"/>
        <v>#N/A</v>
      </c>
      <c r="DB175" s="29" t="e">
        <f t="shared" si="188"/>
        <v>#N/A</v>
      </c>
      <c r="DC175" s="29"/>
      <c r="DD175" s="29" t="e">
        <f t="shared" si="308"/>
        <v>#N/A</v>
      </c>
      <c r="DE175" s="29" t="e">
        <f t="shared" si="308"/>
        <v>#N/A</v>
      </c>
      <c r="DF175" s="29" t="e">
        <f t="shared" si="189"/>
        <v>#N/A</v>
      </c>
      <c r="DG175" s="29" t="e">
        <f t="shared" si="190"/>
        <v>#N/A</v>
      </c>
      <c r="DH175" s="29" t="e">
        <f t="shared" si="191"/>
        <v>#N/A</v>
      </c>
      <c r="DI175" s="29" t="e">
        <f t="shared" si="192"/>
        <v>#N/A</v>
      </c>
      <c r="DJ175" s="29" t="e">
        <f t="shared" si="193"/>
        <v>#N/A</v>
      </c>
      <c r="DK175" s="29" t="e">
        <f t="shared" si="194"/>
        <v>#N/A</v>
      </c>
      <c r="DL175" s="29" t="e">
        <f t="shared" si="195"/>
        <v>#N/A</v>
      </c>
      <c r="DM175" s="29" t="e">
        <f t="shared" si="196"/>
        <v>#N/A</v>
      </c>
      <c r="DN175" s="29" t="e">
        <f t="shared" si="197"/>
        <v>#N/A</v>
      </c>
      <c r="DO175" s="29" t="e">
        <f t="shared" si="198"/>
        <v>#N/A</v>
      </c>
    </row>
    <row r="176" spans="1:122" ht="18" customHeight="1">
      <c r="A176" s="52" t="s">
        <v>97</v>
      </c>
      <c r="B176" s="52" t="str">
        <f t="shared" ref="B176:F176" si="311">B237&amp;""</f>
        <v/>
      </c>
      <c r="C176" s="52" t="str">
        <f t="shared" si="311"/>
        <v/>
      </c>
      <c r="D176" s="52" t="str">
        <f t="shared" si="311"/>
        <v/>
      </c>
      <c r="E176" s="52" t="str">
        <f t="shared" si="311"/>
        <v/>
      </c>
      <c r="F176" s="52" t="str">
        <f t="shared" si="311"/>
        <v/>
      </c>
      <c r="G176" s="87">
        <f t="shared" si="153"/>
        <v>0.85</v>
      </c>
      <c r="H176" s="58"/>
      <c r="I176" s="56" t="e">
        <f>VLOOKUP($C176,地域別価格234[],5,0)</f>
        <v>#N/A</v>
      </c>
      <c r="J176" s="63" t="str">
        <f t="shared" si="154"/>
        <v/>
      </c>
      <c r="K176" s="50" t="e">
        <f t="shared" si="155"/>
        <v>#N/A</v>
      </c>
      <c r="L176" s="34" t="e">
        <f t="shared" si="200"/>
        <v>#N/A</v>
      </c>
      <c r="M176" s="94" t="e">
        <f t="shared" si="156"/>
        <v>#N/A</v>
      </c>
      <c r="N176" s="98" t="e">
        <f t="shared" si="310"/>
        <v>#N/A</v>
      </c>
      <c r="O176" s="56" t="e">
        <f>VLOOKUP($C176,地域別価格234[],6,0)</f>
        <v>#N/A</v>
      </c>
      <c r="P176" s="63" t="str">
        <f t="shared" si="157"/>
        <v/>
      </c>
      <c r="Q176" s="50" t="e">
        <f t="shared" si="158"/>
        <v>#N/A</v>
      </c>
      <c r="R176" s="34" t="e">
        <f t="shared" si="201"/>
        <v>#N/A</v>
      </c>
      <c r="S176" s="94" t="e">
        <f t="shared" si="286"/>
        <v>#N/A</v>
      </c>
      <c r="T176" s="98" t="e">
        <f t="shared" si="159"/>
        <v>#N/A</v>
      </c>
      <c r="U176" s="56" t="e">
        <f>VLOOKUP($C176,地域別価格234[],7,0)</f>
        <v>#N/A</v>
      </c>
      <c r="V176" s="63" t="str">
        <f t="shared" si="160"/>
        <v/>
      </c>
      <c r="W176" s="50" t="e">
        <f t="shared" si="161"/>
        <v>#N/A</v>
      </c>
      <c r="X176" s="34" t="e">
        <f t="shared" si="203"/>
        <v>#N/A</v>
      </c>
      <c r="Y176" s="94" t="e">
        <f t="shared" si="287"/>
        <v>#N/A</v>
      </c>
      <c r="Z176" s="98" t="e">
        <f t="shared" si="162"/>
        <v>#N/A</v>
      </c>
      <c r="AA176" s="56" t="e">
        <f>VLOOKUP($C176,地域別価格234[],8,0)</f>
        <v>#N/A</v>
      </c>
      <c r="AB176" s="63" t="str">
        <f t="shared" si="163"/>
        <v/>
      </c>
      <c r="AC176" s="50" t="e">
        <f t="shared" si="164"/>
        <v>#N/A</v>
      </c>
      <c r="AD176" s="34" t="e">
        <f t="shared" si="205"/>
        <v>#N/A</v>
      </c>
      <c r="AE176" s="94" t="e">
        <f t="shared" si="206"/>
        <v>#N/A</v>
      </c>
      <c r="AF176" s="98" t="e">
        <f t="shared" si="288"/>
        <v>#N/A</v>
      </c>
      <c r="AG176" s="56" t="e">
        <f>VLOOKUP($C176,地域別価格234[],9,0)</f>
        <v>#N/A</v>
      </c>
      <c r="AH176" s="63" t="str">
        <f t="shared" si="165"/>
        <v/>
      </c>
      <c r="AI176" s="50" t="e">
        <f t="shared" si="289"/>
        <v>#N/A</v>
      </c>
      <c r="AJ176" s="34" t="e">
        <f t="shared" si="209"/>
        <v>#N/A</v>
      </c>
      <c r="AK176" s="94" t="e">
        <f t="shared" si="290"/>
        <v>#N/A</v>
      </c>
      <c r="AL176" s="98" t="e">
        <f t="shared" si="291"/>
        <v>#N/A</v>
      </c>
      <c r="AM176" s="56" t="e">
        <f>VLOOKUP($C176,地域別価格234[],10,0)</f>
        <v>#N/A</v>
      </c>
      <c r="AN176" s="63" t="str">
        <f t="shared" si="166"/>
        <v/>
      </c>
      <c r="AO176" s="50" t="e">
        <f t="shared" si="292"/>
        <v>#N/A</v>
      </c>
      <c r="AP176" s="34" t="e">
        <f t="shared" si="213"/>
        <v>#N/A</v>
      </c>
      <c r="AQ176" s="94" t="e">
        <f t="shared" si="167"/>
        <v>#N/A</v>
      </c>
      <c r="AR176" s="98" t="e">
        <f t="shared" si="168"/>
        <v>#N/A</v>
      </c>
      <c r="AS176" s="56" t="e">
        <f>VLOOKUP($C176,地域別価格234[],11,0)</f>
        <v>#N/A</v>
      </c>
      <c r="AT176" s="63" t="str">
        <f t="shared" si="169"/>
        <v/>
      </c>
      <c r="AU176" s="50" t="e">
        <f t="shared" si="293"/>
        <v>#N/A</v>
      </c>
      <c r="AV176" s="34" t="e">
        <f t="shared" si="215"/>
        <v>#N/A</v>
      </c>
      <c r="AW176" s="94" t="e">
        <f t="shared" si="170"/>
        <v>#N/A</v>
      </c>
      <c r="AX176" s="98" t="e">
        <f t="shared" si="294"/>
        <v>#N/A</v>
      </c>
      <c r="AY176" s="56" t="e">
        <f>VLOOKUP($C176,地域別価格234[],12,0)</f>
        <v>#N/A</v>
      </c>
      <c r="AZ176" s="63" t="str">
        <f t="shared" si="171"/>
        <v/>
      </c>
      <c r="BA176" s="50" t="e">
        <f t="shared" si="295"/>
        <v>#N/A</v>
      </c>
      <c r="BB176" s="34" t="e">
        <f t="shared" si="218"/>
        <v>#N/A</v>
      </c>
      <c r="BC176" s="94" t="e">
        <f t="shared" si="172"/>
        <v>#N/A</v>
      </c>
      <c r="BD176" s="98" t="e">
        <f t="shared" si="296"/>
        <v>#N/A</v>
      </c>
      <c r="BE176" s="56" t="e">
        <f>VLOOKUP($C176,地域別価格234[],13,0)</f>
        <v>#N/A</v>
      </c>
      <c r="BF176" s="63" t="str">
        <f t="shared" si="173"/>
        <v/>
      </c>
      <c r="BG176" s="50" t="e">
        <f t="shared" si="297"/>
        <v>#N/A</v>
      </c>
      <c r="BH176" s="34" t="e">
        <f t="shared" si="221"/>
        <v>#N/A</v>
      </c>
      <c r="BI176" s="94" t="e">
        <f t="shared" si="298"/>
        <v>#N/A</v>
      </c>
      <c r="BJ176" s="98" t="e">
        <f t="shared" si="299"/>
        <v>#N/A</v>
      </c>
      <c r="BK176" s="56" t="e">
        <f>VLOOKUP($C176,地域別価格234[],14,0)</f>
        <v>#N/A</v>
      </c>
      <c r="BL176" s="63" t="str">
        <f t="shared" si="174"/>
        <v/>
      </c>
      <c r="BM176" s="50" t="e">
        <f t="shared" si="300"/>
        <v>#N/A</v>
      </c>
      <c r="BN176" s="34" t="e">
        <f t="shared" si="225"/>
        <v>#N/A</v>
      </c>
      <c r="BO176" s="94" t="e">
        <f t="shared" si="175"/>
        <v>#N/A</v>
      </c>
      <c r="BP176" s="98" t="e">
        <f t="shared" si="301"/>
        <v>#N/A</v>
      </c>
      <c r="BQ176" s="56" t="e">
        <f>VLOOKUP($C176,地域別価格234[],15,0)</f>
        <v>#N/A</v>
      </c>
      <c r="BR176" s="63" t="str">
        <f t="shared" si="176"/>
        <v/>
      </c>
      <c r="BS176" s="50" t="e">
        <f t="shared" si="302"/>
        <v>#N/A</v>
      </c>
      <c r="BT176" s="34" t="e">
        <f t="shared" si="228"/>
        <v>#N/A</v>
      </c>
      <c r="BU176" s="94" t="e">
        <f t="shared" si="177"/>
        <v>#N/A</v>
      </c>
      <c r="BV176" s="98" t="e">
        <f t="shared" si="303"/>
        <v>#N/A</v>
      </c>
      <c r="BW176" s="56" t="e">
        <f>VLOOKUP($C176,地域別価格234[],16,0)</f>
        <v>#N/A</v>
      </c>
      <c r="BX176" s="63" t="str">
        <f t="shared" si="178"/>
        <v/>
      </c>
      <c r="BY176" s="50" t="e">
        <f t="shared" si="304"/>
        <v>#N/A</v>
      </c>
      <c r="BZ176" s="34" t="e">
        <f t="shared" si="261"/>
        <v>#N/A</v>
      </c>
      <c r="CA176" s="94" t="e">
        <f t="shared" si="305"/>
        <v>#N/A</v>
      </c>
      <c r="CB176" s="98" t="e">
        <f t="shared" si="306"/>
        <v>#N/A</v>
      </c>
      <c r="CC176" s="47" t="e">
        <f t="shared" si="179"/>
        <v>#VALUE!</v>
      </c>
      <c r="CD176" s="36" t="e">
        <f t="shared" si="234"/>
        <v>#N/A</v>
      </c>
      <c r="CE176" s="36" t="e">
        <f t="shared" si="235"/>
        <v>#N/A</v>
      </c>
      <c r="CF176" s="36" t="e">
        <f t="shared" si="236"/>
        <v>#N/A</v>
      </c>
      <c r="CG176" s="36" t="e">
        <f t="shared" si="237"/>
        <v>#N/A</v>
      </c>
      <c r="CH176" s="36" t="e">
        <f t="shared" si="238"/>
        <v>#N/A</v>
      </c>
      <c r="CI176" s="36" t="e">
        <f t="shared" si="239"/>
        <v>#N/A</v>
      </c>
      <c r="CJ176" s="36" t="e">
        <f t="shared" si="240"/>
        <v>#N/A</v>
      </c>
      <c r="CK176" s="36" t="e">
        <f t="shared" si="241"/>
        <v>#N/A</v>
      </c>
      <c r="CL176" s="36" t="e">
        <f t="shared" si="242"/>
        <v>#N/A</v>
      </c>
      <c r="CM176" s="36" t="e">
        <f t="shared" si="243"/>
        <v>#N/A</v>
      </c>
      <c r="CN176" s="36" t="e">
        <f t="shared" si="244"/>
        <v>#N/A</v>
      </c>
      <c r="CO176" s="36" t="e">
        <f t="shared" si="245"/>
        <v>#N/A</v>
      </c>
      <c r="CP176" s="36" t="e">
        <f t="shared" si="246"/>
        <v>#N/A</v>
      </c>
      <c r="CQ176" s="29" t="e">
        <f t="shared" si="307"/>
        <v>#N/A</v>
      </c>
      <c r="CR176" s="29" t="e">
        <f t="shared" si="307"/>
        <v>#N/A</v>
      </c>
      <c r="CS176" s="29" t="e">
        <f t="shared" si="307"/>
        <v>#N/A</v>
      </c>
      <c r="CT176" s="29" t="e">
        <f t="shared" si="180"/>
        <v>#N/A</v>
      </c>
      <c r="CU176" s="29" t="e">
        <f t="shared" si="181"/>
        <v>#N/A</v>
      </c>
      <c r="CV176" s="29" t="e">
        <f t="shared" si="182"/>
        <v>#N/A</v>
      </c>
      <c r="CW176" s="29" t="e">
        <f t="shared" si="183"/>
        <v>#N/A</v>
      </c>
      <c r="CX176" s="29" t="e">
        <f t="shared" si="184"/>
        <v>#N/A</v>
      </c>
      <c r="CY176" s="29" t="e">
        <f t="shared" si="185"/>
        <v>#N/A</v>
      </c>
      <c r="CZ176" s="29" t="e">
        <f t="shared" si="186"/>
        <v>#N/A</v>
      </c>
      <c r="DA176" s="29" t="e">
        <f t="shared" si="187"/>
        <v>#N/A</v>
      </c>
      <c r="DB176" s="29" t="e">
        <f t="shared" si="188"/>
        <v>#N/A</v>
      </c>
      <c r="DC176" s="29"/>
      <c r="DD176" s="29" t="e">
        <f t="shared" si="308"/>
        <v>#N/A</v>
      </c>
      <c r="DE176" s="29" t="e">
        <f t="shared" si="308"/>
        <v>#N/A</v>
      </c>
      <c r="DF176" s="29" t="e">
        <f t="shared" si="189"/>
        <v>#N/A</v>
      </c>
      <c r="DG176" s="29" t="e">
        <f t="shared" si="190"/>
        <v>#N/A</v>
      </c>
      <c r="DH176" s="29" t="e">
        <f t="shared" si="191"/>
        <v>#N/A</v>
      </c>
      <c r="DI176" s="29" t="e">
        <f t="shared" si="192"/>
        <v>#N/A</v>
      </c>
      <c r="DJ176" s="29" t="e">
        <f t="shared" si="193"/>
        <v>#N/A</v>
      </c>
      <c r="DK176" s="29" t="e">
        <f t="shared" si="194"/>
        <v>#N/A</v>
      </c>
      <c r="DL176" s="29" t="e">
        <f t="shared" si="195"/>
        <v>#N/A</v>
      </c>
      <c r="DM176" s="29" t="e">
        <f t="shared" si="196"/>
        <v>#N/A</v>
      </c>
      <c r="DN176" s="29" t="e">
        <f t="shared" si="197"/>
        <v>#N/A</v>
      </c>
      <c r="DO176" s="29" t="e">
        <f t="shared" si="198"/>
        <v>#N/A</v>
      </c>
    </row>
    <row r="177" spans="1:119" ht="18" customHeight="1">
      <c r="A177" s="52" t="s">
        <v>97</v>
      </c>
      <c r="B177" s="52" t="str">
        <f t="shared" ref="B177:F177" si="312">B238&amp;""</f>
        <v/>
      </c>
      <c r="C177" s="52" t="str">
        <f t="shared" si="312"/>
        <v/>
      </c>
      <c r="D177" s="52" t="str">
        <f t="shared" si="312"/>
        <v/>
      </c>
      <c r="E177" s="52" t="str">
        <f t="shared" si="312"/>
        <v/>
      </c>
      <c r="F177" s="52" t="str">
        <f t="shared" si="312"/>
        <v/>
      </c>
      <c r="G177" s="87">
        <f t="shared" si="153"/>
        <v>0.85</v>
      </c>
      <c r="H177" s="58"/>
      <c r="I177" s="56" t="e">
        <f>VLOOKUP($C177,地域別価格234[],5,0)</f>
        <v>#N/A</v>
      </c>
      <c r="J177" s="63" t="str">
        <f t="shared" si="154"/>
        <v/>
      </c>
      <c r="K177" s="50" t="e">
        <f t="shared" si="155"/>
        <v>#N/A</v>
      </c>
      <c r="L177" s="34" t="e">
        <f t="shared" si="200"/>
        <v>#N/A</v>
      </c>
      <c r="M177" s="94" t="e">
        <f t="shared" si="156"/>
        <v>#N/A</v>
      </c>
      <c r="N177" s="98" t="e">
        <f t="shared" si="310"/>
        <v>#N/A</v>
      </c>
      <c r="O177" s="56" t="e">
        <f>VLOOKUP($C177,地域別価格234[],6,0)</f>
        <v>#N/A</v>
      </c>
      <c r="P177" s="63" t="str">
        <f t="shared" si="157"/>
        <v/>
      </c>
      <c r="Q177" s="50" t="e">
        <f t="shared" si="158"/>
        <v>#N/A</v>
      </c>
      <c r="R177" s="34" t="e">
        <f t="shared" si="201"/>
        <v>#N/A</v>
      </c>
      <c r="S177" s="94" t="e">
        <f t="shared" si="286"/>
        <v>#N/A</v>
      </c>
      <c r="T177" s="98" t="e">
        <f t="shared" si="159"/>
        <v>#N/A</v>
      </c>
      <c r="U177" s="56" t="e">
        <f>VLOOKUP($C177,地域別価格234[],7,0)</f>
        <v>#N/A</v>
      </c>
      <c r="V177" s="63" t="str">
        <f t="shared" si="160"/>
        <v/>
      </c>
      <c r="W177" s="50" t="e">
        <f t="shared" si="161"/>
        <v>#N/A</v>
      </c>
      <c r="X177" s="34" t="e">
        <f t="shared" si="203"/>
        <v>#N/A</v>
      </c>
      <c r="Y177" s="94" t="e">
        <f t="shared" si="287"/>
        <v>#N/A</v>
      </c>
      <c r="Z177" s="98" t="e">
        <f t="shared" si="162"/>
        <v>#N/A</v>
      </c>
      <c r="AA177" s="56" t="e">
        <f>VLOOKUP($C177,地域別価格234[],8,0)</f>
        <v>#N/A</v>
      </c>
      <c r="AB177" s="63" t="str">
        <f t="shared" si="163"/>
        <v/>
      </c>
      <c r="AC177" s="50" t="e">
        <f t="shared" si="164"/>
        <v>#N/A</v>
      </c>
      <c r="AD177" s="34" t="e">
        <f t="shared" si="205"/>
        <v>#N/A</v>
      </c>
      <c r="AE177" s="94" t="e">
        <f t="shared" si="206"/>
        <v>#N/A</v>
      </c>
      <c r="AF177" s="98" t="e">
        <f t="shared" si="288"/>
        <v>#N/A</v>
      </c>
      <c r="AG177" s="56" t="e">
        <f>VLOOKUP($C177,地域別価格234[],9,0)</f>
        <v>#N/A</v>
      </c>
      <c r="AH177" s="63" t="str">
        <f t="shared" si="165"/>
        <v/>
      </c>
      <c r="AI177" s="50" t="e">
        <f t="shared" si="289"/>
        <v>#N/A</v>
      </c>
      <c r="AJ177" s="34" t="e">
        <f t="shared" si="209"/>
        <v>#N/A</v>
      </c>
      <c r="AK177" s="94" t="e">
        <f t="shared" si="290"/>
        <v>#N/A</v>
      </c>
      <c r="AL177" s="98" t="e">
        <f t="shared" si="291"/>
        <v>#N/A</v>
      </c>
      <c r="AM177" s="56" t="e">
        <f>VLOOKUP($C177,地域別価格234[],10,0)</f>
        <v>#N/A</v>
      </c>
      <c r="AN177" s="63" t="str">
        <f t="shared" si="166"/>
        <v/>
      </c>
      <c r="AO177" s="50" t="e">
        <f t="shared" si="292"/>
        <v>#N/A</v>
      </c>
      <c r="AP177" s="34" t="e">
        <f t="shared" si="213"/>
        <v>#N/A</v>
      </c>
      <c r="AQ177" s="94" t="e">
        <f t="shared" si="167"/>
        <v>#N/A</v>
      </c>
      <c r="AR177" s="98" t="e">
        <f t="shared" si="168"/>
        <v>#N/A</v>
      </c>
      <c r="AS177" s="56" t="e">
        <f>VLOOKUP($C177,地域別価格234[],11,0)</f>
        <v>#N/A</v>
      </c>
      <c r="AT177" s="63" t="str">
        <f t="shared" si="169"/>
        <v/>
      </c>
      <c r="AU177" s="50" t="e">
        <f t="shared" si="293"/>
        <v>#N/A</v>
      </c>
      <c r="AV177" s="34" t="e">
        <f t="shared" si="215"/>
        <v>#N/A</v>
      </c>
      <c r="AW177" s="94" t="e">
        <f t="shared" si="170"/>
        <v>#N/A</v>
      </c>
      <c r="AX177" s="98" t="e">
        <f t="shared" si="294"/>
        <v>#N/A</v>
      </c>
      <c r="AY177" s="56" t="e">
        <f>VLOOKUP($C177,地域別価格234[],12,0)</f>
        <v>#N/A</v>
      </c>
      <c r="AZ177" s="63" t="str">
        <f t="shared" si="171"/>
        <v/>
      </c>
      <c r="BA177" s="50" t="e">
        <f t="shared" si="295"/>
        <v>#N/A</v>
      </c>
      <c r="BB177" s="34" t="e">
        <f t="shared" si="218"/>
        <v>#N/A</v>
      </c>
      <c r="BC177" s="94" t="e">
        <f t="shared" si="172"/>
        <v>#N/A</v>
      </c>
      <c r="BD177" s="98" t="e">
        <f t="shared" si="296"/>
        <v>#N/A</v>
      </c>
      <c r="BE177" s="56" t="e">
        <f>VLOOKUP($C177,地域別価格234[],13,0)</f>
        <v>#N/A</v>
      </c>
      <c r="BF177" s="63" t="str">
        <f t="shared" si="173"/>
        <v/>
      </c>
      <c r="BG177" s="50" t="e">
        <f t="shared" si="297"/>
        <v>#N/A</v>
      </c>
      <c r="BH177" s="34" t="e">
        <f t="shared" si="221"/>
        <v>#N/A</v>
      </c>
      <c r="BI177" s="94" t="e">
        <f t="shared" si="298"/>
        <v>#N/A</v>
      </c>
      <c r="BJ177" s="98" t="e">
        <f t="shared" si="299"/>
        <v>#N/A</v>
      </c>
      <c r="BK177" s="56" t="e">
        <f>VLOOKUP($C177,地域別価格234[],14,0)</f>
        <v>#N/A</v>
      </c>
      <c r="BL177" s="63" t="str">
        <f t="shared" si="174"/>
        <v/>
      </c>
      <c r="BM177" s="50" t="e">
        <f t="shared" si="300"/>
        <v>#N/A</v>
      </c>
      <c r="BN177" s="34" t="e">
        <f t="shared" si="225"/>
        <v>#N/A</v>
      </c>
      <c r="BO177" s="94" t="e">
        <f t="shared" si="175"/>
        <v>#N/A</v>
      </c>
      <c r="BP177" s="98" t="e">
        <f t="shared" si="301"/>
        <v>#N/A</v>
      </c>
      <c r="BQ177" s="56" t="e">
        <f>VLOOKUP($C177,地域別価格234[],15,0)</f>
        <v>#N/A</v>
      </c>
      <c r="BR177" s="63" t="str">
        <f t="shared" si="176"/>
        <v/>
      </c>
      <c r="BS177" s="50" t="e">
        <f t="shared" si="302"/>
        <v>#N/A</v>
      </c>
      <c r="BT177" s="34" t="e">
        <f t="shared" si="228"/>
        <v>#N/A</v>
      </c>
      <c r="BU177" s="94" t="e">
        <f t="shared" si="177"/>
        <v>#N/A</v>
      </c>
      <c r="BV177" s="98" t="e">
        <f t="shared" si="303"/>
        <v>#N/A</v>
      </c>
      <c r="BW177" s="56" t="e">
        <f>VLOOKUP($C177,地域別価格234[],16,0)</f>
        <v>#N/A</v>
      </c>
      <c r="BX177" s="63" t="str">
        <f t="shared" si="178"/>
        <v/>
      </c>
      <c r="BY177" s="50" t="e">
        <f t="shared" si="304"/>
        <v>#N/A</v>
      </c>
      <c r="BZ177" s="34" t="e">
        <f t="shared" si="261"/>
        <v>#N/A</v>
      </c>
      <c r="CA177" s="94" t="e">
        <f t="shared" si="305"/>
        <v>#N/A</v>
      </c>
      <c r="CB177" s="98" t="e">
        <f t="shared" si="306"/>
        <v>#N/A</v>
      </c>
      <c r="CC177" s="47" t="e">
        <f t="shared" si="179"/>
        <v>#VALUE!</v>
      </c>
      <c r="CD177" s="36" t="e">
        <f t="shared" si="234"/>
        <v>#N/A</v>
      </c>
      <c r="CE177" s="36" t="e">
        <f t="shared" si="235"/>
        <v>#N/A</v>
      </c>
      <c r="CF177" s="36" t="e">
        <f t="shared" si="236"/>
        <v>#N/A</v>
      </c>
      <c r="CG177" s="36" t="e">
        <f t="shared" si="237"/>
        <v>#N/A</v>
      </c>
      <c r="CH177" s="36" t="e">
        <f t="shared" si="238"/>
        <v>#N/A</v>
      </c>
      <c r="CI177" s="36" t="e">
        <f t="shared" si="239"/>
        <v>#N/A</v>
      </c>
      <c r="CJ177" s="36" t="e">
        <f t="shared" si="240"/>
        <v>#N/A</v>
      </c>
      <c r="CK177" s="36" t="e">
        <f t="shared" si="241"/>
        <v>#N/A</v>
      </c>
      <c r="CL177" s="36" t="e">
        <f t="shared" si="242"/>
        <v>#N/A</v>
      </c>
      <c r="CM177" s="36" t="e">
        <f t="shared" si="243"/>
        <v>#N/A</v>
      </c>
      <c r="CN177" s="36" t="e">
        <f t="shared" si="244"/>
        <v>#N/A</v>
      </c>
      <c r="CO177" s="36" t="e">
        <f t="shared" si="245"/>
        <v>#N/A</v>
      </c>
      <c r="CP177" s="36" t="e">
        <f t="shared" si="246"/>
        <v>#N/A</v>
      </c>
      <c r="CQ177" s="29" t="e">
        <f t="shared" si="307"/>
        <v>#N/A</v>
      </c>
      <c r="CR177" s="29" t="e">
        <f t="shared" si="307"/>
        <v>#N/A</v>
      </c>
      <c r="CS177" s="29" t="e">
        <f t="shared" si="307"/>
        <v>#N/A</v>
      </c>
      <c r="CT177" s="29" t="e">
        <f t="shared" si="307"/>
        <v>#N/A</v>
      </c>
      <c r="CU177" s="29" t="e">
        <f t="shared" si="307"/>
        <v>#N/A</v>
      </c>
      <c r="CV177" s="29" t="e">
        <f t="shared" si="307"/>
        <v>#N/A</v>
      </c>
      <c r="CW177" s="29" t="e">
        <f t="shared" si="307"/>
        <v>#N/A</v>
      </c>
      <c r="CX177" s="29" t="e">
        <f t="shared" si="307"/>
        <v>#N/A</v>
      </c>
      <c r="CY177" s="29" t="e">
        <f t="shared" si="307"/>
        <v>#N/A</v>
      </c>
      <c r="CZ177" s="29" t="e">
        <f t="shared" si="307"/>
        <v>#N/A</v>
      </c>
      <c r="DA177" s="29" t="e">
        <f t="shared" si="307"/>
        <v>#N/A</v>
      </c>
      <c r="DB177" s="29" t="e">
        <f t="shared" si="307"/>
        <v>#N/A</v>
      </c>
      <c r="DC177" s="29"/>
      <c r="DD177" s="29" t="e">
        <f t="shared" si="308"/>
        <v>#N/A</v>
      </c>
      <c r="DE177" s="29" t="e">
        <f t="shared" si="308"/>
        <v>#N/A</v>
      </c>
      <c r="DF177" s="29" t="e">
        <f t="shared" si="308"/>
        <v>#N/A</v>
      </c>
      <c r="DG177" s="29" t="e">
        <f t="shared" si="308"/>
        <v>#N/A</v>
      </c>
      <c r="DH177" s="29" t="e">
        <f t="shared" si="308"/>
        <v>#N/A</v>
      </c>
      <c r="DI177" s="29" t="e">
        <f t="shared" si="308"/>
        <v>#N/A</v>
      </c>
      <c r="DJ177" s="29" t="e">
        <f t="shared" si="308"/>
        <v>#N/A</v>
      </c>
      <c r="DK177" s="29" t="e">
        <f t="shared" si="308"/>
        <v>#N/A</v>
      </c>
      <c r="DL177" s="29" t="e">
        <f t="shared" si="308"/>
        <v>#N/A</v>
      </c>
      <c r="DM177" s="29" t="e">
        <f t="shared" si="308"/>
        <v>#N/A</v>
      </c>
      <c r="DN177" s="29" t="e">
        <f t="shared" si="308"/>
        <v>#N/A</v>
      </c>
      <c r="DO177" s="29" t="e">
        <f t="shared" si="308"/>
        <v>#N/A</v>
      </c>
    </row>
    <row r="178" spans="1:119" ht="18" customHeight="1">
      <c r="A178" s="52" t="s">
        <v>97</v>
      </c>
      <c r="B178" s="52" t="str">
        <f t="shared" ref="B178:F178" si="313">B239&amp;""</f>
        <v/>
      </c>
      <c r="C178" s="52" t="str">
        <f t="shared" si="313"/>
        <v/>
      </c>
      <c r="D178" s="52" t="str">
        <f t="shared" si="313"/>
        <v/>
      </c>
      <c r="E178" s="52" t="str">
        <f t="shared" si="313"/>
        <v/>
      </c>
      <c r="F178" s="52" t="str">
        <f t="shared" si="313"/>
        <v/>
      </c>
      <c r="G178" s="87">
        <f t="shared" si="153"/>
        <v>0.85</v>
      </c>
      <c r="H178" s="58"/>
      <c r="I178" s="56" t="e">
        <f>VLOOKUP($C178,地域別価格234[],5,0)</f>
        <v>#N/A</v>
      </c>
      <c r="J178" s="63" t="str">
        <f t="shared" si="154"/>
        <v/>
      </c>
      <c r="K178" s="50" t="e">
        <f t="shared" si="155"/>
        <v>#N/A</v>
      </c>
      <c r="L178" s="34" t="e">
        <f t="shared" si="200"/>
        <v>#N/A</v>
      </c>
      <c r="M178" s="94" t="e">
        <f t="shared" si="156"/>
        <v>#N/A</v>
      </c>
      <c r="N178" s="98" t="e">
        <f t="shared" si="310"/>
        <v>#N/A</v>
      </c>
      <c r="O178" s="56" t="e">
        <f>VLOOKUP($C178,地域別価格234[],6,0)</f>
        <v>#N/A</v>
      </c>
      <c r="P178" s="63" t="str">
        <f t="shared" si="157"/>
        <v/>
      </c>
      <c r="Q178" s="50" t="e">
        <f t="shared" si="158"/>
        <v>#N/A</v>
      </c>
      <c r="R178" s="34" t="e">
        <f t="shared" si="201"/>
        <v>#N/A</v>
      </c>
      <c r="S178" s="94" t="e">
        <f t="shared" si="286"/>
        <v>#N/A</v>
      </c>
      <c r="T178" s="98" t="e">
        <f t="shared" si="159"/>
        <v>#N/A</v>
      </c>
      <c r="U178" s="56" t="e">
        <f>VLOOKUP($C178,地域別価格234[],7,0)</f>
        <v>#N/A</v>
      </c>
      <c r="V178" s="63" t="str">
        <f t="shared" si="160"/>
        <v/>
      </c>
      <c r="W178" s="50" t="e">
        <f t="shared" si="161"/>
        <v>#N/A</v>
      </c>
      <c r="X178" s="34" t="e">
        <f t="shared" si="203"/>
        <v>#N/A</v>
      </c>
      <c r="Y178" s="94" t="e">
        <f t="shared" si="287"/>
        <v>#N/A</v>
      </c>
      <c r="Z178" s="98" t="e">
        <f t="shared" si="162"/>
        <v>#N/A</v>
      </c>
      <c r="AA178" s="56" t="e">
        <f>VLOOKUP($C178,地域別価格234[],8,0)</f>
        <v>#N/A</v>
      </c>
      <c r="AB178" s="63" t="str">
        <f t="shared" si="163"/>
        <v/>
      </c>
      <c r="AC178" s="50" t="e">
        <f t="shared" si="164"/>
        <v>#N/A</v>
      </c>
      <c r="AD178" s="34" t="e">
        <f t="shared" si="205"/>
        <v>#N/A</v>
      </c>
      <c r="AE178" s="94" t="e">
        <f t="shared" si="206"/>
        <v>#N/A</v>
      </c>
      <c r="AF178" s="98" t="e">
        <f t="shared" si="288"/>
        <v>#N/A</v>
      </c>
      <c r="AG178" s="56" t="e">
        <f>VLOOKUP($C178,地域別価格234[],9,0)</f>
        <v>#N/A</v>
      </c>
      <c r="AH178" s="63" t="str">
        <f t="shared" si="165"/>
        <v/>
      </c>
      <c r="AI178" s="50" t="e">
        <f t="shared" si="289"/>
        <v>#N/A</v>
      </c>
      <c r="AJ178" s="34" t="e">
        <f t="shared" si="209"/>
        <v>#N/A</v>
      </c>
      <c r="AK178" s="94" t="e">
        <f t="shared" si="290"/>
        <v>#N/A</v>
      </c>
      <c r="AL178" s="98" t="e">
        <f t="shared" si="291"/>
        <v>#N/A</v>
      </c>
      <c r="AM178" s="56" t="e">
        <f>VLOOKUP($C178,地域別価格234[],10,0)</f>
        <v>#N/A</v>
      </c>
      <c r="AN178" s="63" t="str">
        <f t="shared" si="166"/>
        <v/>
      </c>
      <c r="AO178" s="50" t="e">
        <f t="shared" si="292"/>
        <v>#N/A</v>
      </c>
      <c r="AP178" s="34" t="e">
        <f t="shared" si="213"/>
        <v>#N/A</v>
      </c>
      <c r="AQ178" s="94" t="e">
        <f t="shared" si="167"/>
        <v>#N/A</v>
      </c>
      <c r="AR178" s="98" t="e">
        <f t="shared" si="168"/>
        <v>#N/A</v>
      </c>
      <c r="AS178" s="56" t="e">
        <f>VLOOKUP($C178,地域別価格234[],11,0)</f>
        <v>#N/A</v>
      </c>
      <c r="AT178" s="63" t="str">
        <f t="shared" si="169"/>
        <v/>
      </c>
      <c r="AU178" s="50" t="e">
        <f t="shared" si="293"/>
        <v>#N/A</v>
      </c>
      <c r="AV178" s="34" t="e">
        <f t="shared" si="215"/>
        <v>#N/A</v>
      </c>
      <c r="AW178" s="94" t="e">
        <f t="shared" si="170"/>
        <v>#N/A</v>
      </c>
      <c r="AX178" s="98" t="e">
        <f t="shared" si="294"/>
        <v>#N/A</v>
      </c>
      <c r="AY178" s="56" t="e">
        <f>VLOOKUP($C178,地域別価格234[],12,0)</f>
        <v>#N/A</v>
      </c>
      <c r="AZ178" s="63" t="str">
        <f t="shared" si="171"/>
        <v/>
      </c>
      <c r="BA178" s="50" t="e">
        <f t="shared" si="295"/>
        <v>#N/A</v>
      </c>
      <c r="BB178" s="34" t="e">
        <f t="shared" si="218"/>
        <v>#N/A</v>
      </c>
      <c r="BC178" s="94" t="e">
        <f t="shared" si="172"/>
        <v>#N/A</v>
      </c>
      <c r="BD178" s="98" t="e">
        <f t="shared" si="296"/>
        <v>#N/A</v>
      </c>
      <c r="BE178" s="56" t="e">
        <f>VLOOKUP($C178,地域別価格234[],13,0)</f>
        <v>#N/A</v>
      </c>
      <c r="BF178" s="63" t="str">
        <f t="shared" si="173"/>
        <v/>
      </c>
      <c r="BG178" s="50" t="e">
        <f t="shared" si="297"/>
        <v>#N/A</v>
      </c>
      <c r="BH178" s="34" t="e">
        <f t="shared" si="221"/>
        <v>#N/A</v>
      </c>
      <c r="BI178" s="94" t="e">
        <f t="shared" si="298"/>
        <v>#N/A</v>
      </c>
      <c r="BJ178" s="98" t="e">
        <f t="shared" si="299"/>
        <v>#N/A</v>
      </c>
      <c r="BK178" s="56" t="e">
        <f>VLOOKUP($C178,地域別価格234[],14,0)</f>
        <v>#N/A</v>
      </c>
      <c r="BL178" s="63" t="str">
        <f t="shared" si="174"/>
        <v/>
      </c>
      <c r="BM178" s="50" t="e">
        <f t="shared" si="300"/>
        <v>#N/A</v>
      </c>
      <c r="BN178" s="34" t="e">
        <f t="shared" si="225"/>
        <v>#N/A</v>
      </c>
      <c r="BO178" s="94" t="e">
        <f t="shared" si="175"/>
        <v>#N/A</v>
      </c>
      <c r="BP178" s="98" t="e">
        <f t="shared" si="301"/>
        <v>#N/A</v>
      </c>
      <c r="BQ178" s="56" t="e">
        <f>VLOOKUP($C178,地域別価格234[],15,0)</f>
        <v>#N/A</v>
      </c>
      <c r="BR178" s="63" t="str">
        <f t="shared" si="176"/>
        <v/>
      </c>
      <c r="BS178" s="50" t="e">
        <f t="shared" si="302"/>
        <v>#N/A</v>
      </c>
      <c r="BT178" s="34" t="e">
        <f t="shared" si="228"/>
        <v>#N/A</v>
      </c>
      <c r="BU178" s="94" t="e">
        <f t="shared" si="177"/>
        <v>#N/A</v>
      </c>
      <c r="BV178" s="98" t="e">
        <f t="shared" si="303"/>
        <v>#N/A</v>
      </c>
      <c r="BW178" s="56" t="e">
        <f>VLOOKUP($C178,地域別価格234[],16,0)</f>
        <v>#N/A</v>
      </c>
      <c r="BX178" s="63" t="str">
        <f t="shared" si="178"/>
        <v/>
      </c>
      <c r="BY178" s="50" t="e">
        <f t="shared" si="304"/>
        <v>#N/A</v>
      </c>
      <c r="BZ178" s="34" t="e">
        <f t="shared" si="261"/>
        <v>#N/A</v>
      </c>
      <c r="CA178" s="94" t="e">
        <f t="shared" si="305"/>
        <v>#N/A</v>
      </c>
      <c r="CB178" s="98" t="e">
        <f t="shared" si="306"/>
        <v>#N/A</v>
      </c>
      <c r="CC178" s="47" t="e">
        <f t="shared" si="179"/>
        <v>#VALUE!</v>
      </c>
      <c r="CD178" s="36" t="e">
        <f t="shared" si="234"/>
        <v>#N/A</v>
      </c>
      <c r="CE178" s="36" t="e">
        <f t="shared" si="235"/>
        <v>#N/A</v>
      </c>
      <c r="CF178" s="36" t="e">
        <f t="shared" si="236"/>
        <v>#N/A</v>
      </c>
      <c r="CG178" s="36" t="e">
        <f t="shared" si="237"/>
        <v>#N/A</v>
      </c>
      <c r="CH178" s="36" t="e">
        <f t="shared" si="238"/>
        <v>#N/A</v>
      </c>
      <c r="CI178" s="36" t="e">
        <f t="shared" si="239"/>
        <v>#N/A</v>
      </c>
      <c r="CJ178" s="36" t="e">
        <f t="shared" si="240"/>
        <v>#N/A</v>
      </c>
      <c r="CK178" s="36" t="e">
        <f t="shared" si="241"/>
        <v>#N/A</v>
      </c>
      <c r="CL178" s="36" t="e">
        <f t="shared" si="242"/>
        <v>#N/A</v>
      </c>
      <c r="CM178" s="36" t="e">
        <f t="shared" si="243"/>
        <v>#N/A</v>
      </c>
      <c r="CN178" s="36" t="e">
        <f t="shared" si="244"/>
        <v>#N/A</v>
      </c>
      <c r="CO178" s="36" t="e">
        <f t="shared" si="245"/>
        <v>#N/A</v>
      </c>
      <c r="CP178" s="36" t="e">
        <f t="shared" si="246"/>
        <v>#N/A</v>
      </c>
      <c r="CQ178" s="29" t="e">
        <f t="shared" si="307"/>
        <v>#N/A</v>
      </c>
      <c r="CR178" s="29" t="e">
        <f t="shared" si="307"/>
        <v>#N/A</v>
      </c>
      <c r="CS178" s="29" t="e">
        <f t="shared" si="307"/>
        <v>#N/A</v>
      </c>
      <c r="CT178" s="29" t="e">
        <f t="shared" si="307"/>
        <v>#N/A</v>
      </c>
      <c r="CU178" s="29" t="e">
        <f t="shared" si="307"/>
        <v>#N/A</v>
      </c>
      <c r="CV178" s="29" t="e">
        <f t="shared" si="307"/>
        <v>#N/A</v>
      </c>
      <c r="CW178" s="29" t="e">
        <f t="shared" si="307"/>
        <v>#N/A</v>
      </c>
      <c r="CX178" s="29" t="e">
        <f t="shared" si="307"/>
        <v>#N/A</v>
      </c>
      <c r="CY178" s="29" t="e">
        <f t="shared" si="307"/>
        <v>#N/A</v>
      </c>
      <c r="CZ178" s="29" t="e">
        <f t="shared" si="307"/>
        <v>#N/A</v>
      </c>
      <c r="DA178" s="29" t="e">
        <f t="shared" si="307"/>
        <v>#N/A</v>
      </c>
      <c r="DB178" s="29" t="e">
        <f t="shared" si="307"/>
        <v>#N/A</v>
      </c>
      <c r="DC178" s="29"/>
      <c r="DD178" s="29" t="e">
        <f t="shared" si="308"/>
        <v>#N/A</v>
      </c>
      <c r="DE178" s="29" t="e">
        <f t="shared" si="308"/>
        <v>#N/A</v>
      </c>
      <c r="DF178" s="29" t="e">
        <f t="shared" si="308"/>
        <v>#N/A</v>
      </c>
      <c r="DG178" s="29" t="e">
        <f t="shared" si="308"/>
        <v>#N/A</v>
      </c>
      <c r="DH178" s="29" t="e">
        <f t="shared" si="308"/>
        <v>#N/A</v>
      </c>
      <c r="DI178" s="29" t="e">
        <f t="shared" si="308"/>
        <v>#N/A</v>
      </c>
      <c r="DJ178" s="29" t="e">
        <f t="shared" si="308"/>
        <v>#N/A</v>
      </c>
      <c r="DK178" s="29" t="e">
        <f t="shared" si="308"/>
        <v>#N/A</v>
      </c>
      <c r="DL178" s="29" t="e">
        <f t="shared" si="308"/>
        <v>#N/A</v>
      </c>
      <c r="DM178" s="29" t="e">
        <f t="shared" si="308"/>
        <v>#N/A</v>
      </c>
      <c r="DN178" s="29" t="e">
        <f t="shared" si="308"/>
        <v>#N/A</v>
      </c>
      <c r="DO178" s="29" t="e">
        <f t="shared" si="308"/>
        <v>#N/A</v>
      </c>
    </row>
    <row r="179" spans="1:119" ht="18" customHeight="1">
      <c r="A179" s="52" t="s">
        <v>97</v>
      </c>
      <c r="B179" s="52" t="str">
        <f t="shared" ref="B179:F179" si="314">B240&amp;""</f>
        <v/>
      </c>
      <c r="C179" s="52" t="str">
        <f t="shared" si="314"/>
        <v/>
      </c>
      <c r="D179" s="52" t="str">
        <f t="shared" si="314"/>
        <v/>
      </c>
      <c r="E179" s="52" t="str">
        <f t="shared" si="314"/>
        <v/>
      </c>
      <c r="F179" s="52" t="str">
        <f t="shared" si="314"/>
        <v/>
      </c>
      <c r="G179" s="87">
        <f t="shared" si="153"/>
        <v>0.85</v>
      </c>
      <c r="H179" s="58"/>
      <c r="I179" s="56" t="e">
        <f>VLOOKUP($C179,地域別価格234[],5,0)</f>
        <v>#N/A</v>
      </c>
      <c r="J179" s="63" t="str">
        <f t="shared" si="154"/>
        <v/>
      </c>
      <c r="K179" s="50" t="e">
        <f t="shared" si="155"/>
        <v>#N/A</v>
      </c>
      <c r="L179" s="34" t="e">
        <f t="shared" si="200"/>
        <v>#N/A</v>
      </c>
      <c r="M179" s="94" t="e">
        <f t="shared" si="156"/>
        <v>#N/A</v>
      </c>
      <c r="N179" s="98" t="e">
        <f t="shared" si="310"/>
        <v>#N/A</v>
      </c>
      <c r="O179" s="56" t="e">
        <f>VLOOKUP($C179,地域別価格234[],6,0)</f>
        <v>#N/A</v>
      </c>
      <c r="P179" s="63" t="str">
        <f t="shared" si="157"/>
        <v/>
      </c>
      <c r="Q179" s="50" t="e">
        <f t="shared" si="158"/>
        <v>#N/A</v>
      </c>
      <c r="R179" s="34" t="e">
        <f t="shared" si="201"/>
        <v>#N/A</v>
      </c>
      <c r="S179" s="94" t="e">
        <f t="shared" si="286"/>
        <v>#N/A</v>
      </c>
      <c r="T179" s="98" t="e">
        <f t="shared" si="159"/>
        <v>#N/A</v>
      </c>
      <c r="U179" s="56" t="e">
        <f>VLOOKUP($C179,地域別価格234[],7,0)</f>
        <v>#N/A</v>
      </c>
      <c r="V179" s="63" t="str">
        <f t="shared" si="160"/>
        <v/>
      </c>
      <c r="W179" s="50" t="e">
        <f t="shared" si="161"/>
        <v>#N/A</v>
      </c>
      <c r="X179" s="34" t="e">
        <f t="shared" si="203"/>
        <v>#N/A</v>
      </c>
      <c r="Y179" s="94" t="e">
        <f t="shared" si="287"/>
        <v>#N/A</v>
      </c>
      <c r="Z179" s="98" t="e">
        <f t="shared" si="162"/>
        <v>#N/A</v>
      </c>
      <c r="AA179" s="56" t="e">
        <f>VLOOKUP($C179,地域別価格234[],8,0)</f>
        <v>#N/A</v>
      </c>
      <c r="AB179" s="63" t="str">
        <f t="shared" si="163"/>
        <v/>
      </c>
      <c r="AC179" s="50" t="e">
        <f t="shared" si="164"/>
        <v>#N/A</v>
      </c>
      <c r="AD179" s="34" t="e">
        <f t="shared" si="205"/>
        <v>#N/A</v>
      </c>
      <c r="AE179" s="94" t="e">
        <f t="shared" si="206"/>
        <v>#N/A</v>
      </c>
      <c r="AF179" s="98" t="e">
        <f t="shared" si="288"/>
        <v>#N/A</v>
      </c>
      <c r="AG179" s="56" t="e">
        <f>VLOOKUP($C179,地域別価格234[],9,0)</f>
        <v>#N/A</v>
      </c>
      <c r="AH179" s="63" t="str">
        <f t="shared" si="165"/>
        <v/>
      </c>
      <c r="AI179" s="50" t="e">
        <f t="shared" si="289"/>
        <v>#N/A</v>
      </c>
      <c r="AJ179" s="34" t="e">
        <f t="shared" si="209"/>
        <v>#N/A</v>
      </c>
      <c r="AK179" s="94" t="e">
        <f t="shared" si="290"/>
        <v>#N/A</v>
      </c>
      <c r="AL179" s="98" t="e">
        <f t="shared" si="291"/>
        <v>#N/A</v>
      </c>
      <c r="AM179" s="56" t="e">
        <f>VLOOKUP($C179,地域別価格234[],10,0)</f>
        <v>#N/A</v>
      </c>
      <c r="AN179" s="63" t="str">
        <f t="shared" si="166"/>
        <v/>
      </c>
      <c r="AO179" s="50" t="e">
        <f t="shared" si="292"/>
        <v>#N/A</v>
      </c>
      <c r="AP179" s="34" t="e">
        <f t="shared" si="213"/>
        <v>#N/A</v>
      </c>
      <c r="AQ179" s="94" t="e">
        <f t="shared" si="167"/>
        <v>#N/A</v>
      </c>
      <c r="AR179" s="98" t="e">
        <f t="shared" si="168"/>
        <v>#N/A</v>
      </c>
      <c r="AS179" s="56" t="e">
        <f>VLOOKUP($C179,地域別価格234[],11,0)</f>
        <v>#N/A</v>
      </c>
      <c r="AT179" s="63" t="str">
        <f t="shared" si="169"/>
        <v/>
      </c>
      <c r="AU179" s="50" t="e">
        <f t="shared" si="293"/>
        <v>#N/A</v>
      </c>
      <c r="AV179" s="34" t="e">
        <f t="shared" si="215"/>
        <v>#N/A</v>
      </c>
      <c r="AW179" s="94" t="e">
        <f t="shared" si="170"/>
        <v>#N/A</v>
      </c>
      <c r="AX179" s="98" t="e">
        <f t="shared" si="294"/>
        <v>#N/A</v>
      </c>
      <c r="AY179" s="56" t="e">
        <f>VLOOKUP($C179,地域別価格234[],12,0)</f>
        <v>#N/A</v>
      </c>
      <c r="AZ179" s="63" t="str">
        <f t="shared" si="171"/>
        <v/>
      </c>
      <c r="BA179" s="50" t="e">
        <f t="shared" si="295"/>
        <v>#N/A</v>
      </c>
      <c r="BB179" s="34" t="e">
        <f t="shared" si="218"/>
        <v>#N/A</v>
      </c>
      <c r="BC179" s="94" t="e">
        <f t="shared" si="172"/>
        <v>#N/A</v>
      </c>
      <c r="BD179" s="98" t="e">
        <f t="shared" si="296"/>
        <v>#N/A</v>
      </c>
      <c r="BE179" s="56" t="e">
        <f>VLOOKUP($C179,地域別価格234[],13,0)</f>
        <v>#N/A</v>
      </c>
      <c r="BF179" s="63" t="str">
        <f t="shared" si="173"/>
        <v/>
      </c>
      <c r="BG179" s="50" t="e">
        <f t="shared" si="297"/>
        <v>#N/A</v>
      </c>
      <c r="BH179" s="34" t="e">
        <f t="shared" si="221"/>
        <v>#N/A</v>
      </c>
      <c r="BI179" s="94" t="e">
        <f t="shared" si="298"/>
        <v>#N/A</v>
      </c>
      <c r="BJ179" s="98" t="e">
        <f t="shared" si="299"/>
        <v>#N/A</v>
      </c>
      <c r="BK179" s="56" t="e">
        <f>VLOOKUP($C179,地域別価格234[],14,0)</f>
        <v>#N/A</v>
      </c>
      <c r="BL179" s="63" t="str">
        <f t="shared" si="174"/>
        <v/>
      </c>
      <c r="BM179" s="50" t="e">
        <f t="shared" si="300"/>
        <v>#N/A</v>
      </c>
      <c r="BN179" s="34" t="e">
        <f t="shared" si="225"/>
        <v>#N/A</v>
      </c>
      <c r="BO179" s="94" t="e">
        <f t="shared" si="175"/>
        <v>#N/A</v>
      </c>
      <c r="BP179" s="98" t="e">
        <f t="shared" si="301"/>
        <v>#N/A</v>
      </c>
      <c r="BQ179" s="56" t="e">
        <f>VLOOKUP($C179,地域別価格234[],15,0)</f>
        <v>#N/A</v>
      </c>
      <c r="BR179" s="63" t="str">
        <f t="shared" si="176"/>
        <v/>
      </c>
      <c r="BS179" s="50" t="e">
        <f t="shared" si="302"/>
        <v>#N/A</v>
      </c>
      <c r="BT179" s="34" t="e">
        <f t="shared" si="228"/>
        <v>#N/A</v>
      </c>
      <c r="BU179" s="94" t="e">
        <f t="shared" si="177"/>
        <v>#N/A</v>
      </c>
      <c r="BV179" s="98" t="e">
        <f t="shared" si="303"/>
        <v>#N/A</v>
      </c>
      <c r="BW179" s="56" t="e">
        <f>VLOOKUP($C179,地域別価格234[],16,0)</f>
        <v>#N/A</v>
      </c>
      <c r="BX179" s="63" t="str">
        <f t="shared" si="178"/>
        <v/>
      </c>
      <c r="BY179" s="50" t="e">
        <f t="shared" si="304"/>
        <v>#N/A</v>
      </c>
      <c r="BZ179" s="34" t="e">
        <f t="shared" si="261"/>
        <v>#N/A</v>
      </c>
      <c r="CA179" s="94" t="e">
        <f t="shared" si="305"/>
        <v>#N/A</v>
      </c>
      <c r="CB179" s="98" t="e">
        <f t="shared" si="306"/>
        <v>#N/A</v>
      </c>
      <c r="CC179" s="47" t="e">
        <f t="shared" si="179"/>
        <v>#VALUE!</v>
      </c>
      <c r="CD179" s="36" t="e">
        <f t="shared" si="234"/>
        <v>#N/A</v>
      </c>
      <c r="CE179" s="36" t="e">
        <f t="shared" si="235"/>
        <v>#N/A</v>
      </c>
      <c r="CF179" s="36" t="e">
        <f t="shared" si="236"/>
        <v>#N/A</v>
      </c>
      <c r="CG179" s="36" t="e">
        <f t="shared" si="237"/>
        <v>#N/A</v>
      </c>
      <c r="CH179" s="36" t="e">
        <f t="shared" si="238"/>
        <v>#N/A</v>
      </c>
      <c r="CI179" s="36" t="e">
        <f t="shared" si="239"/>
        <v>#N/A</v>
      </c>
      <c r="CJ179" s="36" t="e">
        <f t="shared" si="240"/>
        <v>#N/A</v>
      </c>
      <c r="CK179" s="36" t="e">
        <f t="shared" si="241"/>
        <v>#N/A</v>
      </c>
      <c r="CL179" s="36" t="e">
        <f t="shared" si="242"/>
        <v>#N/A</v>
      </c>
      <c r="CM179" s="36" t="e">
        <f t="shared" si="243"/>
        <v>#N/A</v>
      </c>
      <c r="CN179" s="36" t="e">
        <f t="shared" si="244"/>
        <v>#N/A</v>
      </c>
      <c r="CO179" s="36" t="e">
        <f t="shared" si="245"/>
        <v>#N/A</v>
      </c>
      <c r="CP179" s="36" t="e">
        <f t="shared" si="246"/>
        <v>#N/A</v>
      </c>
      <c r="CQ179" s="29" t="e">
        <f t="shared" si="307"/>
        <v>#N/A</v>
      </c>
      <c r="CR179" s="29" t="e">
        <f t="shared" si="307"/>
        <v>#N/A</v>
      </c>
      <c r="CS179" s="29" t="e">
        <f t="shared" si="307"/>
        <v>#N/A</v>
      </c>
      <c r="CT179" s="29" t="e">
        <f t="shared" si="307"/>
        <v>#N/A</v>
      </c>
      <c r="CU179" s="29" t="e">
        <f t="shared" si="307"/>
        <v>#N/A</v>
      </c>
      <c r="CV179" s="29" t="e">
        <f t="shared" si="307"/>
        <v>#N/A</v>
      </c>
      <c r="CW179" s="29" t="e">
        <f t="shared" si="307"/>
        <v>#N/A</v>
      </c>
      <c r="CX179" s="29" t="e">
        <f t="shared" si="307"/>
        <v>#N/A</v>
      </c>
      <c r="CY179" s="29" t="e">
        <f t="shared" si="307"/>
        <v>#N/A</v>
      </c>
      <c r="CZ179" s="29" t="e">
        <f t="shared" si="307"/>
        <v>#N/A</v>
      </c>
      <c r="DA179" s="29" t="e">
        <f t="shared" si="307"/>
        <v>#N/A</v>
      </c>
      <c r="DB179" s="29" t="e">
        <f t="shared" si="307"/>
        <v>#N/A</v>
      </c>
      <c r="DC179" s="29"/>
      <c r="DD179" s="29" t="e">
        <f t="shared" si="308"/>
        <v>#N/A</v>
      </c>
      <c r="DE179" s="29" t="e">
        <f t="shared" si="308"/>
        <v>#N/A</v>
      </c>
      <c r="DF179" s="29" t="e">
        <f t="shared" si="308"/>
        <v>#N/A</v>
      </c>
      <c r="DG179" s="29" t="e">
        <f t="shared" si="308"/>
        <v>#N/A</v>
      </c>
      <c r="DH179" s="29" t="e">
        <f t="shared" si="308"/>
        <v>#N/A</v>
      </c>
      <c r="DI179" s="29" t="e">
        <f t="shared" si="308"/>
        <v>#N/A</v>
      </c>
      <c r="DJ179" s="29" t="e">
        <f t="shared" si="308"/>
        <v>#N/A</v>
      </c>
      <c r="DK179" s="29" t="e">
        <f t="shared" si="308"/>
        <v>#N/A</v>
      </c>
      <c r="DL179" s="29" t="e">
        <f t="shared" si="308"/>
        <v>#N/A</v>
      </c>
      <c r="DM179" s="29" t="e">
        <f t="shared" si="308"/>
        <v>#N/A</v>
      </c>
      <c r="DN179" s="29" t="e">
        <f t="shared" si="308"/>
        <v>#N/A</v>
      </c>
      <c r="DO179" s="29" t="e">
        <f t="shared" si="308"/>
        <v>#N/A</v>
      </c>
    </row>
    <row r="180" spans="1:119" ht="18" customHeight="1">
      <c r="A180" s="52" t="s">
        <v>97</v>
      </c>
      <c r="B180" s="52" t="str">
        <f t="shared" ref="B180:F180" si="315">B241&amp;""</f>
        <v/>
      </c>
      <c r="C180" s="52" t="str">
        <f t="shared" si="315"/>
        <v/>
      </c>
      <c r="D180" s="52" t="str">
        <f t="shared" si="315"/>
        <v/>
      </c>
      <c r="E180" s="52" t="str">
        <f t="shared" si="315"/>
        <v/>
      </c>
      <c r="F180" s="52" t="str">
        <f t="shared" si="315"/>
        <v/>
      </c>
      <c r="G180" s="87">
        <f t="shared" si="153"/>
        <v>0.85</v>
      </c>
      <c r="H180" s="58"/>
      <c r="I180" s="56" t="e">
        <f>VLOOKUP($C180,地域別価格234[],5,0)</f>
        <v>#N/A</v>
      </c>
      <c r="J180" s="63" t="str">
        <f t="shared" si="154"/>
        <v/>
      </c>
      <c r="K180" s="50" t="e">
        <f t="shared" si="155"/>
        <v>#N/A</v>
      </c>
      <c r="L180" s="34" t="e">
        <f t="shared" si="200"/>
        <v>#N/A</v>
      </c>
      <c r="M180" s="94" t="e">
        <f t="shared" si="156"/>
        <v>#N/A</v>
      </c>
      <c r="N180" s="98" t="e">
        <f t="shared" si="310"/>
        <v>#N/A</v>
      </c>
      <c r="O180" s="56" t="e">
        <f>VLOOKUP($C180,地域別価格234[],6,0)</f>
        <v>#N/A</v>
      </c>
      <c r="P180" s="63" t="str">
        <f t="shared" si="157"/>
        <v/>
      </c>
      <c r="Q180" s="50" t="e">
        <f t="shared" si="158"/>
        <v>#N/A</v>
      </c>
      <c r="R180" s="34" t="e">
        <f t="shared" si="201"/>
        <v>#N/A</v>
      </c>
      <c r="S180" s="94" t="e">
        <f t="shared" si="286"/>
        <v>#N/A</v>
      </c>
      <c r="T180" s="98" t="e">
        <f t="shared" si="159"/>
        <v>#N/A</v>
      </c>
      <c r="U180" s="56" t="e">
        <f>VLOOKUP($C180,地域別価格234[],7,0)</f>
        <v>#N/A</v>
      </c>
      <c r="V180" s="63" t="str">
        <f t="shared" si="160"/>
        <v/>
      </c>
      <c r="W180" s="50" t="e">
        <f t="shared" si="161"/>
        <v>#N/A</v>
      </c>
      <c r="X180" s="34" t="e">
        <f t="shared" si="203"/>
        <v>#N/A</v>
      </c>
      <c r="Y180" s="94" t="e">
        <f t="shared" si="287"/>
        <v>#N/A</v>
      </c>
      <c r="Z180" s="98" t="e">
        <f t="shared" si="162"/>
        <v>#N/A</v>
      </c>
      <c r="AA180" s="56" t="e">
        <f>VLOOKUP($C180,地域別価格234[],8,0)</f>
        <v>#N/A</v>
      </c>
      <c r="AB180" s="63" t="str">
        <f t="shared" si="163"/>
        <v/>
      </c>
      <c r="AC180" s="50" t="e">
        <f t="shared" si="164"/>
        <v>#N/A</v>
      </c>
      <c r="AD180" s="34" t="e">
        <f t="shared" si="205"/>
        <v>#N/A</v>
      </c>
      <c r="AE180" s="94" t="e">
        <f t="shared" si="206"/>
        <v>#N/A</v>
      </c>
      <c r="AF180" s="98" t="e">
        <f t="shared" si="288"/>
        <v>#N/A</v>
      </c>
      <c r="AG180" s="56" t="e">
        <f>VLOOKUP($C180,地域別価格234[],9,0)</f>
        <v>#N/A</v>
      </c>
      <c r="AH180" s="63" t="str">
        <f t="shared" si="165"/>
        <v/>
      </c>
      <c r="AI180" s="50" t="e">
        <f t="shared" si="289"/>
        <v>#N/A</v>
      </c>
      <c r="AJ180" s="34" t="e">
        <f t="shared" si="209"/>
        <v>#N/A</v>
      </c>
      <c r="AK180" s="94" t="e">
        <f t="shared" si="290"/>
        <v>#N/A</v>
      </c>
      <c r="AL180" s="98" t="e">
        <f t="shared" si="291"/>
        <v>#N/A</v>
      </c>
      <c r="AM180" s="56" t="e">
        <f>VLOOKUP($C180,地域別価格234[],10,0)</f>
        <v>#N/A</v>
      </c>
      <c r="AN180" s="63" t="str">
        <f t="shared" si="166"/>
        <v/>
      </c>
      <c r="AO180" s="50" t="e">
        <f t="shared" si="292"/>
        <v>#N/A</v>
      </c>
      <c r="AP180" s="34" t="e">
        <f t="shared" si="213"/>
        <v>#N/A</v>
      </c>
      <c r="AQ180" s="94" t="e">
        <f t="shared" si="167"/>
        <v>#N/A</v>
      </c>
      <c r="AR180" s="98" t="e">
        <f t="shared" si="168"/>
        <v>#N/A</v>
      </c>
      <c r="AS180" s="56" t="e">
        <f>VLOOKUP($C180,地域別価格234[],11,0)</f>
        <v>#N/A</v>
      </c>
      <c r="AT180" s="63" t="str">
        <f t="shared" si="169"/>
        <v/>
      </c>
      <c r="AU180" s="50" t="e">
        <f t="shared" si="293"/>
        <v>#N/A</v>
      </c>
      <c r="AV180" s="34" t="e">
        <f t="shared" si="215"/>
        <v>#N/A</v>
      </c>
      <c r="AW180" s="94" t="e">
        <f t="shared" si="170"/>
        <v>#N/A</v>
      </c>
      <c r="AX180" s="98" t="e">
        <f t="shared" si="294"/>
        <v>#N/A</v>
      </c>
      <c r="AY180" s="56" t="e">
        <f>VLOOKUP($C180,地域別価格234[],12,0)</f>
        <v>#N/A</v>
      </c>
      <c r="AZ180" s="63" t="str">
        <f t="shared" si="171"/>
        <v/>
      </c>
      <c r="BA180" s="50" t="e">
        <f t="shared" si="295"/>
        <v>#N/A</v>
      </c>
      <c r="BB180" s="34" t="e">
        <f t="shared" si="218"/>
        <v>#N/A</v>
      </c>
      <c r="BC180" s="94" t="e">
        <f t="shared" si="172"/>
        <v>#N/A</v>
      </c>
      <c r="BD180" s="98" t="e">
        <f t="shared" si="296"/>
        <v>#N/A</v>
      </c>
      <c r="BE180" s="56" t="e">
        <f>VLOOKUP($C180,地域別価格234[],13,0)</f>
        <v>#N/A</v>
      </c>
      <c r="BF180" s="63" t="str">
        <f t="shared" si="173"/>
        <v/>
      </c>
      <c r="BG180" s="50" t="e">
        <f t="shared" si="297"/>
        <v>#N/A</v>
      </c>
      <c r="BH180" s="34" t="e">
        <f t="shared" si="221"/>
        <v>#N/A</v>
      </c>
      <c r="BI180" s="94" t="e">
        <f t="shared" si="298"/>
        <v>#N/A</v>
      </c>
      <c r="BJ180" s="98" t="e">
        <f t="shared" si="299"/>
        <v>#N/A</v>
      </c>
      <c r="BK180" s="56" t="e">
        <f>VLOOKUP($C180,地域別価格234[],14,0)</f>
        <v>#N/A</v>
      </c>
      <c r="BL180" s="63" t="str">
        <f t="shared" si="174"/>
        <v/>
      </c>
      <c r="BM180" s="50" t="e">
        <f t="shared" si="300"/>
        <v>#N/A</v>
      </c>
      <c r="BN180" s="34" t="e">
        <f t="shared" si="225"/>
        <v>#N/A</v>
      </c>
      <c r="BO180" s="94" t="e">
        <f t="shared" si="175"/>
        <v>#N/A</v>
      </c>
      <c r="BP180" s="98" t="e">
        <f t="shared" si="301"/>
        <v>#N/A</v>
      </c>
      <c r="BQ180" s="56" t="e">
        <f>VLOOKUP($C180,地域別価格234[],15,0)</f>
        <v>#N/A</v>
      </c>
      <c r="BR180" s="63" t="str">
        <f t="shared" si="176"/>
        <v/>
      </c>
      <c r="BS180" s="50" t="e">
        <f t="shared" si="302"/>
        <v>#N/A</v>
      </c>
      <c r="BT180" s="34" t="e">
        <f t="shared" si="228"/>
        <v>#N/A</v>
      </c>
      <c r="BU180" s="94" t="e">
        <f t="shared" si="177"/>
        <v>#N/A</v>
      </c>
      <c r="BV180" s="98" t="e">
        <f t="shared" si="303"/>
        <v>#N/A</v>
      </c>
      <c r="BW180" s="56" t="e">
        <f>VLOOKUP($C180,地域別価格234[],16,0)</f>
        <v>#N/A</v>
      </c>
      <c r="BX180" s="63" t="str">
        <f t="shared" si="178"/>
        <v/>
      </c>
      <c r="BY180" s="50" t="e">
        <f t="shared" si="304"/>
        <v>#N/A</v>
      </c>
      <c r="BZ180" s="34" t="e">
        <f t="shared" si="261"/>
        <v>#N/A</v>
      </c>
      <c r="CA180" s="94" t="e">
        <f t="shared" si="305"/>
        <v>#N/A</v>
      </c>
      <c r="CB180" s="98" t="e">
        <f t="shared" si="306"/>
        <v>#N/A</v>
      </c>
      <c r="CC180" s="47" t="e">
        <f t="shared" si="179"/>
        <v>#VALUE!</v>
      </c>
      <c r="CD180" s="36" t="e">
        <f t="shared" si="234"/>
        <v>#N/A</v>
      </c>
      <c r="CE180" s="36" t="e">
        <f t="shared" si="235"/>
        <v>#N/A</v>
      </c>
      <c r="CF180" s="36" t="e">
        <f t="shared" si="236"/>
        <v>#N/A</v>
      </c>
      <c r="CG180" s="36" t="e">
        <f t="shared" si="237"/>
        <v>#N/A</v>
      </c>
      <c r="CH180" s="36" t="e">
        <f t="shared" si="238"/>
        <v>#N/A</v>
      </c>
      <c r="CI180" s="36" t="e">
        <f t="shared" si="239"/>
        <v>#N/A</v>
      </c>
      <c r="CJ180" s="36" t="e">
        <f t="shared" si="240"/>
        <v>#N/A</v>
      </c>
      <c r="CK180" s="36" t="e">
        <f t="shared" si="241"/>
        <v>#N/A</v>
      </c>
      <c r="CL180" s="36" t="e">
        <f t="shared" si="242"/>
        <v>#N/A</v>
      </c>
      <c r="CM180" s="36" t="e">
        <f t="shared" si="243"/>
        <v>#N/A</v>
      </c>
      <c r="CN180" s="36" t="e">
        <f t="shared" si="244"/>
        <v>#N/A</v>
      </c>
      <c r="CO180" s="36" t="e">
        <f t="shared" si="245"/>
        <v>#N/A</v>
      </c>
      <c r="CP180" s="36" t="e">
        <f t="shared" si="246"/>
        <v>#N/A</v>
      </c>
      <c r="CQ180" s="29" t="e">
        <f t="shared" si="307"/>
        <v>#N/A</v>
      </c>
      <c r="CR180" s="29" t="e">
        <f t="shared" si="307"/>
        <v>#N/A</v>
      </c>
      <c r="CS180" s="29" t="e">
        <f t="shared" si="307"/>
        <v>#N/A</v>
      </c>
      <c r="CT180" s="29" t="e">
        <f t="shared" si="307"/>
        <v>#N/A</v>
      </c>
      <c r="CU180" s="29" t="e">
        <f t="shared" si="307"/>
        <v>#N/A</v>
      </c>
      <c r="CV180" s="29" t="e">
        <f t="shared" si="307"/>
        <v>#N/A</v>
      </c>
      <c r="CW180" s="29" t="e">
        <f t="shared" si="307"/>
        <v>#N/A</v>
      </c>
      <c r="CX180" s="29" t="e">
        <f t="shared" si="307"/>
        <v>#N/A</v>
      </c>
      <c r="CY180" s="29" t="e">
        <f t="shared" si="307"/>
        <v>#N/A</v>
      </c>
      <c r="CZ180" s="29" t="e">
        <f t="shared" si="307"/>
        <v>#N/A</v>
      </c>
      <c r="DA180" s="29" t="e">
        <f t="shared" si="307"/>
        <v>#N/A</v>
      </c>
      <c r="DB180" s="29" t="e">
        <f t="shared" si="307"/>
        <v>#N/A</v>
      </c>
      <c r="DC180" s="29"/>
      <c r="DD180" s="29" t="e">
        <f t="shared" si="308"/>
        <v>#N/A</v>
      </c>
      <c r="DE180" s="29" t="e">
        <f t="shared" si="308"/>
        <v>#N/A</v>
      </c>
      <c r="DF180" s="29" t="e">
        <f t="shared" si="308"/>
        <v>#N/A</v>
      </c>
      <c r="DG180" s="29" t="e">
        <f t="shared" si="308"/>
        <v>#N/A</v>
      </c>
      <c r="DH180" s="29" t="e">
        <f t="shared" si="308"/>
        <v>#N/A</v>
      </c>
      <c r="DI180" s="29" t="e">
        <f t="shared" si="308"/>
        <v>#N/A</v>
      </c>
      <c r="DJ180" s="29" t="e">
        <f t="shared" si="308"/>
        <v>#N/A</v>
      </c>
      <c r="DK180" s="29" t="e">
        <f t="shared" si="308"/>
        <v>#N/A</v>
      </c>
      <c r="DL180" s="29" t="e">
        <f t="shared" si="308"/>
        <v>#N/A</v>
      </c>
      <c r="DM180" s="29" t="e">
        <f t="shared" si="308"/>
        <v>#N/A</v>
      </c>
      <c r="DN180" s="29" t="e">
        <f t="shared" si="308"/>
        <v>#N/A</v>
      </c>
      <c r="DO180" s="29" t="e">
        <f t="shared" si="308"/>
        <v>#N/A</v>
      </c>
    </row>
    <row r="181" spans="1:119" ht="18" customHeight="1">
      <c r="A181" s="52" t="s">
        <v>97</v>
      </c>
      <c r="B181" s="52" t="str">
        <f t="shared" ref="B181:F181" si="316">B242&amp;""</f>
        <v/>
      </c>
      <c r="C181" s="52" t="str">
        <f t="shared" si="316"/>
        <v/>
      </c>
      <c r="D181" s="52" t="str">
        <f t="shared" si="316"/>
        <v/>
      </c>
      <c r="E181" s="52" t="str">
        <f t="shared" si="316"/>
        <v/>
      </c>
      <c r="F181" s="52" t="str">
        <f t="shared" si="316"/>
        <v/>
      </c>
      <c r="G181" s="87">
        <f t="shared" si="153"/>
        <v>0.85</v>
      </c>
      <c r="H181" s="58"/>
      <c r="I181" s="56" t="e">
        <f>VLOOKUP($C181,地域別価格234[],5,0)</f>
        <v>#N/A</v>
      </c>
      <c r="J181" s="63" t="str">
        <f t="shared" si="154"/>
        <v/>
      </c>
      <c r="K181" s="50" t="e">
        <f t="shared" si="155"/>
        <v>#N/A</v>
      </c>
      <c r="L181" s="34" t="e">
        <f t="shared" si="200"/>
        <v>#N/A</v>
      </c>
      <c r="M181" s="94" t="e">
        <f t="shared" si="156"/>
        <v>#N/A</v>
      </c>
      <c r="N181" s="98" t="e">
        <f t="shared" si="310"/>
        <v>#N/A</v>
      </c>
      <c r="O181" s="56" t="e">
        <f>VLOOKUP($C181,地域別価格234[],6,0)</f>
        <v>#N/A</v>
      </c>
      <c r="P181" s="63" t="str">
        <f t="shared" si="157"/>
        <v/>
      </c>
      <c r="Q181" s="50" t="e">
        <f t="shared" si="158"/>
        <v>#N/A</v>
      </c>
      <c r="R181" s="34" t="e">
        <f t="shared" si="201"/>
        <v>#N/A</v>
      </c>
      <c r="S181" s="94" t="e">
        <f t="shared" si="286"/>
        <v>#N/A</v>
      </c>
      <c r="T181" s="98" t="e">
        <f t="shared" si="159"/>
        <v>#N/A</v>
      </c>
      <c r="U181" s="56" t="e">
        <f>VLOOKUP($C181,地域別価格234[],7,0)</f>
        <v>#N/A</v>
      </c>
      <c r="V181" s="63" t="str">
        <f t="shared" si="160"/>
        <v/>
      </c>
      <c r="W181" s="50" t="e">
        <f t="shared" si="161"/>
        <v>#N/A</v>
      </c>
      <c r="X181" s="34" t="e">
        <f t="shared" si="203"/>
        <v>#N/A</v>
      </c>
      <c r="Y181" s="94" t="e">
        <f t="shared" si="287"/>
        <v>#N/A</v>
      </c>
      <c r="Z181" s="98" t="e">
        <f t="shared" si="162"/>
        <v>#N/A</v>
      </c>
      <c r="AA181" s="56" t="e">
        <f>VLOOKUP($C181,地域別価格234[],8,0)</f>
        <v>#N/A</v>
      </c>
      <c r="AB181" s="63" t="str">
        <f t="shared" si="163"/>
        <v/>
      </c>
      <c r="AC181" s="50" t="e">
        <f t="shared" si="164"/>
        <v>#N/A</v>
      </c>
      <c r="AD181" s="34" t="e">
        <f t="shared" si="205"/>
        <v>#N/A</v>
      </c>
      <c r="AE181" s="94" t="e">
        <f t="shared" si="206"/>
        <v>#N/A</v>
      </c>
      <c r="AF181" s="98" t="e">
        <f t="shared" si="288"/>
        <v>#N/A</v>
      </c>
      <c r="AG181" s="56" t="e">
        <f>VLOOKUP($C181,地域別価格234[],9,0)</f>
        <v>#N/A</v>
      </c>
      <c r="AH181" s="63" t="str">
        <f t="shared" si="165"/>
        <v/>
      </c>
      <c r="AI181" s="50" t="e">
        <f t="shared" si="289"/>
        <v>#N/A</v>
      </c>
      <c r="AJ181" s="34" t="e">
        <f t="shared" si="209"/>
        <v>#N/A</v>
      </c>
      <c r="AK181" s="94" t="e">
        <f t="shared" si="290"/>
        <v>#N/A</v>
      </c>
      <c r="AL181" s="98" t="e">
        <f t="shared" si="291"/>
        <v>#N/A</v>
      </c>
      <c r="AM181" s="56" t="e">
        <f>VLOOKUP($C181,地域別価格234[],10,0)</f>
        <v>#N/A</v>
      </c>
      <c r="AN181" s="63" t="str">
        <f t="shared" si="166"/>
        <v/>
      </c>
      <c r="AO181" s="50" t="e">
        <f t="shared" si="292"/>
        <v>#N/A</v>
      </c>
      <c r="AP181" s="34" t="e">
        <f t="shared" si="213"/>
        <v>#N/A</v>
      </c>
      <c r="AQ181" s="94" t="e">
        <f t="shared" si="167"/>
        <v>#N/A</v>
      </c>
      <c r="AR181" s="98" t="e">
        <f t="shared" si="168"/>
        <v>#N/A</v>
      </c>
      <c r="AS181" s="56" t="e">
        <f>VLOOKUP($C181,地域別価格234[],11,0)</f>
        <v>#N/A</v>
      </c>
      <c r="AT181" s="63" t="str">
        <f t="shared" si="169"/>
        <v/>
      </c>
      <c r="AU181" s="50" t="e">
        <f t="shared" si="293"/>
        <v>#N/A</v>
      </c>
      <c r="AV181" s="34" t="e">
        <f t="shared" si="215"/>
        <v>#N/A</v>
      </c>
      <c r="AW181" s="94" t="e">
        <f t="shared" si="170"/>
        <v>#N/A</v>
      </c>
      <c r="AX181" s="98" t="e">
        <f t="shared" si="294"/>
        <v>#N/A</v>
      </c>
      <c r="AY181" s="56" t="e">
        <f>VLOOKUP($C181,地域別価格234[],12,0)</f>
        <v>#N/A</v>
      </c>
      <c r="AZ181" s="63" t="str">
        <f t="shared" si="171"/>
        <v/>
      </c>
      <c r="BA181" s="50" t="e">
        <f t="shared" si="295"/>
        <v>#N/A</v>
      </c>
      <c r="BB181" s="34" t="e">
        <f t="shared" si="218"/>
        <v>#N/A</v>
      </c>
      <c r="BC181" s="94" t="e">
        <f t="shared" si="172"/>
        <v>#N/A</v>
      </c>
      <c r="BD181" s="98" t="e">
        <f t="shared" si="296"/>
        <v>#N/A</v>
      </c>
      <c r="BE181" s="56" t="e">
        <f>VLOOKUP($C181,地域別価格234[],13,0)</f>
        <v>#N/A</v>
      </c>
      <c r="BF181" s="63" t="str">
        <f t="shared" si="173"/>
        <v/>
      </c>
      <c r="BG181" s="50" t="e">
        <f t="shared" si="297"/>
        <v>#N/A</v>
      </c>
      <c r="BH181" s="34" t="e">
        <f t="shared" si="221"/>
        <v>#N/A</v>
      </c>
      <c r="BI181" s="94" t="e">
        <f t="shared" si="298"/>
        <v>#N/A</v>
      </c>
      <c r="BJ181" s="98" t="e">
        <f t="shared" si="299"/>
        <v>#N/A</v>
      </c>
      <c r="BK181" s="56" t="e">
        <f>VLOOKUP($C181,地域別価格234[],14,0)</f>
        <v>#N/A</v>
      </c>
      <c r="BL181" s="63" t="str">
        <f t="shared" si="174"/>
        <v/>
      </c>
      <c r="BM181" s="50" t="e">
        <f t="shared" si="300"/>
        <v>#N/A</v>
      </c>
      <c r="BN181" s="34" t="e">
        <f t="shared" si="225"/>
        <v>#N/A</v>
      </c>
      <c r="BO181" s="94" t="e">
        <f t="shared" si="175"/>
        <v>#N/A</v>
      </c>
      <c r="BP181" s="98" t="e">
        <f t="shared" si="301"/>
        <v>#N/A</v>
      </c>
      <c r="BQ181" s="56" t="e">
        <f>VLOOKUP($C181,地域別価格234[],15,0)</f>
        <v>#N/A</v>
      </c>
      <c r="BR181" s="63" t="str">
        <f t="shared" si="176"/>
        <v/>
      </c>
      <c r="BS181" s="50" t="e">
        <f t="shared" si="302"/>
        <v>#N/A</v>
      </c>
      <c r="BT181" s="34" t="e">
        <f t="shared" si="228"/>
        <v>#N/A</v>
      </c>
      <c r="BU181" s="94" t="e">
        <f t="shared" si="177"/>
        <v>#N/A</v>
      </c>
      <c r="BV181" s="98" t="e">
        <f t="shared" si="303"/>
        <v>#N/A</v>
      </c>
      <c r="BW181" s="56" t="e">
        <f>VLOOKUP($C181,地域別価格234[],16,0)</f>
        <v>#N/A</v>
      </c>
      <c r="BX181" s="63" t="str">
        <f t="shared" si="178"/>
        <v/>
      </c>
      <c r="BY181" s="50" t="e">
        <f t="shared" si="304"/>
        <v>#N/A</v>
      </c>
      <c r="BZ181" s="34" t="e">
        <f t="shared" si="261"/>
        <v>#N/A</v>
      </c>
      <c r="CA181" s="94" t="e">
        <f t="shared" si="305"/>
        <v>#N/A</v>
      </c>
      <c r="CB181" s="98" t="e">
        <f t="shared" si="306"/>
        <v>#N/A</v>
      </c>
      <c r="CC181" s="47" t="e">
        <f t="shared" si="179"/>
        <v>#VALUE!</v>
      </c>
      <c r="CD181" s="36" t="e">
        <f t="shared" si="234"/>
        <v>#N/A</v>
      </c>
      <c r="CE181" s="36" t="e">
        <f t="shared" si="235"/>
        <v>#N/A</v>
      </c>
      <c r="CF181" s="36" t="e">
        <f t="shared" si="236"/>
        <v>#N/A</v>
      </c>
      <c r="CG181" s="36" t="e">
        <f t="shared" si="237"/>
        <v>#N/A</v>
      </c>
      <c r="CH181" s="36" t="e">
        <f t="shared" si="238"/>
        <v>#N/A</v>
      </c>
      <c r="CI181" s="36" t="e">
        <f t="shared" si="239"/>
        <v>#N/A</v>
      </c>
      <c r="CJ181" s="36" t="e">
        <f t="shared" si="240"/>
        <v>#N/A</v>
      </c>
      <c r="CK181" s="36" t="e">
        <f t="shared" si="241"/>
        <v>#N/A</v>
      </c>
      <c r="CL181" s="36" t="e">
        <f t="shared" si="242"/>
        <v>#N/A</v>
      </c>
      <c r="CM181" s="36" t="e">
        <f t="shared" si="243"/>
        <v>#N/A</v>
      </c>
      <c r="CN181" s="36" t="e">
        <f t="shared" si="244"/>
        <v>#N/A</v>
      </c>
      <c r="CO181" s="36" t="e">
        <f t="shared" si="245"/>
        <v>#N/A</v>
      </c>
      <c r="CP181" s="36" t="e">
        <f t="shared" si="246"/>
        <v>#N/A</v>
      </c>
      <c r="CQ181" s="29" t="e">
        <f t="shared" si="307"/>
        <v>#N/A</v>
      </c>
      <c r="CR181" s="29" t="e">
        <f t="shared" si="307"/>
        <v>#N/A</v>
      </c>
      <c r="CS181" s="29" t="e">
        <f t="shared" si="307"/>
        <v>#N/A</v>
      </c>
      <c r="CT181" s="29" t="e">
        <f t="shared" si="307"/>
        <v>#N/A</v>
      </c>
      <c r="CU181" s="29" t="e">
        <f t="shared" si="307"/>
        <v>#N/A</v>
      </c>
      <c r="CV181" s="29" t="e">
        <f t="shared" si="307"/>
        <v>#N/A</v>
      </c>
      <c r="CW181" s="29" t="e">
        <f t="shared" si="307"/>
        <v>#N/A</v>
      </c>
      <c r="CX181" s="29" t="e">
        <f t="shared" si="307"/>
        <v>#N/A</v>
      </c>
      <c r="CY181" s="29" t="e">
        <f t="shared" si="307"/>
        <v>#N/A</v>
      </c>
      <c r="CZ181" s="29" t="e">
        <f t="shared" si="307"/>
        <v>#N/A</v>
      </c>
      <c r="DA181" s="29" t="e">
        <f t="shared" si="307"/>
        <v>#N/A</v>
      </c>
      <c r="DB181" s="29" t="e">
        <f t="shared" si="307"/>
        <v>#N/A</v>
      </c>
      <c r="DC181" s="29"/>
      <c r="DD181" s="29" t="e">
        <f t="shared" si="308"/>
        <v>#N/A</v>
      </c>
      <c r="DE181" s="29" t="e">
        <f t="shared" si="308"/>
        <v>#N/A</v>
      </c>
      <c r="DF181" s="29" t="e">
        <f t="shared" si="308"/>
        <v>#N/A</v>
      </c>
      <c r="DG181" s="29" t="e">
        <f t="shared" si="308"/>
        <v>#N/A</v>
      </c>
      <c r="DH181" s="29" t="e">
        <f t="shared" si="308"/>
        <v>#N/A</v>
      </c>
      <c r="DI181" s="29" t="e">
        <f t="shared" si="308"/>
        <v>#N/A</v>
      </c>
      <c r="DJ181" s="29" t="e">
        <f t="shared" si="308"/>
        <v>#N/A</v>
      </c>
      <c r="DK181" s="29" t="e">
        <f t="shared" si="308"/>
        <v>#N/A</v>
      </c>
      <c r="DL181" s="29" t="e">
        <f t="shared" si="308"/>
        <v>#N/A</v>
      </c>
      <c r="DM181" s="29" t="e">
        <f t="shared" si="308"/>
        <v>#N/A</v>
      </c>
      <c r="DN181" s="29" t="e">
        <f t="shared" si="308"/>
        <v>#N/A</v>
      </c>
      <c r="DO181" s="29" t="e">
        <f t="shared" si="308"/>
        <v>#N/A</v>
      </c>
    </row>
    <row r="182" spans="1:119" ht="18" customHeight="1">
      <c r="A182" s="52" t="s">
        <v>97</v>
      </c>
      <c r="B182" s="52" t="str">
        <f t="shared" ref="B182:F182" si="317">B243&amp;""</f>
        <v/>
      </c>
      <c r="C182" s="52" t="str">
        <f t="shared" si="317"/>
        <v/>
      </c>
      <c r="D182" s="52" t="str">
        <f t="shared" si="317"/>
        <v/>
      </c>
      <c r="E182" s="52" t="str">
        <f t="shared" si="317"/>
        <v/>
      </c>
      <c r="F182" s="52" t="str">
        <f t="shared" si="317"/>
        <v/>
      </c>
      <c r="G182" s="87">
        <f t="shared" si="153"/>
        <v>0.85</v>
      </c>
      <c r="H182" s="58"/>
      <c r="I182" s="56" t="e">
        <f>VLOOKUP($C182,地域別価格234[],5,0)</f>
        <v>#N/A</v>
      </c>
      <c r="J182" s="63" t="str">
        <f t="shared" si="154"/>
        <v/>
      </c>
      <c r="K182" s="50" t="e">
        <f t="shared" si="155"/>
        <v>#N/A</v>
      </c>
      <c r="L182" s="34" t="e">
        <f t="shared" si="200"/>
        <v>#N/A</v>
      </c>
      <c r="M182" s="94" t="e">
        <f t="shared" si="156"/>
        <v>#N/A</v>
      </c>
      <c r="N182" s="98" t="e">
        <f t="shared" si="310"/>
        <v>#N/A</v>
      </c>
      <c r="O182" s="56" t="e">
        <f>VLOOKUP($C182,地域別価格234[],6,0)</f>
        <v>#N/A</v>
      </c>
      <c r="P182" s="63" t="str">
        <f t="shared" si="157"/>
        <v/>
      </c>
      <c r="Q182" s="50" t="e">
        <f t="shared" si="158"/>
        <v>#N/A</v>
      </c>
      <c r="R182" s="34" t="e">
        <f t="shared" si="201"/>
        <v>#N/A</v>
      </c>
      <c r="S182" s="94" t="e">
        <f t="shared" si="286"/>
        <v>#N/A</v>
      </c>
      <c r="T182" s="98" t="e">
        <f t="shared" si="159"/>
        <v>#N/A</v>
      </c>
      <c r="U182" s="56" t="e">
        <f>VLOOKUP($C182,地域別価格234[],7,0)</f>
        <v>#N/A</v>
      </c>
      <c r="V182" s="63" t="str">
        <f t="shared" si="160"/>
        <v/>
      </c>
      <c r="W182" s="50" t="e">
        <f t="shared" si="161"/>
        <v>#N/A</v>
      </c>
      <c r="X182" s="34" t="e">
        <f t="shared" si="203"/>
        <v>#N/A</v>
      </c>
      <c r="Y182" s="94" t="e">
        <f t="shared" si="287"/>
        <v>#N/A</v>
      </c>
      <c r="Z182" s="98" t="e">
        <f t="shared" si="162"/>
        <v>#N/A</v>
      </c>
      <c r="AA182" s="56" t="e">
        <f>VLOOKUP($C182,地域別価格234[],8,0)</f>
        <v>#N/A</v>
      </c>
      <c r="AB182" s="63" t="str">
        <f t="shared" si="163"/>
        <v/>
      </c>
      <c r="AC182" s="50" t="e">
        <f t="shared" si="164"/>
        <v>#N/A</v>
      </c>
      <c r="AD182" s="34" t="e">
        <f t="shared" si="205"/>
        <v>#N/A</v>
      </c>
      <c r="AE182" s="94" t="e">
        <f t="shared" si="206"/>
        <v>#N/A</v>
      </c>
      <c r="AF182" s="98" t="e">
        <f t="shared" si="288"/>
        <v>#N/A</v>
      </c>
      <c r="AG182" s="56" t="e">
        <f>VLOOKUP($C182,地域別価格234[],9,0)</f>
        <v>#N/A</v>
      </c>
      <c r="AH182" s="63" t="str">
        <f t="shared" si="165"/>
        <v/>
      </c>
      <c r="AI182" s="50" t="e">
        <f t="shared" si="289"/>
        <v>#N/A</v>
      </c>
      <c r="AJ182" s="34" t="e">
        <f t="shared" si="209"/>
        <v>#N/A</v>
      </c>
      <c r="AK182" s="94" t="e">
        <f t="shared" si="290"/>
        <v>#N/A</v>
      </c>
      <c r="AL182" s="98" t="e">
        <f t="shared" si="291"/>
        <v>#N/A</v>
      </c>
      <c r="AM182" s="56" t="e">
        <f>VLOOKUP($C182,地域別価格234[],10,0)</f>
        <v>#N/A</v>
      </c>
      <c r="AN182" s="63" t="str">
        <f t="shared" si="166"/>
        <v/>
      </c>
      <c r="AO182" s="50" t="e">
        <f t="shared" si="292"/>
        <v>#N/A</v>
      </c>
      <c r="AP182" s="34" t="e">
        <f t="shared" si="213"/>
        <v>#N/A</v>
      </c>
      <c r="AQ182" s="94" t="e">
        <f t="shared" si="167"/>
        <v>#N/A</v>
      </c>
      <c r="AR182" s="98" t="e">
        <f t="shared" si="168"/>
        <v>#N/A</v>
      </c>
      <c r="AS182" s="56" t="e">
        <f>VLOOKUP($C182,地域別価格234[],11,0)</f>
        <v>#N/A</v>
      </c>
      <c r="AT182" s="63" t="str">
        <f t="shared" si="169"/>
        <v/>
      </c>
      <c r="AU182" s="50" t="e">
        <f t="shared" si="293"/>
        <v>#N/A</v>
      </c>
      <c r="AV182" s="34" t="e">
        <f t="shared" si="215"/>
        <v>#N/A</v>
      </c>
      <c r="AW182" s="94" t="e">
        <f t="shared" si="170"/>
        <v>#N/A</v>
      </c>
      <c r="AX182" s="98" t="e">
        <f t="shared" si="294"/>
        <v>#N/A</v>
      </c>
      <c r="AY182" s="56" t="e">
        <f>VLOOKUP($C182,地域別価格234[],12,0)</f>
        <v>#N/A</v>
      </c>
      <c r="AZ182" s="63" t="str">
        <f t="shared" si="171"/>
        <v/>
      </c>
      <c r="BA182" s="50" t="e">
        <f t="shared" si="295"/>
        <v>#N/A</v>
      </c>
      <c r="BB182" s="34" t="e">
        <f t="shared" si="218"/>
        <v>#N/A</v>
      </c>
      <c r="BC182" s="94" t="e">
        <f t="shared" si="172"/>
        <v>#N/A</v>
      </c>
      <c r="BD182" s="98" t="e">
        <f t="shared" si="296"/>
        <v>#N/A</v>
      </c>
      <c r="BE182" s="56" t="e">
        <f>VLOOKUP($C182,地域別価格234[],13,0)</f>
        <v>#N/A</v>
      </c>
      <c r="BF182" s="63" t="str">
        <f t="shared" si="173"/>
        <v/>
      </c>
      <c r="BG182" s="50" t="e">
        <f t="shared" si="297"/>
        <v>#N/A</v>
      </c>
      <c r="BH182" s="34" t="e">
        <f t="shared" si="221"/>
        <v>#N/A</v>
      </c>
      <c r="BI182" s="94" t="e">
        <f t="shared" si="298"/>
        <v>#N/A</v>
      </c>
      <c r="BJ182" s="98" t="e">
        <f t="shared" si="299"/>
        <v>#N/A</v>
      </c>
      <c r="BK182" s="56" t="e">
        <f>VLOOKUP($C182,地域別価格234[],14,0)</f>
        <v>#N/A</v>
      </c>
      <c r="BL182" s="63" t="str">
        <f t="shared" si="174"/>
        <v/>
      </c>
      <c r="BM182" s="50" t="e">
        <f t="shared" si="300"/>
        <v>#N/A</v>
      </c>
      <c r="BN182" s="34" t="e">
        <f t="shared" si="225"/>
        <v>#N/A</v>
      </c>
      <c r="BO182" s="94" t="e">
        <f t="shared" si="175"/>
        <v>#N/A</v>
      </c>
      <c r="BP182" s="98" t="e">
        <f t="shared" si="301"/>
        <v>#N/A</v>
      </c>
      <c r="BQ182" s="56" t="e">
        <f>VLOOKUP($C182,地域別価格234[],15,0)</f>
        <v>#N/A</v>
      </c>
      <c r="BR182" s="63" t="str">
        <f t="shared" si="176"/>
        <v/>
      </c>
      <c r="BS182" s="50" t="e">
        <f t="shared" si="302"/>
        <v>#N/A</v>
      </c>
      <c r="BT182" s="34" t="e">
        <f t="shared" si="228"/>
        <v>#N/A</v>
      </c>
      <c r="BU182" s="94" t="e">
        <f t="shared" si="177"/>
        <v>#N/A</v>
      </c>
      <c r="BV182" s="98" t="e">
        <f t="shared" si="303"/>
        <v>#N/A</v>
      </c>
      <c r="BW182" s="56" t="e">
        <f>VLOOKUP($C182,地域別価格234[],16,0)</f>
        <v>#N/A</v>
      </c>
      <c r="BX182" s="63" t="str">
        <f t="shared" si="178"/>
        <v/>
      </c>
      <c r="BY182" s="50" t="e">
        <f t="shared" si="304"/>
        <v>#N/A</v>
      </c>
      <c r="BZ182" s="34" t="e">
        <f t="shared" si="261"/>
        <v>#N/A</v>
      </c>
      <c r="CA182" s="94" t="e">
        <f t="shared" si="305"/>
        <v>#N/A</v>
      </c>
      <c r="CB182" s="98" t="e">
        <f t="shared" si="306"/>
        <v>#N/A</v>
      </c>
      <c r="CC182" s="47" t="e">
        <f t="shared" si="179"/>
        <v>#VALUE!</v>
      </c>
      <c r="CD182" s="36" t="e">
        <f t="shared" si="234"/>
        <v>#N/A</v>
      </c>
      <c r="CE182" s="36" t="e">
        <f t="shared" si="235"/>
        <v>#N/A</v>
      </c>
      <c r="CF182" s="36" t="e">
        <f t="shared" si="236"/>
        <v>#N/A</v>
      </c>
      <c r="CG182" s="36" t="e">
        <f t="shared" si="237"/>
        <v>#N/A</v>
      </c>
      <c r="CH182" s="36" t="e">
        <f t="shared" si="238"/>
        <v>#N/A</v>
      </c>
      <c r="CI182" s="36" t="e">
        <f t="shared" si="239"/>
        <v>#N/A</v>
      </c>
      <c r="CJ182" s="36" t="e">
        <f t="shared" si="240"/>
        <v>#N/A</v>
      </c>
      <c r="CK182" s="36" t="e">
        <f t="shared" si="241"/>
        <v>#N/A</v>
      </c>
      <c r="CL182" s="36" t="e">
        <f t="shared" si="242"/>
        <v>#N/A</v>
      </c>
      <c r="CM182" s="36" t="e">
        <f t="shared" si="243"/>
        <v>#N/A</v>
      </c>
      <c r="CN182" s="36" t="e">
        <f t="shared" si="244"/>
        <v>#N/A</v>
      </c>
      <c r="CO182" s="36" t="e">
        <f t="shared" si="245"/>
        <v>#N/A</v>
      </c>
      <c r="CP182" s="36" t="e">
        <f t="shared" si="246"/>
        <v>#N/A</v>
      </c>
      <c r="CQ182" s="29" t="e">
        <f t="shared" si="307"/>
        <v>#N/A</v>
      </c>
      <c r="CR182" s="29" t="e">
        <f t="shared" si="307"/>
        <v>#N/A</v>
      </c>
      <c r="CS182" s="29" t="e">
        <f t="shared" si="307"/>
        <v>#N/A</v>
      </c>
      <c r="CT182" s="29" t="e">
        <f t="shared" si="307"/>
        <v>#N/A</v>
      </c>
      <c r="CU182" s="29" t="e">
        <f t="shared" si="307"/>
        <v>#N/A</v>
      </c>
      <c r="CV182" s="29" t="e">
        <f t="shared" si="307"/>
        <v>#N/A</v>
      </c>
      <c r="CW182" s="29" t="e">
        <f t="shared" si="307"/>
        <v>#N/A</v>
      </c>
      <c r="CX182" s="29" t="e">
        <f t="shared" si="307"/>
        <v>#N/A</v>
      </c>
      <c r="CY182" s="29" t="e">
        <f t="shared" si="307"/>
        <v>#N/A</v>
      </c>
      <c r="CZ182" s="29" t="e">
        <f t="shared" si="307"/>
        <v>#N/A</v>
      </c>
      <c r="DA182" s="29" t="e">
        <f t="shared" si="307"/>
        <v>#N/A</v>
      </c>
      <c r="DB182" s="29" t="e">
        <f t="shared" si="307"/>
        <v>#N/A</v>
      </c>
      <c r="DC182" s="29"/>
      <c r="DD182" s="29" t="e">
        <f t="shared" si="308"/>
        <v>#N/A</v>
      </c>
      <c r="DE182" s="29" t="e">
        <f t="shared" si="308"/>
        <v>#N/A</v>
      </c>
      <c r="DF182" s="29" t="e">
        <f t="shared" si="308"/>
        <v>#N/A</v>
      </c>
      <c r="DG182" s="29" t="e">
        <f t="shared" si="308"/>
        <v>#N/A</v>
      </c>
      <c r="DH182" s="29" t="e">
        <f t="shared" si="308"/>
        <v>#N/A</v>
      </c>
      <c r="DI182" s="29" t="e">
        <f t="shared" si="308"/>
        <v>#N/A</v>
      </c>
      <c r="DJ182" s="29" t="e">
        <f t="shared" si="308"/>
        <v>#N/A</v>
      </c>
      <c r="DK182" s="29" t="e">
        <f t="shared" si="308"/>
        <v>#N/A</v>
      </c>
      <c r="DL182" s="29" t="e">
        <f t="shared" si="308"/>
        <v>#N/A</v>
      </c>
      <c r="DM182" s="29" t="e">
        <f t="shared" si="308"/>
        <v>#N/A</v>
      </c>
      <c r="DN182" s="29" t="e">
        <f t="shared" si="308"/>
        <v>#N/A</v>
      </c>
      <c r="DO182" s="29" t="e">
        <f t="shared" si="308"/>
        <v>#N/A</v>
      </c>
    </row>
    <row r="183" spans="1:119" ht="18" customHeight="1">
      <c r="A183" s="52" t="s">
        <v>97</v>
      </c>
      <c r="B183" s="52" t="str">
        <f t="shared" ref="B183:F183" si="318">B244&amp;""</f>
        <v/>
      </c>
      <c r="C183" s="52" t="str">
        <f t="shared" si="318"/>
        <v/>
      </c>
      <c r="D183" s="52" t="str">
        <f t="shared" si="318"/>
        <v/>
      </c>
      <c r="E183" s="52" t="str">
        <f t="shared" si="318"/>
        <v/>
      </c>
      <c r="F183" s="52" t="str">
        <f t="shared" si="318"/>
        <v/>
      </c>
      <c r="G183" s="87">
        <f t="shared" si="153"/>
        <v>0.85</v>
      </c>
      <c r="H183" s="58"/>
      <c r="I183" s="56" t="e">
        <f>VLOOKUP($C183,地域別価格234[],5,0)</f>
        <v>#N/A</v>
      </c>
      <c r="J183" s="63" t="str">
        <f t="shared" si="154"/>
        <v/>
      </c>
      <c r="K183" s="50" t="e">
        <f t="shared" si="155"/>
        <v>#N/A</v>
      </c>
      <c r="L183" s="34" t="e">
        <f t="shared" si="200"/>
        <v>#N/A</v>
      </c>
      <c r="M183" s="94" t="e">
        <f t="shared" si="156"/>
        <v>#N/A</v>
      </c>
      <c r="N183" s="98" t="e">
        <f t="shared" si="310"/>
        <v>#N/A</v>
      </c>
      <c r="O183" s="56" t="e">
        <f>VLOOKUP($C183,地域別価格234[],6,0)</f>
        <v>#N/A</v>
      </c>
      <c r="P183" s="63" t="str">
        <f t="shared" si="157"/>
        <v/>
      </c>
      <c r="Q183" s="50" t="e">
        <f t="shared" si="158"/>
        <v>#N/A</v>
      </c>
      <c r="R183" s="34" t="e">
        <f t="shared" si="201"/>
        <v>#N/A</v>
      </c>
      <c r="S183" s="94" t="e">
        <f t="shared" si="286"/>
        <v>#N/A</v>
      </c>
      <c r="T183" s="98" t="e">
        <f t="shared" si="159"/>
        <v>#N/A</v>
      </c>
      <c r="U183" s="56" t="e">
        <f>VLOOKUP($C183,地域別価格234[],7,0)</f>
        <v>#N/A</v>
      </c>
      <c r="V183" s="63" t="str">
        <f t="shared" si="160"/>
        <v/>
      </c>
      <c r="W183" s="50" t="e">
        <f t="shared" si="161"/>
        <v>#N/A</v>
      </c>
      <c r="X183" s="34" t="e">
        <f t="shared" si="203"/>
        <v>#N/A</v>
      </c>
      <c r="Y183" s="94" t="e">
        <f t="shared" si="287"/>
        <v>#N/A</v>
      </c>
      <c r="Z183" s="98" t="e">
        <f t="shared" si="162"/>
        <v>#N/A</v>
      </c>
      <c r="AA183" s="56" t="e">
        <f>VLOOKUP($C183,地域別価格234[],8,0)</f>
        <v>#N/A</v>
      </c>
      <c r="AB183" s="63" t="str">
        <f t="shared" si="163"/>
        <v/>
      </c>
      <c r="AC183" s="50" t="e">
        <f t="shared" si="164"/>
        <v>#N/A</v>
      </c>
      <c r="AD183" s="34" t="e">
        <f t="shared" si="205"/>
        <v>#N/A</v>
      </c>
      <c r="AE183" s="94" t="e">
        <f t="shared" si="206"/>
        <v>#N/A</v>
      </c>
      <c r="AF183" s="98" t="e">
        <f t="shared" si="288"/>
        <v>#N/A</v>
      </c>
      <c r="AG183" s="56" t="e">
        <f>VLOOKUP($C183,地域別価格234[],9,0)</f>
        <v>#N/A</v>
      </c>
      <c r="AH183" s="63" t="str">
        <f t="shared" si="165"/>
        <v/>
      </c>
      <c r="AI183" s="50" t="e">
        <f t="shared" si="289"/>
        <v>#N/A</v>
      </c>
      <c r="AJ183" s="34" t="e">
        <f t="shared" si="209"/>
        <v>#N/A</v>
      </c>
      <c r="AK183" s="94" t="e">
        <f t="shared" si="290"/>
        <v>#N/A</v>
      </c>
      <c r="AL183" s="98" t="e">
        <f t="shared" si="291"/>
        <v>#N/A</v>
      </c>
      <c r="AM183" s="56" t="e">
        <f>VLOOKUP($C183,地域別価格234[],10,0)</f>
        <v>#N/A</v>
      </c>
      <c r="AN183" s="63" t="str">
        <f t="shared" si="166"/>
        <v/>
      </c>
      <c r="AO183" s="50" t="e">
        <f t="shared" si="292"/>
        <v>#N/A</v>
      </c>
      <c r="AP183" s="34" t="e">
        <f t="shared" si="213"/>
        <v>#N/A</v>
      </c>
      <c r="AQ183" s="94" t="e">
        <f t="shared" si="167"/>
        <v>#N/A</v>
      </c>
      <c r="AR183" s="98" t="e">
        <f t="shared" si="168"/>
        <v>#N/A</v>
      </c>
      <c r="AS183" s="56" t="e">
        <f>VLOOKUP($C183,地域別価格234[],11,0)</f>
        <v>#N/A</v>
      </c>
      <c r="AT183" s="63" t="str">
        <f t="shared" si="169"/>
        <v/>
      </c>
      <c r="AU183" s="50" t="e">
        <f t="shared" si="293"/>
        <v>#N/A</v>
      </c>
      <c r="AV183" s="34" t="e">
        <f t="shared" si="215"/>
        <v>#N/A</v>
      </c>
      <c r="AW183" s="94" t="e">
        <f t="shared" si="170"/>
        <v>#N/A</v>
      </c>
      <c r="AX183" s="98" t="e">
        <f t="shared" si="294"/>
        <v>#N/A</v>
      </c>
      <c r="AY183" s="56" t="e">
        <f>VLOOKUP($C183,地域別価格234[],12,0)</f>
        <v>#N/A</v>
      </c>
      <c r="AZ183" s="63" t="str">
        <f t="shared" si="171"/>
        <v/>
      </c>
      <c r="BA183" s="50" t="e">
        <f t="shared" si="295"/>
        <v>#N/A</v>
      </c>
      <c r="BB183" s="34" t="e">
        <f t="shared" si="218"/>
        <v>#N/A</v>
      </c>
      <c r="BC183" s="94" t="e">
        <f t="shared" si="172"/>
        <v>#N/A</v>
      </c>
      <c r="BD183" s="98" t="e">
        <f t="shared" si="296"/>
        <v>#N/A</v>
      </c>
      <c r="BE183" s="56" t="e">
        <f>VLOOKUP($C183,地域別価格234[],13,0)</f>
        <v>#N/A</v>
      </c>
      <c r="BF183" s="63" t="str">
        <f t="shared" si="173"/>
        <v/>
      </c>
      <c r="BG183" s="50" t="e">
        <f t="shared" si="297"/>
        <v>#N/A</v>
      </c>
      <c r="BH183" s="34" t="e">
        <f t="shared" si="221"/>
        <v>#N/A</v>
      </c>
      <c r="BI183" s="94" t="e">
        <f t="shared" si="298"/>
        <v>#N/A</v>
      </c>
      <c r="BJ183" s="98" t="e">
        <f t="shared" si="299"/>
        <v>#N/A</v>
      </c>
      <c r="BK183" s="56" t="e">
        <f>VLOOKUP($C183,地域別価格234[],14,0)</f>
        <v>#N/A</v>
      </c>
      <c r="BL183" s="63" t="str">
        <f t="shared" si="174"/>
        <v/>
      </c>
      <c r="BM183" s="50" t="e">
        <f t="shared" si="300"/>
        <v>#N/A</v>
      </c>
      <c r="BN183" s="34" t="e">
        <f t="shared" si="225"/>
        <v>#N/A</v>
      </c>
      <c r="BO183" s="94" t="e">
        <f t="shared" si="175"/>
        <v>#N/A</v>
      </c>
      <c r="BP183" s="98" t="e">
        <f t="shared" si="301"/>
        <v>#N/A</v>
      </c>
      <c r="BQ183" s="56" t="e">
        <f>VLOOKUP($C183,地域別価格234[],15,0)</f>
        <v>#N/A</v>
      </c>
      <c r="BR183" s="63" t="str">
        <f t="shared" si="176"/>
        <v/>
      </c>
      <c r="BS183" s="50" t="e">
        <f t="shared" si="302"/>
        <v>#N/A</v>
      </c>
      <c r="BT183" s="34" t="e">
        <f t="shared" si="228"/>
        <v>#N/A</v>
      </c>
      <c r="BU183" s="94" t="e">
        <f t="shared" si="177"/>
        <v>#N/A</v>
      </c>
      <c r="BV183" s="98" t="e">
        <f t="shared" si="303"/>
        <v>#N/A</v>
      </c>
      <c r="BW183" s="56" t="e">
        <f>VLOOKUP($C183,地域別価格234[],16,0)</f>
        <v>#N/A</v>
      </c>
      <c r="BX183" s="63" t="str">
        <f t="shared" si="178"/>
        <v/>
      </c>
      <c r="BY183" s="50" t="e">
        <f t="shared" si="304"/>
        <v>#N/A</v>
      </c>
      <c r="BZ183" s="34" t="e">
        <f t="shared" si="261"/>
        <v>#N/A</v>
      </c>
      <c r="CA183" s="94" t="e">
        <f t="shared" si="305"/>
        <v>#N/A</v>
      </c>
      <c r="CB183" s="98" t="e">
        <f t="shared" si="306"/>
        <v>#N/A</v>
      </c>
      <c r="CC183" s="47" t="e">
        <f t="shared" si="179"/>
        <v>#VALUE!</v>
      </c>
      <c r="CD183" s="36" t="e">
        <f t="shared" si="234"/>
        <v>#N/A</v>
      </c>
      <c r="CE183" s="36" t="e">
        <f t="shared" si="235"/>
        <v>#N/A</v>
      </c>
      <c r="CF183" s="36" t="e">
        <f t="shared" si="236"/>
        <v>#N/A</v>
      </c>
      <c r="CG183" s="36" t="e">
        <f t="shared" si="237"/>
        <v>#N/A</v>
      </c>
      <c r="CH183" s="36" t="e">
        <f t="shared" si="238"/>
        <v>#N/A</v>
      </c>
      <c r="CI183" s="36" t="e">
        <f t="shared" si="239"/>
        <v>#N/A</v>
      </c>
      <c r="CJ183" s="36" t="e">
        <f t="shared" si="240"/>
        <v>#N/A</v>
      </c>
      <c r="CK183" s="36" t="e">
        <f t="shared" si="241"/>
        <v>#N/A</v>
      </c>
      <c r="CL183" s="36" t="e">
        <f t="shared" si="242"/>
        <v>#N/A</v>
      </c>
      <c r="CM183" s="36" t="e">
        <f t="shared" si="243"/>
        <v>#N/A</v>
      </c>
      <c r="CN183" s="36" t="e">
        <f t="shared" si="244"/>
        <v>#N/A</v>
      </c>
      <c r="CO183" s="36" t="e">
        <f t="shared" si="245"/>
        <v>#N/A</v>
      </c>
      <c r="CP183" s="36" t="e">
        <f t="shared" si="246"/>
        <v>#N/A</v>
      </c>
      <c r="CQ183" s="29" t="e">
        <f t="shared" si="307"/>
        <v>#N/A</v>
      </c>
      <c r="CR183" s="29" t="e">
        <f t="shared" si="307"/>
        <v>#N/A</v>
      </c>
      <c r="CS183" s="29" t="e">
        <f t="shared" si="307"/>
        <v>#N/A</v>
      </c>
      <c r="CT183" s="29" t="e">
        <f t="shared" si="307"/>
        <v>#N/A</v>
      </c>
      <c r="CU183" s="29" t="e">
        <f t="shared" si="307"/>
        <v>#N/A</v>
      </c>
      <c r="CV183" s="29" t="e">
        <f t="shared" si="307"/>
        <v>#N/A</v>
      </c>
      <c r="CW183" s="29" t="e">
        <f t="shared" si="307"/>
        <v>#N/A</v>
      </c>
      <c r="CX183" s="29" t="e">
        <f t="shared" si="307"/>
        <v>#N/A</v>
      </c>
      <c r="CY183" s="29" t="e">
        <f t="shared" si="307"/>
        <v>#N/A</v>
      </c>
      <c r="CZ183" s="29" t="e">
        <f t="shared" si="307"/>
        <v>#N/A</v>
      </c>
      <c r="DA183" s="29" t="e">
        <f t="shared" si="307"/>
        <v>#N/A</v>
      </c>
      <c r="DB183" s="29" t="e">
        <f t="shared" si="307"/>
        <v>#N/A</v>
      </c>
      <c r="DC183" s="29"/>
      <c r="DD183" s="29" t="e">
        <f t="shared" si="308"/>
        <v>#N/A</v>
      </c>
      <c r="DE183" s="29" t="e">
        <f t="shared" si="308"/>
        <v>#N/A</v>
      </c>
      <c r="DF183" s="29" t="e">
        <f t="shared" si="308"/>
        <v>#N/A</v>
      </c>
      <c r="DG183" s="29" t="e">
        <f t="shared" si="308"/>
        <v>#N/A</v>
      </c>
      <c r="DH183" s="29" t="e">
        <f t="shared" si="308"/>
        <v>#N/A</v>
      </c>
      <c r="DI183" s="29" t="e">
        <f t="shared" si="308"/>
        <v>#N/A</v>
      </c>
      <c r="DJ183" s="29" t="e">
        <f t="shared" si="308"/>
        <v>#N/A</v>
      </c>
      <c r="DK183" s="29" t="e">
        <f t="shared" si="308"/>
        <v>#N/A</v>
      </c>
      <c r="DL183" s="29" t="e">
        <f t="shared" si="308"/>
        <v>#N/A</v>
      </c>
      <c r="DM183" s="29" t="e">
        <f t="shared" si="308"/>
        <v>#N/A</v>
      </c>
      <c r="DN183" s="29" t="e">
        <f t="shared" si="308"/>
        <v>#N/A</v>
      </c>
      <c r="DO183" s="29" t="e">
        <f t="shared" si="308"/>
        <v>#N/A</v>
      </c>
    </row>
    <row r="184" spans="1:119" ht="18" customHeight="1">
      <c r="A184" s="52" t="s">
        <v>97</v>
      </c>
      <c r="B184" s="52" t="str">
        <f t="shared" ref="B184:F184" si="319">B245&amp;""</f>
        <v/>
      </c>
      <c r="C184" s="52" t="str">
        <f t="shared" si="319"/>
        <v/>
      </c>
      <c r="D184" s="52" t="str">
        <f t="shared" si="319"/>
        <v/>
      </c>
      <c r="E184" s="52" t="str">
        <f t="shared" si="319"/>
        <v/>
      </c>
      <c r="F184" s="52" t="str">
        <f t="shared" si="319"/>
        <v/>
      </c>
      <c r="G184" s="87">
        <f t="shared" si="153"/>
        <v>0.85</v>
      </c>
      <c r="H184" s="58"/>
      <c r="I184" s="56" t="e">
        <f>VLOOKUP($C184,地域別価格234[],5,0)</f>
        <v>#N/A</v>
      </c>
      <c r="J184" s="63" t="str">
        <f t="shared" si="154"/>
        <v/>
      </c>
      <c r="K184" s="50" t="e">
        <f t="shared" si="155"/>
        <v>#N/A</v>
      </c>
      <c r="L184" s="34" t="e">
        <f t="shared" si="200"/>
        <v>#N/A</v>
      </c>
      <c r="M184" s="94" t="e">
        <f t="shared" si="156"/>
        <v>#N/A</v>
      </c>
      <c r="N184" s="98" t="e">
        <f t="shared" si="310"/>
        <v>#N/A</v>
      </c>
      <c r="O184" s="56" t="e">
        <f>VLOOKUP($C184,地域別価格234[],6,0)</f>
        <v>#N/A</v>
      </c>
      <c r="P184" s="63" t="str">
        <f t="shared" si="157"/>
        <v/>
      </c>
      <c r="Q184" s="50" t="e">
        <f t="shared" si="158"/>
        <v>#N/A</v>
      </c>
      <c r="R184" s="34" t="e">
        <f t="shared" si="201"/>
        <v>#N/A</v>
      </c>
      <c r="S184" s="94" t="e">
        <f t="shared" si="286"/>
        <v>#N/A</v>
      </c>
      <c r="T184" s="98" t="e">
        <f t="shared" si="159"/>
        <v>#N/A</v>
      </c>
      <c r="U184" s="56" t="e">
        <f>VLOOKUP($C184,地域別価格234[],7,0)</f>
        <v>#N/A</v>
      </c>
      <c r="V184" s="63" t="str">
        <f t="shared" si="160"/>
        <v/>
      </c>
      <c r="W184" s="50" t="e">
        <f t="shared" si="161"/>
        <v>#N/A</v>
      </c>
      <c r="X184" s="34" t="e">
        <f t="shared" si="203"/>
        <v>#N/A</v>
      </c>
      <c r="Y184" s="94" t="e">
        <f t="shared" si="287"/>
        <v>#N/A</v>
      </c>
      <c r="Z184" s="98" t="e">
        <f t="shared" si="162"/>
        <v>#N/A</v>
      </c>
      <c r="AA184" s="56" t="e">
        <f>VLOOKUP($C184,地域別価格234[],8,0)</f>
        <v>#N/A</v>
      </c>
      <c r="AB184" s="63" t="str">
        <f t="shared" si="163"/>
        <v/>
      </c>
      <c r="AC184" s="50" t="e">
        <f t="shared" si="164"/>
        <v>#N/A</v>
      </c>
      <c r="AD184" s="34" t="e">
        <f t="shared" si="205"/>
        <v>#N/A</v>
      </c>
      <c r="AE184" s="94" t="e">
        <f t="shared" si="206"/>
        <v>#N/A</v>
      </c>
      <c r="AF184" s="98" t="e">
        <f t="shared" si="288"/>
        <v>#N/A</v>
      </c>
      <c r="AG184" s="56" t="e">
        <f>VLOOKUP($C184,地域別価格234[],9,0)</f>
        <v>#N/A</v>
      </c>
      <c r="AH184" s="63" t="str">
        <f t="shared" si="165"/>
        <v/>
      </c>
      <c r="AI184" s="50" t="e">
        <f t="shared" si="289"/>
        <v>#N/A</v>
      </c>
      <c r="AJ184" s="34" t="e">
        <f t="shared" si="209"/>
        <v>#N/A</v>
      </c>
      <c r="AK184" s="94" t="e">
        <f t="shared" si="290"/>
        <v>#N/A</v>
      </c>
      <c r="AL184" s="98" t="e">
        <f t="shared" si="291"/>
        <v>#N/A</v>
      </c>
      <c r="AM184" s="56" t="e">
        <f>VLOOKUP($C184,地域別価格234[],10,0)</f>
        <v>#N/A</v>
      </c>
      <c r="AN184" s="63" t="str">
        <f t="shared" si="166"/>
        <v/>
      </c>
      <c r="AO184" s="50" t="e">
        <f t="shared" si="292"/>
        <v>#N/A</v>
      </c>
      <c r="AP184" s="34" t="e">
        <f t="shared" si="213"/>
        <v>#N/A</v>
      </c>
      <c r="AQ184" s="94" t="e">
        <f t="shared" si="167"/>
        <v>#N/A</v>
      </c>
      <c r="AR184" s="98" t="e">
        <f t="shared" si="168"/>
        <v>#N/A</v>
      </c>
      <c r="AS184" s="56" t="e">
        <f>VLOOKUP($C184,地域別価格234[],11,0)</f>
        <v>#N/A</v>
      </c>
      <c r="AT184" s="63" t="str">
        <f t="shared" si="169"/>
        <v/>
      </c>
      <c r="AU184" s="50" t="e">
        <f t="shared" si="293"/>
        <v>#N/A</v>
      </c>
      <c r="AV184" s="34" t="e">
        <f t="shared" si="215"/>
        <v>#N/A</v>
      </c>
      <c r="AW184" s="94" t="e">
        <f t="shared" si="170"/>
        <v>#N/A</v>
      </c>
      <c r="AX184" s="98" t="e">
        <f t="shared" si="294"/>
        <v>#N/A</v>
      </c>
      <c r="AY184" s="56" t="e">
        <f>VLOOKUP($C184,地域別価格234[],12,0)</f>
        <v>#N/A</v>
      </c>
      <c r="AZ184" s="63" t="str">
        <f t="shared" si="171"/>
        <v/>
      </c>
      <c r="BA184" s="50" t="e">
        <f t="shared" si="295"/>
        <v>#N/A</v>
      </c>
      <c r="BB184" s="34" t="e">
        <f t="shared" si="218"/>
        <v>#N/A</v>
      </c>
      <c r="BC184" s="94" t="e">
        <f t="shared" si="172"/>
        <v>#N/A</v>
      </c>
      <c r="BD184" s="98" t="e">
        <f t="shared" si="296"/>
        <v>#N/A</v>
      </c>
      <c r="BE184" s="56" t="e">
        <f>VLOOKUP($C184,地域別価格234[],13,0)</f>
        <v>#N/A</v>
      </c>
      <c r="BF184" s="63" t="str">
        <f t="shared" si="173"/>
        <v/>
      </c>
      <c r="BG184" s="50" t="e">
        <f t="shared" si="297"/>
        <v>#N/A</v>
      </c>
      <c r="BH184" s="34" t="e">
        <f t="shared" si="221"/>
        <v>#N/A</v>
      </c>
      <c r="BI184" s="94" t="e">
        <f t="shared" si="298"/>
        <v>#N/A</v>
      </c>
      <c r="BJ184" s="98" t="e">
        <f t="shared" si="299"/>
        <v>#N/A</v>
      </c>
      <c r="BK184" s="56" t="e">
        <f>VLOOKUP($C184,地域別価格234[],14,0)</f>
        <v>#N/A</v>
      </c>
      <c r="BL184" s="63" t="str">
        <f t="shared" si="174"/>
        <v/>
      </c>
      <c r="BM184" s="50" t="e">
        <f t="shared" si="300"/>
        <v>#N/A</v>
      </c>
      <c r="BN184" s="34" t="e">
        <f t="shared" si="225"/>
        <v>#N/A</v>
      </c>
      <c r="BO184" s="94" t="e">
        <f t="shared" si="175"/>
        <v>#N/A</v>
      </c>
      <c r="BP184" s="98" t="e">
        <f t="shared" si="301"/>
        <v>#N/A</v>
      </c>
      <c r="BQ184" s="56" t="e">
        <f>VLOOKUP($C184,地域別価格234[],15,0)</f>
        <v>#N/A</v>
      </c>
      <c r="BR184" s="63" t="str">
        <f t="shared" si="176"/>
        <v/>
      </c>
      <c r="BS184" s="50" t="e">
        <f t="shared" si="302"/>
        <v>#N/A</v>
      </c>
      <c r="BT184" s="34" t="e">
        <f t="shared" si="228"/>
        <v>#N/A</v>
      </c>
      <c r="BU184" s="94" t="e">
        <f t="shared" si="177"/>
        <v>#N/A</v>
      </c>
      <c r="BV184" s="98" t="e">
        <f t="shared" si="303"/>
        <v>#N/A</v>
      </c>
      <c r="BW184" s="56" t="e">
        <f>VLOOKUP($C184,地域別価格234[],16,0)</f>
        <v>#N/A</v>
      </c>
      <c r="BX184" s="63" t="str">
        <f t="shared" si="178"/>
        <v/>
      </c>
      <c r="BY184" s="50" t="e">
        <f t="shared" si="304"/>
        <v>#N/A</v>
      </c>
      <c r="BZ184" s="34" t="e">
        <f t="shared" si="261"/>
        <v>#N/A</v>
      </c>
      <c r="CA184" s="94" t="e">
        <f t="shared" si="305"/>
        <v>#N/A</v>
      </c>
      <c r="CB184" s="98" t="e">
        <f t="shared" si="306"/>
        <v>#N/A</v>
      </c>
      <c r="CC184" s="47" t="e">
        <f t="shared" si="179"/>
        <v>#VALUE!</v>
      </c>
      <c r="CD184" s="36" t="e">
        <f t="shared" si="234"/>
        <v>#N/A</v>
      </c>
      <c r="CE184" s="36" t="e">
        <f t="shared" si="235"/>
        <v>#N/A</v>
      </c>
      <c r="CF184" s="36" t="e">
        <f t="shared" si="236"/>
        <v>#N/A</v>
      </c>
      <c r="CG184" s="36" t="e">
        <f t="shared" si="237"/>
        <v>#N/A</v>
      </c>
      <c r="CH184" s="36" t="e">
        <f t="shared" si="238"/>
        <v>#N/A</v>
      </c>
      <c r="CI184" s="36" t="e">
        <f t="shared" si="239"/>
        <v>#N/A</v>
      </c>
      <c r="CJ184" s="36" t="e">
        <f t="shared" si="240"/>
        <v>#N/A</v>
      </c>
      <c r="CK184" s="36" t="e">
        <f t="shared" si="241"/>
        <v>#N/A</v>
      </c>
      <c r="CL184" s="36" t="e">
        <f t="shared" si="242"/>
        <v>#N/A</v>
      </c>
      <c r="CM184" s="36" t="e">
        <f t="shared" si="243"/>
        <v>#N/A</v>
      </c>
      <c r="CN184" s="36" t="e">
        <f t="shared" si="244"/>
        <v>#N/A</v>
      </c>
      <c r="CO184" s="36" t="e">
        <f t="shared" si="245"/>
        <v>#N/A</v>
      </c>
      <c r="CP184" s="36" t="e">
        <f t="shared" si="246"/>
        <v>#N/A</v>
      </c>
      <c r="CQ184" s="29" t="e">
        <f t="shared" si="307"/>
        <v>#N/A</v>
      </c>
      <c r="CR184" s="29" t="e">
        <f t="shared" si="307"/>
        <v>#N/A</v>
      </c>
      <c r="CS184" s="29" t="e">
        <f t="shared" si="307"/>
        <v>#N/A</v>
      </c>
      <c r="CT184" s="29" t="e">
        <f t="shared" si="307"/>
        <v>#N/A</v>
      </c>
      <c r="CU184" s="29" t="e">
        <f t="shared" si="307"/>
        <v>#N/A</v>
      </c>
      <c r="CV184" s="29" t="e">
        <f t="shared" si="307"/>
        <v>#N/A</v>
      </c>
      <c r="CW184" s="29" t="e">
        <f t="shared" si="307"/>
        <v>#N/A</v>
      </c>
      <c r="CX184" s="29" t="e">
        <f t="shared" si="307"/>
        <v>#N/A</v>
      </c>
      <c r="CY184" s="29" t="e">
        <f t="shared" si="307"/>
        <v>#N/A</v>
      </c>
      <c r="CZ184" s="29" t="e">
        <f t="shared" si="307"/>
        <v>#N/A</v>
      </c>
      <c r="DA184" s="29" t="e">
        <f t="shared" si="307"/>
        <v>#N/A</v>
      </c>
      <c r="DB184" s="29" t="e">
        <f t="shared" si="307"/>
        <v>#N/A</v>
      </c>
      <c r="DC184" s="29"/>
      <c r="DD184" s="29" t="e">
        <f t="shared" si="308"/>
        <v>#N/A</v>
      </c>
      <c r="DE184" s="29" t="e">
        <f t="shared" si="308"/>
        <v>#N/A</v>
      </c>
      <c r="DF184" s="29" t="e">
        <f t="shared" si="308"/>
        <v>#N/A</v>
      </c>
      <c r="DG184" s="29" t="e">
        <f t="shared" si="308"/>
        <v>#N/A</v>
      </c>
      <c r="DH184" s="29" t="e">
        <f t="shared" si="308"/>
        <v>#N/A</v>
      </c>
      <c r="DI184" s="29" t="e">
        <f t="shared" si="308"/>
        <v>#N/A</v>
      </c>
      <c r="DJ184" s="29" t="e">
        <f t="shared" si="308"/>
        <v>#N/A</v>
      </c>
      <c r="DK184" s="29" t="e">
        <f t="shared" si="308"/>
        <v>#N/A</v>
      </c>
      <c r="DL184" s="29" t="e">
        <f t="shared" si="308"/>
        <v>#N/A</v>
      </c>
      <c r="DM184" s="29" t="e">
        <f t="shared" si="308"/>
        <v>#N/A</v>
      </c>
      <c r="DN184" s="29" t="e">
        <f t="shared" si="308"/>
        <v>#N/A</v>
      </c>
      <c r="DO184" s="29" t="e">
        <f t="shared" si="308"/>
        <v>#N/A</v>
      </c>
    </row>
    <row r="185" spans="1:119" ht="18" customHeight="1">
      <c r="A185" s="52" t="s">
        <v>97</v>
      </c>
      <c r="B185" s="52" t="str">
        <f t="shared" ref="B185:F185" si="320">B246&amp;""</f>
        <v/>
      </c>
      <c r="C185" s="52" t="str">
        <f t="shared" si="320"/>
        <v/>
      </c>
      <c r="D185" s="52" t="str">
        <f t="shared" si="320"/>
        <v/>
      </c>
      <c r="E185" s="52" t="str">
        <f t="shared" si="320"/>
        <v/>
      </c>
      <c r="F185" s="52" t="str">
        <f t="shared" si="320"/>
        <v/>
      </c>
      <c r="G185" s="87">
        <f t="shared" si="153"/>
        <v>0.85</v>
      </c>
      <c r="H185" s="58"/>
      <c r="I185" s="56" t="e">
        <f>VLOOKUP($C185,地域別価格234[],5,0)</f>
        <v>#N/A</v>
      </c>
      <c r="J185" s="63" t="str">
        <f t="shared" si="154"/>
        <v/>
      </c>
      <c r="K185" s="50" t="e">
        <f t="shared" si="155"/>
        <v>#N/A</v>
      </c>
      <c r="L185" s="34" t="e">
        <f t="shared" si="200"/>
        <v>#N/A</v>
      </c>
      <c r="M185" s="94" t="e">
        <f t="shared" si="156"/>
        <v>#N/A</v>
      </c>
      <c r="N185" s="98" t="e">
        <f t="shared" si="310"/>
        <v>#N/A</v>
      </c>
      <c r="O185" s="56" t="e">
        <f>VLOOKUP($C185,地域別価格234[],6,0)</f>
        <v>#N/A</v>
      </c>
      <c r="P185" s="63" t="str">
        <f t="shared" si="157"/>
        <v/>
      </c>
      <c r="Q185" s="50" t="e">
        <f t="shared" si="158"/>
        <v>#N/A</v>
      </c>
      <c r="R185" s="34" t="e">
        <f t="shared" si="201"/>
        <v>#N/A</v>
      </c>
      <c r="S185" s="94" t="e">
        <f t="shared" si="286"/>
        <v>#N/A</v>
      </c>
      <c r="T185" s="98" t="e">
        <f t="shared" si="159"/>
        <v>#N/A</v>
      </c>
      <c r="U185" s="56" t="e">
        <f>VLOOKUP($C185,地域別価格234[],7,0)</f>
        <v>#N/A</v>
      </c>
      <c r="V185" s="63" t="str">
        <f t="shared" si="160"/>
        <v/>
      </c>
      <c r="W185" s="50" t="e">
        <f t="shared" si="161"/>
        <v>#N/A</v>
      </c>
      <c r="X185" s="34" t="e">
        <f t="shared" si="203"/>
        <v>#N/A</v>
      </c>
      <c r="Y185" s="94" t="e">
        <f t="shared" si="287"/>
        <v>#N/A</v>
      </c>
      <c r="Z185" s="98" t="e">
        <f t="shared" si="162"/>
        <v>#N/A</v>
      </c>
      <c r="AA185" s="56" t="e">
        <f>VLOOKUP($C185,地域別価格234[],8,0)</f>
        <v>#N/A</v>
      </c>
      <c r="AB185" s="63" t="str">
        <f t="shared" si="163"/>
        <v/>
      </c>
      <c r="AC185" s="50" t="e">
        <f t="shared" si="164"/>
        <v>#N/A</v>
      </c>
      <c r="AD185" s="34" t="e">
        <f t="shared" si="205"/>
        <v>#N/A</v>
      </c>
      <c r="AE185" s="94" t="e">
        <f t="shared" si="206"/>
        <v>#N/A</v>
      </c>
      <c r="AF185" s="98" t="e">
        <f t="shared" si="288"/>
        <v>#N/A</v>
      </c>
      <c r="AG185" s="56" t="e">
        <f>VLOOKUP($C185,地域別価格234[],9,0)</f>
        <v>#N/A</v>
      </c>
      <c r="AH185" s="63" t="str">
        <f t="shared" si="165"/>
        <v/>
      </c>
      <c r="AI185" s="50" t="e">
        <f t="shared" si="289"/>
        <v>#N/A</v>
      </c>
      <c r="AJ185" s="34" t="e">
        <f t="shared" si="209"/>
        <v>#N/A</v>
      </c>
      <c r="AK185" s="94" t="e">
        <f t="shared" si="290"/>
        <v>#N/A</v>
      </c>
      <c r="AL185" s="98" t="e">
        <f t="shared" si="291"/>
        <v>#N/A</v>
      </c>
      <c r="AM185" s="56" t="e">
        <f>VLOOKUP($C185,地域別価格234[],10,0)</f>
        <v>#N/A</v>
      </c>
      <c r="AN185" s="63" t="str">
        <f t="shared" si="166"/>
        <v/>
      </c>
      <c r="AO185" s="50" t="e">
        <f t="shared" si="292"/>
        <v>#N/A</v>
      </c>
      <c r="AP185" s="34" t="e">
        <f t="shared" si="213"/>
        <v>#N/A</v>
      </c>
      <c r="AQ185" s="94" t="e">
        <f t="shared" si="167"/>
        <v>#N/A</v>
      </c>
      <c r="AR185" s="98" t="e">
        <f t="shared" si="168"/>
        <v>#N/A</v>
      </c>
      <c r="AS185" s="56" t="e">
        <f>VLOOKUP($C185,地域別価格234[],11,0)</f>
        <v>#N/A</v>
      </c>
      <c r="AT185" s="63" t="str">
        <f t="shared" si="169"/>
        <v/>
      </c>
      <c r="AU185" s="50" t="e">
        <f t="shared" si="293"/>
        <v>#N/A</v>
      </c>
      <c r="AV185" s="34" t="e">
        <f t="shared" si="215"/>
        <v>#N/A</v>
      </c>
      <c r="AW185" s="94" t="e">
        <f t="shared" si="170"/>
        <v>#N/A</v>
      </c>
      <c r="AX185" s="98" t="e">
        <f t="shared" si="294"/>
        <v>#N/A</v>
      </c>
      <c r="AY185" s="56" t="e">
        <f>VLOOKUP($C185,地域別価格234[],12,0)</f>
        <v>#N/A</v>
      </c>
      <c r="AZ185" s="63" t="str">
        <f t="shared" si="171"/>
        <v/>
      </c>
      <c r="BA185" s="50" t="e">
        <f t="shared" si="295"/>
        <v>#N/A</v>
      </c>
      <c r="BB185" s="34" t="e">
        <f t="shared" si="218"/>
        <v>#N/A</v>
      </c>
      <c r="BC185" s="94" t="e">
        <f t="shared" si="172"/>
        <v>#N/A</v>
      </c>
      <c r="BD185" s="98" t="e">
        <f t="shared" si="296"/>
        <v>#N/A</v>
      </c>
      <c r="BE185" s="56" t="e">
        <f>VLOOKUP($C185,地域別価格234[],13,0)</f>
        <v>#N/A</v>
      </c>
      <c r="BF185" s="63" t="str">
        <f t="shared" si="173"/>
        <v/>
      </c>
      <c r="BG185" s="50" t="e">
        <f t="shared" si="297"/>
        <v>#N/A</v>
      </c>
      <c r="BH185" s="34" t="e">
        <f t="shared" si="221"/>
        <v>#N/A</v>
      </c>
      <c r="BI185" s="94" t="e">
        <f t="shared" si="298"/>
        <v>#N/A</v>
      </c>
      <c r="BJ185" s="98" t="e">
        <f t="shared" si="299"/>
        <v>#N/A</v>
      </c>
      <c r="BK185" s="56" t="e">
        <f>VLOOKUP($C185,地域別価格234[],14,0)</f>
        <v>#N/A</v>
      </c>
      <c r="BL185" s="63" t="str">
        <f t="shared" si="174"/>
        <v/>
      </c>
      <c r="BM185" s="50" t="e">
        <f t="shared" si="300"/>
        <v>#N/A</v>
      </c>
      <c r="BN185" s="34" t="e">
        <f t="shared" si="225"/>
        <v>#N/A</v>
      </c>
      <c r="BO185" s="94" t="e">
        <f t="shared" si="175"/>
        <v>#N/A</v>
      </c>
      <c r="BP185" s="98" t="e">
        <f t="shared" si="301"/>
        <v>#N/A</v>
      </c>
      <c r="BQ185" s="56" t="e">
        <f>VLOOKUP($C185,地域別価格234[],15,0)</f>
        <v>#N/A</v>
      </c>
      <c r="BR185" s="63" t="str">
        <f t="shared" si="176"/>
        <v/>
      </c>
      <c r="BS185" s="50" t="e">
        <f t="shared" si="302"/>
        <v>#N/A</v>
      </c>
      <c r="BT185" s="34" t="e">
        <f t="shared" si="228"/>
        <v>#N/A</v>
      </c>
      <c r="BU185" s="94" t="e">
        <f t="shared" si="177"/>
        <v>#N/A</v>
      </c>
      <c r="BV185" s="98" t="e">
        <f t="shared" si="303"/>
        <v>#N/A</v>
      </c>
      <c r="BW185" s="56" t="e">
        <f>VLOOKUP($C185,地域別価格234[],16,0)</f>
        <v>#N/A</v>
      </c>
      <c r="BX185" s="63" t="str">
        <f t="shared" si="178"/>
        <v/>
      </c>
      <c r="BY185" s="50" t="e">
        <f t="shared" si="304"/>
        <v>#N/A</v>
      </c>
      <c r="BZ185" s="34" t="e">
        <f t="shared" si="261"/>
        <v>#N/A</v>
      </c>
      <c r="CA185" s="94" t="e">
        <f t="shared" si="305"/>
        <v>#N/A</v>
      </c>
      <c r="CB185" s="98" t="e">
        <f t="shared" si="306"/>
        <v>#N/A</v>
      </c>
      <c r="CC185" s="47" t="e">
        <f t="shared" si="179"/>
        <v>#VALUE!</v>
      </c>
      <c r="CD185" s="36" t="e">
        <f t="shared" si="234"/>
        <v>#N/A</v>
      </c>
      <c r="CE185" s="36" t="e">
        <f t="shared" si="235"/>
        <v>#N/A</v>
      </c>
      <c r="CF185" s="36" t="e">
        <f t="shared" si="236"/>
        <v>#N/A</v>
      </c>
      <c r="CG185" s="36" t="e">
        <f t="shared" si="237"/>
        <v>#N/A</v>
      </c>
      <c r="CH185" s="36" t="e">
        <f t="shared" si="238"/>
        <v>#N/A</v>
      </c>
      <c r="CI185" s="36" t="e">
        <f t="shared" si="239"/>
        <v>#N/A</v>
      </c>
      <c r="CJ185" s="36" t="e">
        <f t="shared" si="240"/>
        <v>#N/A</v>
      </c>
      <c r="CK185" s="36" t="e">
        <f t="shared" si="241"/>
        <v>#N/A</v>
      </c>
      <c r="CL185" s="36" t="e">
        <f t="shared" si="242"/>
        <v>#N/A</v>
      </c>
      <c r="CM185" s="36" t="e">
        <f t="shared" si="243"/>
        <v>#N/A</v>
      </c>
      <c r="CN185" s="36" t="e">
        <f t="shared" si="244"/>
        <v>#N/A</v>
      </c>
      <c r="CO185" s="36" t="e">
        <f t="shared" si="245"/>
        <v>#N/A</v>
      </c>
      <c r="CP185" s="36" t="e">
        <f t="shared" si="246"/>
        <v>#N/A</v>
      </c>
      <c r="CQ185" s="29" t="e">
        <f t="shared" si="307"/>
        <v>#N/A</v>
      </c>
      <c r="CR185" s="29" t="e">
        <f t="shared" si="307"/>
        <v>#N/A</v>
      </c>
      <c r="CS185" s="29" t="e">
        <f t="shared" si="307"/>
        <v>#N/A</v>
      </c>
      <c r="CT185" s="29" t="e">
        <f t="shared" si="307"/>
        <v>#N/A</v>
      </c>
      <c r="CU185" s="29" t="e">
        <f t="shared" si="307"/>
        <v>#N/A</v>
      </c>
      <c r="CV185" s="29" t="e">
        <f t="shared" si="307"/>
        <v>#N/A</v>
      </c>
      <c r="CW185" s="29" t="e">
        <f t="shared" si="307"/>
        <v>#N/A</v>
      </c>
      <c r="CX185" s="29" t="e">
        <f t="shared" si="307"/>
        <v>#N/A</v>
      </c>
      <c r="CY185" s="29" t="e">
        <f t="shared" si="307"/>
        <v>#N/A</v>
      </c>
      <c r="CZ185" s="29" t="e">
        <f t="shared" si="307"/>
        <v>#N/A</v>
      </c>
      <c r="DA185" s="29" t="e">
        <f t="shared" si="307"/>
        <v>#N/A</v>
      </c>
      <c r="DB185" s="29" t="e">
        <f t="shared" si="307"/>
        <v>#N/A</v>
      </c>
      <c r="DC185" s="29"/>
      <c r="DD185" s="29" t="e">
        <f t="shared" si="308"/>
        <v>#N/A</v>
      </c>
      <c r="DE185" s="29" t="e">
        <f t="shared" si="308"/>
        <v>#N/A</v>
      </c>
      <c r="DF185" s="29" t="e">
        <f t="shared" si="308"/>
        <v>#N/A</v>
      </c>
      <c r="DG185" s="29" t="e">
        <f t="shared" si="308"/>
        <v>#N/A</v>
      </c>
      <c r="DH185" s="29" t="e">
        <f t="shared" si="308"/>
        <v>#N/A</v>
      </c>
      <c r="DI185" s="29" t="e">
        <f t="shared" si="308"/>
        <v>#N/A</v>
      </c>
      <c r="DJ185" s="29" t="e">
        <f t="shared" si="308"/>
        <v>#N/A</v>
      </c>
      <c r="DK185" s="29" t="e">
        <f t="shared" si="308"/>
        <v>#N/A</v>
      </c>
      <c r="DL185" s="29" t="e">
        <f t="shared" si="308"/>
        <v>#N/A</v>
      </c>
      <c r="DM185" s="29" t="e">
        <f t="shared" si="308"/>
        <v>#N/A</v>
      </c>
      <c r="DN185" s="29" t="e">
        <f t="shared" si="308"/>
        <v>#N/A</v>
      </c>
      <c r="DO185" s="29" t="e">
        <f t="shared" si="308"/>
        <v>#N/A</v>
      </c>
    </row>
    <row r="186" spans="1:119" ht="18" customHeight="1">
      <c r="A186" s="52" t="s">
        <v>97</v>
      </c>
      <c r="B186" s="52" t="str">
        <f t="shared" ref="B186:F186" si="321">B247&amp;""</f>
        <v/>
      </c>
      <c r="C186" s="52" t="str">
        <f t="shared" si="321"/>
        <v/>
      </c>
      <c r="D186" s="52" t="str">
        <f t="shared" si="321"/>
        <v/>
      </c>
      <c r="E186" s="52" t="str">
        <f t="shared" si="321"/>
        <v/>
      </c>
      <c r="F186" s="52" t="str">
        <f t="shared" si="321"/>
        <v/>
      </c>
      <c r="G186" s="87">
        <f t="shared" si="153"/>
        <v>0.85</v>
      </c>
      <c r="H186" s="58"/>
      <c r="I186" s="56" t="e">
        <f>VLOOKUP($C186,地域別価格234[],5,0)</f>
        <v>#N/A</v>
      </c>
      <c r="J186" s="63" t="str">
        <f t="shared" si="154"/>
        <v/>
      </c>
      <c r="K186" s="50" t="e">
        <f t="shared" si="155"/>
        <v>#N/A</v>
      </c>
      <c r="L186" s="34" t="e">
        <f t="shared" si="200"/>
        <v>#N/A</v>
      </c>
      <c r="M186" s="94" t="e">
        <f t="shared" si="156"/>
        <v>#N/A</v>
      </c>
      <c r="N186" s="98" t="e">
        <f t="shared" si="310"/>
        <v>#N/A</v>
      </c>
      <c r="O186" s="56" t="e">
        <f>VLOOKUP($C186,地域別価格234[],6,0)</f>
        <v>#N/A</v>
      </c>
      <c r="P186" s="63" t="str">
        <f t="shared" si="157"/>
        <v/>
      </c>
      <c r="Q186" s="50" t="e">
        <f t="shared" si="158"/>
        <v>#N/A</v>
      </c>
      <c r="R186" s="34" t="e">
        <f t="shared" si="201"/>
        <v>#N/A</v>
      </c>
      <c r="S186" s="94" t="e">
        <f t="shared" si="286"/>
        <v>#N/A</v>
      </c>
      <c r="T186" s="98" t="e">
        <f t="shared" si="159"/>
        <v>#N/A</v>
      </c>
      <c r="U186" s="56" t="e">
        <f>VLOOKUP($C186,地域別価格234[],7,0)</f>
        <v>#N/A</v>
      </c>
      <c r="V186" s="63" t="str">
        <f t="shared" si="160"/>
        <v/>
      </c>
      <c r="W186" s="50" t="e">
        <f t="shared" si="161"/>
        <v>#N/A</v>
      </c>
      <c r="X186" s="34" t="e">
        <f t="shared" si="203"/>
        <v>#N/A</v>
      </c>
      <c r="Y186" s="94" t="e">
        <f t="shared" si="287"/>
        <v>#N/A</v>
      </c>
      <c r="Z186" s="98" t="e">
        <f t="shared" si="162"/>
        <v>#N/A</v>
      </c>
      <c r="AA186" s="56" t="e">
        <f>VLOOKUP($C186,地域別価格234[],8,0)</f>
        <v>#N/A</v>
      </c>
      <c r="AB186" s="63" t="str">
        <f t="shared" si="163"/>
        <v/>
      </c>
      <c r="AC186" s="50" t="e">
        <f t="shared" si="164"/>
        <v>#N/A</v>
      </c>
      <c r="AD186" s="34" t="e">
        <f t="shared" si="205"/>
        <v>#N/A</v>
      </c>
      <c r="AE186" s="94" t="e">
        <f t="shared" si="206"/>
        <v>#N/A</v>
      </c>
      <c r="AF186" s="98" t="e">
        <f t="shared" si="288"/>
        <v>#N/A</v>
      </c>
      <c r="AG186" s="56" t="e">
        <f>VLOOKUP($C186,地域別価格234[],9,0)</f>
        <v>#N/A</v>
      </c>
      <c r="AH186" s="63" t="str">
        <f t="shared" si="165"/>
        <v/>
      </c>
      <c r="AI186" s="50" t="e">
        <f t="shared" si="289"/>
        <v>#N/A</v>
      </c>
      <c r="AJ186" s="34" t="e">
        <f t="shared" si="209"/>
        <v>#N/A</v>
      </c>
      <c r="AK186" s="94" t="e">
        <f t="shared" si="290"/>
        <v>#N/A</v>
      </c>
      <c r="AL186" s="98" t="e">
        <f t="shared" si="291"/>
        <v>#N/A</v>
      </c>
      <c r="AM186" s="56" t="e">
        <f>VLOOKUP($C186,地域別価格234[],10,0)</f>
        <v>#N/A</v>
      </c>
      <c r="AN186" s="63" t="str">
        <f t="shared" si="166"/>
        <v/>
      </c>
      <c r="AO186" s="50" t="e">
        <f t="shared" si="292"/>
        <v>#N/A</v>
      </c>
      <c r="AP186" s="34" t="e">
        <f t="shared" si="213"/>
        <v>#N/A</v>
      </c>
      <c r="AQ186" s="94" t="e">
        <f t="shared" si="167"/>
        <v>#N/A</v>
      </c>
      <c r="AR186" s="98" t="e">
        <f t="shared" si="168"/>
        <v>#N/A</v>
      </c>
      <c r="AS186" s="56" t="e">
        <f>VLOOKUP($C186,地域別価格234[],11,0)</f>
        <v>#N/A</v>
      </c>
      <c r="AT186" s="63" t="str">
        <f t="shared" si="169"/>
        <v/>
      </c>
      <c r="AU186" s="50" t="e">
        <f>(AS186*$D186+AT186/$F186)/$D186</f>
        <v>#N/A</v>
      </c>
      <c r="AV186" s="34" t="e">
        <f t="shared" si="215"/>
        <v>#N/A</v>
      </c>
      <c r="AW186" s="94" t="e">
        <f t="shared" si="170"/>
        <v>#N/A</v>
      </c>
      <c r="AX186" s="98" t="e">
        <f t="shared" si="294"/>
        <v>#N/A</v>
      </c>
      <c r="AY186" s="56" t="e">
        <f>VLOOKUP($C186,地域別価格234[],12,0)</f>
        <v>#N/A</v>
      </c>
      <c r="AZ186" s="63" t="str">
        <f t="shared" si="171"/>
        <v/>
      </c>
      <c r="BA186" s="50" t="e">
        <f t="shared" si="295"/>
        <v>#N/A</v>
      </c>
      <c r="BB186" s="34" t="e">
        <f t="shared" si="218"/>
        <v>#N/A</v>
      </c>
      <c r="BC186" s="94" t="e">
        <f t="shared" si="172"/>
        <v>#N/A</v>
      </c>
      <c r="BD186" s="98" t="e">
        <f t="shared" si="296"/>
        <v>#N/A</v>
      </c>
      <c r="BE186" s="56" t="e">
        <f>VLOOKUP($C186,地域別価格234[],13,0)</f>
        <v>#N/A</v>
      </c>
      <c r="BF186" s="63" t="str">
        <f t="shared" si="173"/>
        <v/>
      </c>
      <c r="BG186" s="50" t="e">
        <f t="shared" si="297"/>
        <v>#N/A</v>
      </c>
      <c r="BH186" s="34" t="e">
        <f t="shared" si="221"/>
        <v>#N/A</v>
      </c>
      <c r="BI186" s="94" t="e">
        <f t="shared" si="298"/>
        <v>#N/A</v>
      </c>
      <c r="BJ186" s="98" t="e">
        <f t="shared" si="299"/>
        <v>#N/A</v>
      </c>
      <c r="BK186" s="56" t="e">
        <f>VLOOKUP($C186,地域別価格234[],14,0)</f>
        <v>#N/A</v>
      </c>
      <c r="BL186" s="63" t="str">
        <f t="shared" si="174"/>
        <v/>
      </c>
      <c r="BM186" s="50" t="e">
        <f t="shared" si="300"/>
        <v>#N/A</v>
      </c>
      <c r="BN186" s="34" t="e">
        <f t="shared" si="225"/>
        <v>#N/A</v>
      </c>
      <c r="BO186" s="94" t="e">
        <f t="shared" si="175"/>
        <v>#N/A</v>
      </c>
      <c r="BP186" s="98" t="e">
        <f t="shared" si="301"/>
        <v>#N/A</v>
      </c>
      <c r="BQ186" s="56" t="e">
        <f>VLOOKUP($C186,地域別価格234[],15,0)</f>
        <v>#N/A</v>
      </c>
      <c r="BR186" s="63" t="str">
        <f t="shared" si="176"/>
        <v/>
      </c>
      <c r="BS186" s="50" t="e">
        <f t="shared" si="302"/>
        <v>#N/A</v>
      </c>
      <c r="BT186" s="34" t="e">
        <f t="shared" si="228"/>
        <v>#N/A</v>
      </c>
      <c r="BU186" s="94" t="e">
        <f t="shared" si="177"/>
        <v>#N/A</v>
      </c>
      <c r="BV186" s="98" t="e">
        <f t="shared" si="303"/>
        <v>#N/A</v>
      </c>
      <c r="BW186" s="56" t="e">
        <f>VLOOKUP($C186,地域別価格234[],16,0)</f>
        <v>#N/A</v>
      </c>
      <c r="BX186" s="63" t="str">
        <f t="shared" si="178"/>
        <v/>
      </c>
      <c r="BY186" s="50" t="e">
        <f t="shared" si="304"/>
        <v>#N/A</v>
      </c>
      <c r="BZ186" s="34" t="e">
        <f t="shared" si="261"/>
        <v>#N/A</v>
      </c>
      <c r="CA186" s="94" t="e">
        <f t="shared" si="305"/>
        <v>#N/A</v>
      </c>
      <c r="CB186" s="98" t="e">
        <f t="shared" si="306"/>
        <v>#N/A</v>
      </c>
      <c r="CC186" s="47" t="e">
        <f t="shared" si="179"/>
        <v>#VALUE!</v>
      </c>
      <c r="CD186" s="36" t="e">
        <f t="shared" si="234"/>
        <v>#N/A</v>
      </c>
      <c r="CE186" s="36" t="e">
        <f t="shared" si="235"/>
        <v>#N/A</v>
      </c>
      <c r="CF186" s="36" t="e">
        <f t="shared" si="236"/>
        <v>#N/A</v>
      </c>
      <c r="CG186" s="36" t="e">
        <f t="shared" si="237"/>
        <v>#N/A</v>
      </c>
      <c r="CH186" s="36" t="e">
        <f t="shared" si="238"/>
        <v>#N/A</v>
      </c>
      <c r="CI186" s="36" t="e">
        <f t="shared" si="239"/>
        <v>#N/A</v>
      </c>
      <c r="CJ186" s="36" t="e">
        <f t="shared" si="240"/>
        <v>#N/A</v>
      </c>
      <c r="CK186" s="36" t="e">
        <f t="shared" si="241"/>
        <v>#N/A</v>
      </c>
      <c r="CL186" s="36" t="e">
        <f t="shared" si="242"/>
        <v>#N/A</v>
      </c>
      <c r="CM186" s="36" t="e">
        <f t="shared" si="243"/>
        <v>#N/A</v>
      </c>
      <c r="CN186" s="36" t="e">
        <f t="shared" si="244"/>
        <v>#N/A</v>
      </c>
      <c r="CO186" s="36" t="e">
        <f t="shared" si="245"/>
        <v>#N/A</v>
      </c>
      <c r="CP186" s="36" t="e">
        <f t="shared" si="246"/>
        <v>#N/A</v>
      </c>
      <c r="CQ186" s="29" t="e">
        <f t="shared" si="307"/>
        <v>#N/A</v>
      </c>
      <c r="CR186" s="29" t="e">
        <f t="shared" si="307"/>
        <v>#N/A</v>
      </c>
      <c r="CS186" s="29" t="e">
        <f t="shared" si="307"/>
        <v>#N/A</v>
      </c>
      <c r="CT186" s="29" t="e">
        <f t="shared" si="307"/>
        <v>#N/A</v>
      </c>
      <c r="CU186" s="29" t="e">
        <f t="shared" si="307"/>
        <v>#N/A</v>
      </c>
      <c r="CV186" s="29" t="e">
        <f t="shared" si="307"/>
        <v>#N/A</v>
      </c>
      <c r="CW186" s="29" t="e">
        <f t="shared" si="307"/>
        <v>#N/A</v>
      </c>
      <c r="CX186" s="29" t="e">
        <f t="shared" si="307"/>
        <v>#N/A</v>
      </c>
      <c r="CY186" s="29" t="e">
        <f t="shared" si="307"/>
        <v>#N/A</v>
      </c>
      <c r="CZ186" s="29" t="e">
        <f t="shared" si="307"/>
        <v>#N/A</v>
      </c>
      <c r="DA186" s="29" t="e">
        <f t="shared" si="307"/>
        <v>#N/A</v>
      </c>
      <c r="DB186" s="29" t="e">
        <f t="shared" si="307"/>
        <v>#N/A</v>
      </c>
      <c r="DC186" s="29"/>
      <c r="DD186" s="29" t="e">
        <f t="shared" si="308"/>
        <v>#N/A</v>
      </c>
      <c r="DE186" s="29" t="e">
        <f t="shared" si="308"/>
        <v>#N/A</v>
      </c>
      <c r="DF186" s="29" t="e">
        <f t="shared" si="308"/>
        <v>#N/A</v>
      </c>
      <c r="DG186" s="29" t="e">
        <f t="shared" si="308"/>
        <v>#N/A</v>
      </c>
      <c r="DH186" s="29" t="e">
        <f t="shared" si="308"/>
        <v>#N/A</v>
      </c>
      <c r="DI186" s="29" t="e">
        <f t="shared" si="308"/>
        <v>#N/A</v>
      </c>
      <c r="DJ186" s="29" t="e">
        <f t="shared" si="308"/>
        <v>#N/A</v>
      </c>
      <c r="DK186" s="29" t="e">
        <f t="shared" si="308"/>
        <v>#N/A</v>
      </c>
      <c r="DL186" s="29" t="e">
        <f t="shared" si="308"/>
        <v>#N/A</v>
      </c>
      <c r="DM186" s="29" t="e">
        <f t="shared" si="308"/>
        <v>#N/A</v>
      </c>
      <c r="DN186" s="29" t="e">
        <f t="shared" si="308"/>
        <v>#N/A</v>
      </c>
      <c r="DO186" s="29" t="e">
        <f t="shared" si="308"/>
        <v>#N/A</v>
      </c>
    </row>
    <row r="187" spans="1:119" ht="18" customHeight="1">
      <c r="A187" s="52" t="s">
        <v>97</v>
      </c>
      <c r="B187" s="52" t="str">
        <f t="shared" ref="B187:F187" si="322">B248&amp;""</f>
        <v/>
      </c>
      <c r="C187" s="52" t="str">
        <f t="shared" si="322"/>
        <v/>
      </c>
      <c r="D187" s="52" t="str">
        <f t="shared" si="322"/>
        <v/>
      </c>
      <c r="E187" s="52" t="str">
        <f t="shared" si="322"/>
        <v/>
      </c>
      <c r="F187" s="52" t="str">
        <f t="shared" si="322"/>
        <v/>
      </c>
      <c r="G187" s="87">
        <f t="shared" si="153"/>
        <v>0.85</v>
      </c>
      <c r="H187" s="58"/>
      <c r="I187" s="56" t="e">
        <f>VLOOKUP($C187,地域別価格234[],5,0)</f>
        <v>#N/A</v>
      </c>
      <c r="J187" s="63" t="str">
        <f t="shared" si="154"/>
        <v/>
      </c>
      <c r="K187" s="50" t="e">
        <f t="shared" si="155"/>
        <v>#N/A</v>
      </c>
      <c r="L187" s="34" t="e">
        <f t="shared" si="200"/>
        <v>#N/A</v>
      </c>
      <c r="M187" s="94" t="e">
        <f t="shared" si="156"/>
        <v>#N/A</v>
      </c>
      <c r="N187" s="98" t="e">
        <f t="shared" si="310"/>
        <v>#N/A</v>
      </c>
      <c r="O187" s="56" t="e">
        <f>VLOOKUP($C187,地域別価格234[],6,0)</f>
        <v>#N/A</v>
      </c>
      <c r="P187" s="63" t="str">
        <f t="shared" si="157"/>
        <v/>
      </c>
      <c r="Q187" s="50" t="e">
        <f t="shared" si="158"/>
        <v>#N/A</v>
      </c>
      <c r="R187" s="34" t="e">
        <f t="shared" si="201"/>
        <v>#N/A</v>
      </c>
      <c r="S187" s="94" t="e">
        <f t="shared" si="286"/>
        <v>#N/A</v>
      </c>
      <c r="T187" s="98" t="e">
        <f t="shared" si="159"/>
        <v>#N/A</v>
      </c>
      <c r="U187" s="56" t="e">
        <f>VLOOKUP($C187,地域別価格234[],7,0)</f>
        <v>#N/A</v>
      </c>
      <c r="V187" s="63" t="str">
        <f t="shared" si="160"/>
        <v/>
      </c>
      <c r="W187" s="50" t="e">
        <f t="shared" si="161"/>
        <v>#N/A</v>
      </c>
      <c r="X187" s="34" t="e">
        <f t="shared" si="203"/>
        <v>#N/A</v>
      </c>
      <c r="Y187" s="94" t="e">
        <f t="shared" si="287"/>
        <v>#N/A</v>
      </c>
      <c r="Z187" s="98" t="e">
        <f t="shared" si="162"/>
        <v>#N/A</v>
      </c>
      <c r="AA187" s="56" t="e">
        <f>VLOOKUP($C187,地域別価格234[],8,0)</f>
        <v>#N/A</v>
      </c>
      <c r="AB187" s="63" t="str">
        <f t="shared" si="163"/>
        <v/>
      </c>
      <c r="AC187" s="50" t="e">
        <f t="shared" si="164"/>
        <v>#N/A</v>
      </c>
      <c r="AD187" s="34" t="e">
        <f t="shared" si="205"/>
        <v>#N/A</v>
      </c>
      <c r="AE187" s="94" t="e">
        <f t="shared" si="206"/>
        <v>#N/A</v>
      </c>
      <c r="AF187" s="98" t="e">
        <f t="shared" si="288"/>
        <v>#N/A</v>
      </c>
      <c r="AG187" s="56" t="e">
        <f>VLOOKUP($C187,地域別価格234[],9,0)</f>
        <v>#N/A</v>
      </c>
      <c r="AH187" s="63" t="str">
        <f t="shared" si="165"/>
        <v/>
      </c>
      <c r="AI187" s="50" t="e">
        <f t="shared" si="289"/>
        <v>#N/A</v>
      </c>
      <c r="AJ187" s="34" t="e">
        <f t="shared" si="209"/>
        <v>#N/A</v>
      </c>
      <c r="AK187" s="94" t="e">
        <f t="shared" si="290"/>
        <v>#N/A</v>
      </c>
      <c r="AL187" s="98" t="e">
        <f t="shared" si="291"/>
        <v>#N/A</v>
      </c>
      <c r="AM187" s="56" t="e">
        <f>VLOOKUP($C187,地域別価格234[],10,0)</f>
        <v>#N/A</v>
      </c>
      <c r="AN187" s="63" t="str">
        <f t="shared" si="166"/>
        <v/>
      </c>
      <c r="AO187" s="50" t="e">
        <f t="shared" si="292"/>
        <v>#N/A</v>
      </c>
      <c r="AP187" s="34" t="e">
        <f t="shared" si="213"/>
        <v>#N/A</v>
      </c>
      <c r="AQ187" s="94" t="e">
        <f t="shared" si="167"/>
        <v>#N/A</v>
      </c>
      <c r="AR187" s="98" t="e">
        <f t="shared" si="168"/>
        <v>#N/A</v>
      </c>
      <c r="AS187" s="56" t="e">
        <f>VLOOKUP($C187,地域別価格234[],11,0)</f>
        <v>#N/A</v>
      </c>
      <c r="AT187" s="63" t="str">
        <f t="shared" si="169"/>
        <v/>
      </c>
      <c r="AU187" s="50" t="e">
        <f t="shared" ref="AU187:AU201" si="323">(AS187*$D187+AT187/$F187)/$D187</f>
        <v>#N/A</v>
      </c>
      <c r="AV187" s="34" t="e">
        <f t="shared" si="215"/>
        <v>#N/A</v>
      </c>
      <c r="AW187" s="94" t="e">
        <f t="shared" si="170"/>
        <v>#N/A</v>
      </c>
      <c r="AX187" s="98" t="e">
        <f t="shared" si="294"/>
        <v>#N/A</v>
      </c>
      <c r="AY187" s="56" t="e">
        <f>VLOOKUP($C187,地域別価格234[],12,0)</f>
        <v>#N/A</v>
      </c>
      <c r="AZ187" s="63" t="str">
        <f t="shared" si="171"/>
        <v/>
      </c>
      <c r="BA187" s="50" t="e">
        <f t="shared" si="295"/>
        <v>#N/A</v>
      </c>
      <c r="BB187" s="34" t="e">
        <f t="shared" si="218"/>
        <v>#N/A</v>
      </c>
      <c r="BC187" s="94" t="e">
        <f t="shared" si="172"/>
        <v>#N/A</v>
      </c>
      <c r="BD187" s="98" t="e">
        <f t="shared" si="296"/>
        <v>#N/A</v>
      </c>
      <c r="BE187" s="56" t="e">
        <f>VLOOKUP($C187,地域別価格234[],13,0)</f>
        <v>#N/A</v>
      </c>
      <c r="BF187" s="63" t="str">
        <f t="shared" si="173"/>
        <v/>
      </c>
      <c r="BG187" s="50" t="e">
        <f t="shared" si="297"/>
        <v>#N/A</v>
      </c>
      <c r="BH187" s="34" t="e">
        <f t="shared" si="221"/>
        <v>#N/A</v>
      </c>
      <c r="BI187" s="94" t="e">
        <f t="shared" si="298"/>
        <v>#N/A</v>
      </c>
      <c r="BJ187" s="98" t="e">
        <f t="shared" si="299"/>
        <v>#N/A</v>
      </c>
      <c r="BK187" s="56" t="e">
        <f>VLOOKUP($C187,地域別価格234[],14,0)</f>
        <v>#N/A</v>
      </c>
      <c r="BL187" s="63" t="str">
        <f t="shared" si="174"/>
        <v/>
      </c>
      <c r="BM187" s="50" t="e">
        <f t="shared" si="300"/>
        <v>#N/A</v>
      </c>
      <c r="BN187" s="34" t="e">
        <f t="shared" si="225"/>
        <v>#N/A</v>
      </c>
      <c r="BO187" s="94" t="e">
        <f t="shared" si="175"/>
        <v>#N/A</v>
      </c>
      <c r="BP187" s="98" t="e">
        <f t="shared" si="301"/>
        <v>#N/A</v>
      </c>
      <c r="BQ187" s="56" t="e">
        <f>VLOOKUP($C187,地域別価格234[],15,0)</f>
        <v>#N/A</v>
      </c>
      <c r="BR187" s="63" t="str">
        <f t="shared" si="176"/>
        <v/>
      </c>
      <c r="BS187" s="50" t="e">
        <f t="shared" si="302"/>
        <v>#N/A</v>
      </c>
      <c r="BT187" s="34" t="e">
        <f t="shared" si="228"/>
        <v>#N/A</v>
      </c>
      <c r="BU187" s="94" t="e">
        <f t="shared" si="177"/>
        <v>#N/A</v>
      </c>
      <c r="BV187" s="98" t="e">
        <f t="shared" si="303"/>
        <v>#N/A</v>
      </c>
      <c r="BW187" s="56" t="e">
        <f>VLOOKUP($C187,地域別価格234[],16,0)</f>
        <v>#N/A</v>
      </c>
      <c r="BX187" s="63" t="str">
        <f t="shared" si="178"/>
        <v/>
      </c>
      <c r="BY187" s="50" t="e">
        <f t="shared" si="304"/>
        <v>#N/A</v>
      </c>
      <c r="BZ187" s="34" t="e">
        <f t="shared" si="261"/>
        <v>#N/A</v>
      </c>
      <c r="CA187" s="94" t="e">
        <f t="shared" si="305"/>
        <v>#N/A</v>
      </c>
      <c r="CB187" s="98" t="e">
        <f t="shared" si="306"/>
        <v>#N/A</v>
      </c>
      <c r="CC187" s="47" t="e">
        <f t="shared" si="179"/>
        <v>#VALUE!</v>
      </c>
      <c r="CD187" s="36" t="e">
        <f t="shared" si="234"/>
        <v>#N/A</v>
      </c>
      <c r="CE187" s="36" t="e">
        <f t="shared" si="235"/>
        <v>#N/A</v>
      </c>
      <c r="CF187" s="36" t="e">
        <f t="shared" si="236"/>
        <v>#N/A</v>
      </c>
      <c r="CG187" s="36" t="e">
        <f t="shared" si="237"/>
        <v>#N/A</v>
      </c>
      <c r="CH187" s="36" t="e">
        <f t="shared" si="238"/>
        <v>#N/A</v>
      </c>
      <c r="CI187" s="36" t="e">
        <f t="shared" si="239"/>
        <v>#N/A</v>
      </c>
      <c r="CJ187" s="36" t="e">
        <f t="shared" si="240"/>
        <v>#N/A</v>
      </c>
      <c r="CK187" s="36" t="e">
        <f t="shared" si="241"/>
        <v>#N/A</v>
      </c>
      <c r="CL187" s="36" t="e">
        <f t="shared" si="242"/>
        <v>#N/A</v>
      </c>
      <c r="CM187" s="36" t="e">
        <f t="shared" si="243"/>
        <v>#N/A</v>
      </c>
      <c r="CN187" s="36" t="e">
        <f t="shared" si="244"/>
        <v>#N/A</v>
      </c>
      <c r="CO187" s="36" t="e">
        <f t="shared" si="245"/>
        <v>#N/A</v>
      </c>
      <c r="CP187" s="36" t="e">
        <f t="shared" si="246"/>
        <v>#N/A</v>
      </c>
      <c r="CQ187" s="29" t="e">
        <f t="shared" si="307"/>
        <v>#N/A</v>
      </c>
      <c r="CR187" s="29" t="e">
        <f t="shared" si="307"/>
        <v>#N/A</v>
      </c>
      <c r="CS187" s="29" t="e">
        <f t="shared" si="307"/>
        <v>#N/A</v>
      </c>
      <c r="CT187" s="29" t="e">
        <f t="shared" si="307"/>
        <v>#N/A</v>
      </c>
      <c r="CU187" s="29" t="e">
        <f t="shared" si="307"/>
        <v>#N/A</v>
      </c>
      <c r="CV187" s="29" t="e">
        <f t="shared" si="307"/>
        <v>#N/A</v>
      </c>
      <c r="CW187" s="29" t="e">
        <f t="shared" si="307"/>
        <v>#N/A</v>
      </c>
      <c r="CX187" s="29" t="e">
        <f t="shared" si="307"/>
        <v>#N/A</v>
      </c>
      <c r="CY187" s="29" t="e">
        <f t="shared" si="307"/>
        <v>#N/A</v>
      </c>
      <c r="CZ187" s="29" t="e">
        <f t="shared" si="307"/>
        <v>#N/A</v>
      </c>
      <c r="DA187" s="29" t="e">
        <f t="shared" si="307"/>
        <v>#N/A</v>
      </c>
      <c r="DB187" s="29" t="e">
        <f t="shared" si="307"/>
        <v>#N/A</v>
      </c>
      <c r="DC187" s="29"/>
      <c r="DD187" s="29" t="e">
        <f t="shared" si="308"/>
        <v>#N/A</v>
      </c>
      <c r="DE187" s="29" t="e">
        <f t="shared" si="308"/>
        <v>#N/A</v>
      </c>
      <c r="DF187" s="29" t="e">
        <f t="shared" si="308"/>
        <v>#N/A</v>
      </c>
      <c r="DG187" s="29" t="e">
        <f t="shared" si="308"/>
        <v>#N/A</v>
      </c>
      <c r="DH187" s="29" t="e">
        <f t="shared" si="308"/>
        <v>#N/A</v>
      </c>
      <c r="DI187" s="29" t="e">
        <f t="shared" si="308"/>
        <v>#N/A</v>
      </c>
      <c r="DJ187" s="29" t="e">
        <f t="shared" si="308"/>
        <v>#N/A</v>
      </c>
      <c r="DK187" s="29" t="e">
        <f t="shared" si="308"/>
        <v>#N/A</v>
      </c>
      <c r="DL187" s="29" t="e">
        <f t="shared" si="308"/>
        <v>#N/A</v>
      </c>
      <c r="DM187" s="29" t="e">
        <f t="shared" si="308"/>
        <v>#N/A</v>
      </c>
      <c r="DN187" s="29" t="e">
        <f t="shared" si="308"/>
        <v>#N/A</v>
      </c>
      <c r="DO187" s="29" t="e">
        <f t="shared" si="308"/>
        <v>#N/A</v>
      </c>
    </row>
    <row r="188" spans="1:119" ht="18" customHeight="1">
      <c r="A188" s="52" t="s">
        <v>97</v>
      </c>
      <c r="B188" s="52" t="str">
        <f t="shared" ref="B188:F188" si="324">B249&amp;""</f>
        <v/>
      </c>
      <c r="C188" s="52" t="str">
        <f t="shared" si="324"/>
        <v/>
      </c>
      <c r="D188" s="52" t="str">
        <f t="shared" si="324"/>
        <v/>
      </c>
      <c r="E188" s="52" t="str">
        <f t="shared" si="324"/>
        <v/>
      </c>
      <c r="F188" s="52" t="str">
        <f t="shared" si="324"/>
        <v/>
      </c>
      <c r="G188" s="87">
        <f t="shared" si="153"/>
        <v>0.85</v>
      </c>
      <c r="H188" s="58"/>
      <c r="I188" s="56" t="e">
        <f>VLOOKUP($C188,地域別価格234[],5,0)</f>
        <v>#N/A</v>
      </c>
      <c r="J188" s="63" t="str">
        <f t="shared" si="154"/>
        <v/>
      </c>
      <c r="K188" s="50" t="e">
        <f t="shared" si="155"/>
        <v>#N/A</v>
      </c>
      <c r="L188" s="34" t="e">
        <f t="shared" si="200"/>
        <v>#N/A</v>
      </c>
      <c r="M188" s="94" t="e">
        <f t="shared" si="156"/>
        <v>#N/A</v>
      </c>
      <c r="N188" s="98" t="e">
        <f t="shared" si="310"/>
        <v>#N/A</v>
      </c>
      <c r="O188" s="56" t="e">
        <f>VLOOKUP($C188,地域別価格234[],6,0)</f>
        <v>#N/A</v>
      </c>
      <c r="P188" s="63" t="str">
        <f t="shared" si="157"/>
        <v/>
      </c>
      <c r="Q188" s="50" t="e">
        <f t="shared" si="158"/>
        <v>#N/A</v>
      </c>
      <c r="R188" s="34" t="e">
        <f t="shared" si="201"/>
        <v>#N/A</v>
      </c>
      <c r="S188" s="94" t="e">
        <f t="shared" si="286"/>
        <v>#N/A</v>
      </c>
      <c r="T188" s="98" t="e">
        <f t="shared" si="159"/>
        <v>#N/A</v>
      </c>
      <c r="U188" s="56" t="e">
        <f>VLOOKUP($C188,地域別価格234[],7,0)</f>
        <v>#N/A</v>
      </c>
      <c r="V188" s="63" t="str">
        <f t="shared" si="160"/>
        <v/>
      </c>
      <c r="W188" s="50" t="e">
        <f t="shared" si="161"/>
        <v>#N/A</v>
      </c>
      <c r="X188" s="34" t="e">
        <f t="shared" si="203"/>
        <v>#N/A</v>
      </c>
      <c r="Y188" s="94" t="e">
        <f t="shared" si="287"/>
        <v>#N/A</v>
      </c>
      <c r="Z188" s="98" t="e">
        <f t="shared" si="162"/>
        <v>#N/A</v>
      </c>
      <c r="AA188" s="56" t="e">
        <f>VLOOKUP($C188,地域別価格234[],8,0)</f>
        <v>#N/A</v>
      </c>
      <c r="AB188" s="63" t="str">
        <f t="shared" si="163"/>
        <v/>
      </c>
      <c r="AC188" s="50" t="e">
        <f t="shared" si="164"/>
        <v>#N/A</v>
      </c>
      <c r="AD188" s="34" t="e">
        <f t="shared" si="205"/>
        <v>#N/A</v>
      </c>
      <c r="AE188" s="94" t="e">
        <f t="shared" si="206"/>
        <v>#N/A</v>
      </c>
      <c r="AF188" s="98" t="e">
        <f t="shared" si="288"/>
        <v>#N/A</v>
      </c>
      <c r="AG188" s="56" t="e">
        <f>VLOOKUP($C188,地域別価格234[],9,0)</f>
        <v>#N/A</v>
      </c>
      <c r="AH188" s="63" t="str">
        <f t="shared" si="165"/>
        <v/>
      </c>
      <c r="AI188" s="50" t="e">
        <f t="shared" si="289"/>
        <v>#N/A</v>
      </c>
      <c r="AJ188" s="34" t="e">
        <f t="shared" si="209"/>
        <v>#N/A</v>
      </c>
      <c r="AK188" s="94" t="e">
        <f t="shared" si="290"/>
        <v>#N/A</v>
      </c>
      <c r="AL188" s="98" t="e">
        <f t="shared" si="291"/>
        <v>#N/A</v>
      </c>
      <c r="AM188" s="56" t="e">
        <f>VLOOKUP($C188,地域別価格234[],10,0)</f>
        <v>#N/A</v>
      </c>
      <c r="AN188" s="63" t="str">
        <f t="shared" si="166"/>
        <v/>
      </c>
      <c r="AO188" s="50" t="e">
        <f t="shared" si="292"/>
        <v>#N/A</v>
      </c>
      <c r="AP188" s="34" t="e">
        <f t="shared" si="213"/>
        <v>#N/A</v>
      </c>
      <c r="AQ188" s="94" t="e">
        <f t="shared" si="167"/>
        <v>#N/A</v>
      </c>
      <c r="AR188" s="98" t="e">
        <f t="shared" si="168"/>
        <v>#N/A</v>
      </c>
      <c r="AS188" s="56" t="e">
        <f>VLOOKUP($C188,地域別価格234[],11,0)</f>
        <v>#N/A</v>
      </c>
      <c r="AT188" s="63" t="str">
        <f t="shared" si="169"/>
        <v/>
      </c>
      <c r="AU188" s="50" t="e">
        <f t="shared" si="323"/>
        <v>#N/A</v>
      </c>
      <c r="AV188" s="34" t="e">
        <f t="shared" si="215"/>
        <v>#N/A</v>
      </c>
      <c r="AW188" s="94" t="e">
        <f t="shared" si="170"/>
        <v>#N/A</v>
      </c>
      <c r="AX188" s="98" t="e">
        <f t="shared" si="294"/>
        <v>#N/A</v>
      </c>
      <c r="AY188" s="56" t="e">
        <f>VLOOKUP($C188,地域別価格234[],12,0)</f>
        <v>#N/A</v>
      </c>
      <c r="AZ188" s="63" t="str">
        <f t="shared" si="171"/>
        <v/>
      </c>
      <c r="BA188" s="50" t="e">
        <f t="shared" si="295"/>
        <v>#N/A</v>
      </c>
      <c r="BB188" s="34" t="e">
        <f t="shared" si="218"/>
        <v>#N/A</v>
      </c>
      <c r="BC188" s="94" t="e">
        <f t="shared" si="172"/>
        <v>#N/A</v>
      </c>
      <c r="BD188" s="98" t="e">
        <f t="shared" si="296"/>
        <v>#N/A</v>
      </c>
      <c r="BE188" s="56" t="e">
        <f>VLOOKUP($C188,地域別価格234[],13,0)</f>
        <v>#N/A</v>
      </c>
      <c r="BF188" s="63" t="str">
        <f t="shared" si="173"/>
        <v/>
      </c>
      <c r="BG188" s="50" t="e">
        <f t="shared" si="297"/>
        <v>#N/A</v>
      </c>
      <c r="BH188" s="34" t="e">
        <f t="shared" si="221"/>
        <v>#N/A</v>
      </c>
      <c r="BI188" s="94" t="e">
        <f t="shared" si="298"/>
        <v>#N/A</v>
      </c>
      <c r="BJ188" s="98" t="e">
        <f t="shared" si="299"/>
        <v>#N/A</v>
      </c>
      <c r="BK188" s="56" t="e">
        <f>VLOOKUP($C188,地域別価格234[],14,0)</f>
        <v>#N/A</v>
      </c>
      <c r="BL188" s="63" t="str">
        <f t="shared" si="174"/>
        <v/>
      </c>
      <c r="BM188" s="50" t="e">
        <f t="shared" si="300"/>
        <v>#N/A</v>
      </c>
      <c r="BN188" s="34" t="e">
        <f t="shared" si="225"/>
        <v>#N/A</v>
      </c>
      <c r="BO188" s="94" t="e">
        <f t="shared" si="175"/>
        <v>#N/A</v>
      </c>
      <c r="BP188" s="98" t="e">
        <f t="shared" si="301"/>
        <v>#N/A</v>
      </c>
      <c r="BQ188" s="56" t="e">
        <f>VLOOKUP($C188,地域別価格234[],15,0)</f>
        <v>#N/A</v>
      </c>
      <c r="BR188" s="63" t="str">
        <f t="shared" si="176"/>
        <v/>
      </c>
      <c r="BS188" s="50" t="e">
        <f t="shared" si="302"/>
        <v>#N/A</v>
      </c>
      <c r="BT188" s="34" t="e">
        <f t="shared" si="228"/>
        <v>#N/A</v>
      </c>
      <c r="BU188" s="94" t="e">
        <f t="shared" si="177"/>
        <v>#N/A</v>
      </c>
      <c r="BV188" s="98" t="e">
        <f t="shared" si="303"/>
        <v>#N/A</v>
      </c>
      <c r="BW188" s="56" t="e">
        <f>VLOOKUP($C188,地域別価格234[],16,0)</f>
        <v>#N/A</v>
      </c>
      <c r="BX188" s="63" t="str">
        <f t="shared" si="178"/>
        <v/>
      </c>
      <c r="BY188" s="50" t="e">
        <f t="shared" si="304"/>
        <v>#N/A</v>
      </c>
      <c r="BZ188" s="34" t="e">
        <f t="shared" si="261"/>
        <v>#N/A</v>
      </c>
      <c r="CA188" s="94" t="e">
        <f t="shared" si="305"/>
        <v>#N/A</v>
      </c>
      <c r="CB188" s="98" t="e">
        <f t="shared" si="306"/>
        <v>#N/A</v>
      </c>
      <c r="CC188" s="47" t="e">
        <f t="shared" si="179"/>
        <v>#VALUE!</v>
      </c>
      <c r="CD188" s="36" t="e">
        <f t="shared" si="234"/>
        <v>#N/A</v>
      </c>
      <c r="CE188" s="36" t="e">
        <f t="shared" si="235"/>
        <v>#N/A</v>
      </c>
      <c r="CF188" s="36" t="e">
        <f t="shared" si="236"/>
        <v>#N/A</v>
      </c>
      <c r="CG188" s="36" t="e">
        <f t="shared" si="237"/>
        <v>#N/A</v>
      </c>
      <c r="CH188" s="36" t="e">
        <f t="shared" si="238"/>
        <v>#N/A</v>
      </c>
      <c r="CI188" s="36" t="e">
        <f t="shared" si="239"/>
        <v>#N/A</v>
      </c>
      <c r="CJ188" s="36" t="e">
        <f t="shared" si="240"/>
        <v>#N/A</v>
      </c>
      <c r="CK188" s="36" t="e">
        <f t="shared" si="241"/>
        <v>#N/A</v>
      </c>
      <c r="CL188" s="36" t="e">
        <f t="shared" si="242"/>
        <v>#N/A</v>
      </c>
      <c r="CM188" s="36" t="e">
        <f t="shared" si="243"/>
        <v>#N/A</v>
      </c>
      <c r="CN188" s="36" t="e">
        <f t="shared" si="244"/>
        <v>#N/A</v>
      </c>
      <c r="CO188" s="36" t="e">
        <f t="shared" si="245"/>
        <v>#N/A</v>
      </c>
      <c r="CP188" s="36" t="e">
        <f t="shared" si="246"/>
        <v>#N/A</v>
      </c>
      <c r="CQ188" s="29" t="e">
        <f t="shared" si="307"/>
        <v>#N/A</v>
      </c>
      <c r="CR188" s="29" t="e">
        <f t="shared" si="307"/>
        <v>#N/A</v>
      </c>
      <c r="CS188" s="29" t="e">
        <f t="shared" si="307"/>
        <v>#N/A</v>
      </c>
      <c r="CT188" s="29" t="e">
        <f t="shared" si="307"/>
        <v>#N/A</v>
      </c>
      <c r="CU188" s="29" t="e">
        <f t="shared" si="307"/>
        <v>#N/A</v>
      </c>
      <c r="CV188" s="29" t="e">
        <f t="shared" si="307"/>
        <v>#N/A</v>
      </c>
      <c r="CW188" s="29" t="e">
        <f t="shared" si="307"/>
        <v>#N/A</v>
      </c>
      <c r="CX188" s="29" t="e">
        <f t="shared" si="307"/>
        <v>#N/A</v>
      </c>
      <c r="CY188" s="29" t="e">
        <f t="shared" si="307"/>
        <v>#N/A</v>
      </c>
      <c r="CZ188" s="29" t="e">
        <f t="shared" si="307"/>
        <v>#N/A</v>
      </c>
      <c r="DA188" s="29" t="e">
        <f t="shared" si="307"/>
        <v>#N/A</v>
      </c>
      <c r="DB188" s="29" t="e">
        <f t="shared" si="307"/>
        <v>#N/A</v>
      </c>
      <c r="DC188" s="29"/>
      <c r="DD188" s="29" t="e">
        <f t="shared" si="308"/>
        <v>#N/A</v>
      </c>
      <c r="DE188" s="29" t="e">
        <f t="shared" si="308"/>
        <v>#N/A</v>
      </c>
      <c r="DF188" s="29" t="e">
        <f t="shared" si="308"/>
        <v>#N/A</v>
      </c>
      <c r="DG188" s="29" t="e">
        <f t="shared" si="308"/>
        <v>#N/A</v>
      </c>
      <c r="DH188" s="29" t="e">
        <f t="shared" si="308"/>
        <v>#N/A</v>
      </c>
      <c r="DI188" s="29" t="e">
        <f t="shared" si="308"/>
        <v>#N/A</v>
      </c>
      <c r="DJ188" s="29" t="e">
        <f t="shared" si="308"/>
        <v>#N/A</v>
      </c>
      <c r="DK188" s="29" t="e">
        <f t="shared" si="308"/>
        <v>#N/A</v>
      </c>
      <c r="DL188" s="29" t="e">
        <f t="shared" si="308"/>
        <v>#N/A</v>
      </c>
      <c r="DM188" s="29" t="e">
        <f t="shared" si="308"/>
        <v>#N/A</v>
      </c>
      <c r="DN188" s="29" t="e">
        <f t="shared" si="308"/>
        <v>#N/A</v>
      </c>
      <c r="DO188" s="29" t="e">
        <f t="shared" si="308"/>
        <v>#N/A</v>
      </c>
    </row>
    <row r="189" spans="1:119" ht="18" customHeight="1">
      <c r="A189" s="52" t="s">
        <v>97</v>
      </c>
      <c r="B189" s="52" t="str">
        <f t="shared" ref="B189:F189" si="325">B250&amp;""</f>
        <v/>
      </c>
      <c r="C189" s="52" t="str">
        <f t="shared" si="325"/>
        <v/>
      </c>
      <c r="D189" s="52" t="str">
        <f t="shared" si="325"/>
        <v/>
      </c>
      <c r="E189" s="52" t="str">
        <f t="shared" si="325"/>
        <v/>
      </c>
      <c r="F189" s="52" t="str">
        <f t="shared" si="325"/>
        <v/>
      </c>
      <c r="G189" s="87">
        <f t="shared" si="153"/>
        <v>0.85</v>
      </c>
      <c r="H189" s="58"/>
      <c r="I189" s="56" t="e">
        <f>VLOOKUP($C189,地域別価格234[],5,0)</f>
        <v>#N/A</v>
      </c>
      <c r="J189" s="63" t="str">
        <f t="shared" si="154"/>
        <v/>
      </c>
      <c r="K189" s="50" t="e">
        <f t="shared" si="155"/>
        <v>#N/A</v>
      </c>
      <c r="L189" s="34" t="e">
        <f t="shared" si="200"/>
        <v>#N/A</v>
      </c>
      <c r="M189" s="94" t="e">
        <f t="shared" si="156"/>
        <v>#N/A</v>
      </c>
      <c r="N189" s="98" t="e">
        <f t="shared" si="310"/>
        <v>#N/A</v>
      </c>
      <c r="O189" s="56" t="e">
        <f>VLOOKUP($C189,地域別価格234[],6,0)</f>
        <v>#N/A</v>
      </c>
      <c r="P189" s="63" t="str">
        <f t="shared" si="157"/>
        <v/>
      </c>
      <c r="Q189" s="50" t="e">
        <f t="shared" si="158"/>
        <v>#N/A</v>
      </c>
      <c r="R189" s="34" t="e">
        <f t="shared" si="201"/>
        <v>#N/A</v>
      </c>
      <c r="S189" s="94" t="e">
        <f t="shared" si="286"/>
        <v>#N/A</v>
      </c>
      <c r="T189" s="98" t="e">
        <f t="shared" si="159"/>
        <v>#N/A</v>
      </c>
      <c r="U189" s="56" t="e">
        <f>VLOOKUP($C189,地域別価格234[],7,0)</f>
        <v>#N/A</v>
      </c>
      <c r="V189" s="63" t="str">
        <f t="shared" si="160"/>
        <v/>
      </c>
      <c r="W189" s="50" t="e">
        <f t="shared" si="161"/>
        <v>#N/A</v>
      </c>
      <c r="X189" s="34" t="e">
        <f t="shared" si="203"/>
        <v>#N/A</v>
      </c>
      <c r="Y189" s="94" t="e">
        <f t="shared" si="287"/>
        <v>#N/A</v>
      </c>
      <c r="Z189" s="98" t="e">
        <f t="shared" si="162"/>
        <v>#N/A</v>
      </c>
      <c r="AA189" s="56" t="e">
        <f>VLOOKUP($C189,地域別価格234[],8,0)</f>
        <v>#N/A</v>
      </c>
      <c r="AB189" s="63" t="str">
        <f t="shared" si="163"/>
        <v/>
      </c>
      <c r="AC189" s="50" t="e">
        <f t="shared" si="164"/>
        <v>#N/A</v>
      </c>
      <c r="AD189" s="34" t="e">
        <f t="shared" si="205"/>
        <v>#N/A</v>
      </c>
      <c r="AE189" s="94" t="e">
        <f t="shared" si="206"/>
        <v>#N/A</v>
      </c>
      <c r="AF189" s="98" t="e">
        <f t="shared" si="288"/>
        <v>#N/A</v>
      </c>
      <c r="AG189" s="56" t="e">
        <f>VLOOKUP($C189,地域別価格234[],9,0)</f>
        <v>#N/A</v>
      </c>
      <c r="AH189" s="63" t="str">
        <f t="shared" si="165"/>
        <v/>
      </c>
      <c r="AI189" s="50" t="e">
        <f t="shared" si="289"/>
        <v>#N/A</v>
      </c>
      <c r="AJ189" s="34" t="e">
        <f t="shared" si="209"/>
        <v>#N/A</v>
      </c>
      <c r="AK189" s="94" t="e">
        <f t="shared" si="290"/>
        <v>#N/A</v>
      </c>
      <c r="AL189" s="98" t="e">
        <f t="shared" si="291"/>
        <v>#N/A</v>
      </c>
      <c r="AM189" s="56" t="e">
        <f>VLOOKUP($C189,地域別価格234[],10,0)</f>
        <v>#N/A</v>
      </c>
      <c r="AN189" s="63" t="str">
        <f t="shared" si="166"/>
        <v/>
      </c>
      <c r="AO189" s="50" t="e">
        <f t="shared" si="292"/>
        <v>#N/A</v>
      </c>
      <c r="AP189" s="34" t="e">
        <f t="shared" si="213"/>
        <v>#N/A</v>
      </c>
      <c r="AQ189" s="94" t="e">
        <f t="shared" si="167"/>
        <v>#N/A</v>
      </c>
      <c r="AR189" s="98" t="e">
        <f t="shared" si="168"/>
        <v>#N/A</v>
      </c>
      <c r="AS189" s="56" t="e">
        <f>VLOOKUP($C189,地域別価格234[],11,0)</f>
        <v>#N/A</v>
      </c>
      <c r="AT189" s="63" t="str">
        <f t="shared" si="169"/>
        <v/>
      </c>
      <c r="AU189" s="50" t="e">
        <f t="shared" si="323"/>
        <v>#N/A</v>
      </c>
      <c r="AV189" s="34" t="e">
        <f t="shared" si="215"/>
        <v>#N/A</v>
      </c>
      <c r="AW189" s="94" t="e">
        <f t="shared" si="170"/>
        <v>#N/A</v>
      </c>
      <c r="AX189" s="98" t="e">
        <f t="shared" si="294"/>
        <v>#N/A</v>
      </c>
      <c r="AY189" s="56" t="e">
        <f>VLOOKUP($C189,地域別価格234[],12,0)</f>
        <v>#N/A</v>
      </c>
      <c r="AZ189" s="63" t="str">
        <f t="shared" si="171"/>
        <v/>
      </c>
      <c r="BA189" s="50" t="e">
        <f t="shared" si="295"/>
        <v>#N/A</v>
      </c>
      <c r="BB189" s="34" t="e">
        <f t="shared" si="218"/>
        <v>#N/A</v>
      </c>
      <c r="BC189" s="94" t="e">
        <f t="shared" si="172"/>
        <v>#N/A</v>
      </c>
      <c r="BD189" s="98" t="e">
        <f t="shared" si="296"/>
        <v>#N/A</v>
      </c>
      <c r="BE189" s="56" t="e">
        <f>VLOOKUP($C189,地域別価格234[],13,0)</f>
        <v>#N/A</v>
      </c>
      <c r="BF189" s="63" t="str">
        <f t="shared" si="173"/>
        <v/>
      </c>
      <c r="BG189" s="50" t="e">
        <f t="shared" si="297"/>
        <v>#N/A</v>
      </c>
      <c r="BH189" s="34" t="e">
        <f t="shared" si="221"/>
        <v>#N/A</v>
      </c>
      <c r="BI189" s="94" t="e">
        <f t="shared" si="298"/>
        <v>#N/A</v>
      </c>
      <c r="BJ189" s="98" t="e">
        <f t="shared" si="299"/>
        <v>#N/A</v>
      </c>
      <c r="BK189" s="56" t="e">
        <f>VLOOKUP($C189,地域別価格234[],14,0)</f>
        <v>#N/A</v>
      </c>
      <c r="BL189" s="63" t="str">
        <f t="shared" si="174"/>
        <v/>
      </c>
      <c r="BM189" s="50" t="e">
        <f t="shared" si="300"/>
        <v>#N/A</v>
      </c>
      <c r="BN189" s="34" t="e">
        <f t="shared" si="225"/>
        <v>#N/A</v>
      </c>
      <c r="BO189" s="94" t="e">
        <f t="shared" si="175"/>
        <v>#N/A</v>
      </c>
      <c r="BP189" s="98" t="e">
        <f t="shared" si="301"/>
        <v>#N/A</v>
      </c>
      <c r="BQ189" s="56" t="e">
        <f>VLOOKUP($C189,地域別価格234[],15,0)</f>
        <v>#N/A</v>
      </c>
      <c r="BR189" s="63" t="str">
        <f t="shared" si="176"/>
        <v/>
      </c>
      <c r="BS189" s="50" t="e">
        <f t="shared" si="302"/>
        <v>#N/A</v>
      </c>
      <c r="BT189" s="34" t="e">
        <f t="shared" si="228"/>
        <v>#N/A</v>
      </c>
      <c r="BU189" s="94" t="e">
        <f t="shared" si="177"/>
        <v>#N/A</v>
      </c>
      <c r="BV189" s="98" t="e">
        <f t="shared" si="303"/>
        <v>#N/A</v>
      </c>
      <c r="BW189" s="56" t="e">
        <f>VLOOKUP($C189,地域別価格234[],16,0)</f>
        <v>#N/A</v>
      </c>
      <c r="BX189" s="63" t="str">
        <f t="shared" si="178"/>
        <v/>
      </c>
      <c r="BY189" s="50" t="e">
        <f t="shared" si="304"/>
        <v>#N/A</v>
      </c>
      <c r="BZ189" s="34" t="e">
        <f t="shared" si="261"/>
        <v>#N/A</v>
      </c>
      <c r="CA189" s="94" t="e">
        <f t="shared" si="305"/>
        <v>#N/A</v>
      </c>
      <c r="CB189" s="98" t="e">
        <f t="shared" si="306"/>
        <v>#N/A</v>
      </c>
      <c r="CC189" s="47" t="e">
        <f t="shared" si="179"/>
        <v>#VALUE!</v>
      </c>
      <c r="CD189" s="36" t="e">
        <f t="shared" si="234"/>
        <v>#N/A</v>
      </c>
      <c r="CE189" s="36" t="e">
        <f t="shared" si="235"/>
        <v>#N/A</v>
      </c>
      <c r="CF189" s="36" t="e">
        <f t="shared" si="236"/>
        <v>#N/A</v>
      </c>
      <c r="CG189" s="36" t="e">
        <f t="shared" si="237"/>
        <v>#N/A</v>
      </c>
      <c r="CH189" s="36" t="e">
        <f t="shared" si="238"/>
        <v>#N/A</v>
      </c>
      <c r="CI189" s="36" t="e">
        <f t="shared" si="239"/>
        <v>#N/A</v>
      </c>
      <c r="CJ189" s="36" t="e">
        <f t="shared" si="240"/>
        <v>#N/A</v>
      </c>
      <c r="CK189" s="36" t="e">
        <f t="shared" si="241"/>
        <v>#N/A</v>
      </c>
      <c r="CL189" s="36" t="e">
        <f t="shared" si="242"/>
        <v>#N/A</v>
      </c>
      <c r="CM189" s="36" t="e">
        <f t="shared" si="243"/>
        <v>#N/A</v>
      </c>
      <c r="CN189" s="36" t="e">
        <f t="shared" si="244"/>
        <v>#N/A</v>
      </c>
      <c r="CO189" s="36" t="e">
        <f t="shared" si="245"/>
        <v>#N/A</v>
      </c>
      <c r="CP189" s="36" t="e">
        <f t="shared" si="246"/>
        <v>#N/A</v>
      </c>
      <c r="CQ189" s="29" t="e">
        <f t="shared" si="307"/>
        <v>#N/A</v>
      </c>
      <c r="CR189" s="29" t="e">
        <f t="shared" si="307"/>
        <v>#N/A</v>
      </c>
      <c r="CS189" s="29" t="e">
        <f t="shared" si="307"/>
        <v>#N/A</v>
      </c>
      <c r="CT189" s="29" t="e">
        <f t="shared" si="307"/>
        <v>#N/A</v>
      </c>
      <c r="CU189" s="29" t="e">
        <f t="shared" si="307"/>
        <v>#N/A</v>
      </c>
      <c r="CV189" s="29" t="e">
        <f t="shared" si="307"/>
        <v>#N/A</v>
      </c>
      <c r="CW189" s="29" t="e">
        <f t="shared" si="307"/>
        <v>#N/A</v>
      </c>
      <c r="CX189" s="29" t="e">
        <f t="shared" si="307"/>
        <v>#N/A</v>
      </c>
      <c r="CY189" s="29" t="e">
        <f t="shared" si="307"/>
        <v>#N/A</v>
      </c>
      <c r="CZ189" s="29" t="e">
        <f t="shared" si="307"/>
        <v>#N/A</v>
      </c>
      <c r="DA189" s="29" t="e">
        <f t="shared" si="307"/>
        <v>#N/A</v>
      </c>
      <c r="DB189" s="29" t="e">
        <f t="shared" si="307"/>
        <v>#N/A</v>
      </c>
      <c r="DC189" s="29"/>
      <c r="DD189" s="29" t="e">
        <f t="shared" si="308"/>
        <v>#N/A</v>
      </c>
      <c r="DE189" s="29" t="e">
        <f t="shared" si="308"/>
        <v>#N/A</v>
      </c>
      <c r="DF189" s="29" t="e">
        <f t="shared" si="308"/>
        <v>#N/A</v>
      </c>
      <c r="DG189" s="29" t="e">
        <f t="shared" si="308"/>
        <v>#N/A</v>
      </c>
      <c r="DH189" s="29" t="e">
        <f t="shared" si="308"/>
        <v>#N/A</v>
      </c>
      <c r="DI189" s="29" t="e">
        <f t="shared" si="308"/>
        <v>#N/A</v>
      </c>
      <c r="DJ189" s="29" t="e">
        <f t="shared" si="308"/>
        <v>#N/A</v>
      </c>
      <c r="DK189" s="29" t="e">
        <f t="shared" si="308"/>
        <v>#N/A</v>
      </c>
      <c r="DL189" s="29" t="e">
        <f t="shared" si="308"/>
        <v>#N/A</v>
      </c>
      <c r="DM189" s="29" t="e">
        <f t="shared" si="308"/>
        <v>#N/A</v>
      </c>
      <c r="DN189" s="29" t="e">
        <f t="shared" si="308"/>
        <v>#N/A</v>
      </c>
      <c r="DO189" s="29" t="e">
        <f t="shared" si="308"/>
        <v>#N/A</v>
      </c>
    </row>
    <row r="190" spans="1:119" ht="18" customHeight="1">
      <c r="A190" s="52" t="s">
        <v>97</v>
      </c>
      <c r="B190" s="52" t="str">
        <f t="shared" ref="B190:F190" si="326">B251&amp;""</f>
        <v/>
      </c>
      <c r="C190" s="52" t="str">
        <f t="shared" si="326"/>
        <v/>
      </c>
      <c r="D190" s="52" t="str">
        <f t="shared" si="326"/>
        <v/>
      </c>
      <c r="E190" s="52" t="str">
        <f t="shared" si="326"/>
        <v/>
      </c>
      <c r="F190" s="52" t="str">
        <f t="shared" si="326"/>
        <v/>
      </c>
      <c r="G190" s="87">
        <f t="shared" si="153"/>
        <v>0.85</v>
      </c>
      <c r="H190" s="58"/>
      <c r="I190" s="56" t="e">
        <f>VLOOKUP($C190,地域別価格234[],5,0)</f>
        <v>#N/A</v>
      </c>
      <c r="J190" s="63" t="str">
        <f t="shared" si="154"/>
        <v/>
      </c>
      <c r="K190" s="50" t="e">
        <f t="shared" si="155"/>
        <v>#N/A</v>
      </c>
      <c r="L190" s="34" t="e">
        <f t="shared" si="200"/>
        <v>#N/A</v>
      </c>
      <c r="M190" s="94" t="e">
        <f t="shared" si="156"/>
        <v>#N/A</v>
      </c>
      <c r="N190" s="98" t="e">
        <f t="shared" si="310"/>
        <v>#N/A</v>
      </c>
      <c r="O190" s="56" t="e">
        <f>VLOOKUP($C190,地域別価格234[],6,0)</f>
        <v>#N/A</v>
      </c>
      <c r="P190" s="63" t="str">
        <f t="shared" si="157"/>
        <v/>
      </c>
      <c r="Q190" s="50" t="e">
        <f t="shared" si="158"/>
        <v>#N/A</v>
      </c>
      <c r="R190" s="34" t="e">
        <f t="shared" si="201"/>
        <v>#N/A</v>
      </c>
      <c r="S190" s="94" t="e">
        <f t="shared" si="286"/>
        <v>#N/A</v>
      </c>
      <c r="T190" s="98" t="e">
        <f t="shared" si="159"/>
        <v>#N/A</v>
      </c>
      <c r="U190" s="56" t="e">
        <f>VLOOKUP($C190,地域別価格234[],7,0)</f>
        <v>#N/A</v>
      </c>
      <c r="V190" s="63" t="str">
        <f t="shared" si="160"/>
        <v/>
      </c>
      <c r="W190" s="50" t="e">
        <f t="shared" si="161"/>
        <v>#N/A</v>
      </c>
      <c r="X190" s="34" t="e">
        <f t="shared" si="203"/>
        <v>#N/A</v>
      </c>
      <c r="Y190" s="94" t="e">
        <f t="shared" si="287"/>
        <v>#N/A</v>
      </c>
      <c r="Z190" s="98" t="e">
        <f t="shared" si="162"/>
        <v>#N/A</v>
      </c>
      <c r="AA190" s="56" t="e">
        <f>VLOOKUP($C190,地域別価格234[],8,0)</f>
        <v>#N/A</v>
      </c>
      <c r="AB190" s="63" t="str">
        <f t="shared" si="163"/>
        <v/>
      </c>
      <c r="AC190" s="50" t="e">
        <f t="shared" si="164"/>
        <v>#N/A</v>
      </c>
      <c r="AD190" s="34" t="e">
        <f t="shared" si="205"/>
        <v>#N/A</v>
      </c>
      <c r="AE190" s="94" t="e">
        <f t="shared" si="206"/>
        <v>#N/A</v>
      </c>
      <c r="AF190" s="98" t="e">
        <f t="shared" si="288"/>
        <v>#N/A</v>
      </c>
      <c r="AG190" s="56" t="e">
        <f>VLOOKUP($C190,地域別価格234[],9,0)</f>
        <v>#N/A</v>
      </c>
      <c r="AH190" s="63" t="str">
        <f t="shared" si="165"/>
        <v/>
      </c>
      <c r="AI190" s="50" t="e">
        <f t="shared" si="289"/>
        <v>#N/A</v>
      </c>
      <c r="AJ190" s="34" t="e">
        <f t="shared" si="209"/>
        <v>#N/A</v>
      </c>
      <c r="AK190" s="94" t="e">
        <f t="shared" si="290"/>
        <v>#N/A</v>
      </c>
      <c r="AL190" s="98" t="e">
        <f t="shared" si="291"/>
        <v>#N/A</v>
      </c>
      <c r="AM190" s="56" t="e">
        <f>VLOOKUP($C190,地域別価格234[],10,0)</f>
        <v>#N/A</v>
      </c>
      <c r="AN190" s="63" t="str">
        <f t="shared" si="166"/>
        <v/>
      </c>
      <c r="AO190" s="50" t="e">
        <f t="shared" si="292"/>
        <v>#N/A</v>
      </c>
      <c r="AP190" s="34" t="e">
        <f t="shared" si="213"/>
        <v>#N/A</v>
      </c>
      <c r="AQ190" s="94" t="e">
        <f t="shared" si="167"/>
        <v>#N/A</v>
      </c>
      <c r="AR190" s="98" t="e">
        <f t="shared" si="168"/>
        <v>#N/A</v>
      </c>
      <c r="AS190" s="56" t="e">
        <f>VLOOKUP($C190,地域別価格234[],11,0)</f>
        <v>#N/A</v>
      </c>
      <c r="AT190" s="63" t="str">
        <f t="shared" si="169"/>
        <v/>
      </c>
      <c r="AU190" s="50" t="e">
        <f t="shared" si="323"/>
        <v>#N/A</v>
      </c>
      <c r="AV190" s="34" t="e">
        <f t="shared" si="215"/>
        <v>#N/A</v>
      </c>
      <c r="AW190" s="94" t="e">
        <f t="shared" si="170"/>
        <v>#N/A</v>
      </c>
      <c r="AX190" s="98" t="e">
        <f t="shared" si="294"/>
        <v>#N/A</v>
      </c>
      <c r="AY190" s="56" t="e">
        <f>VLOOKUP($C190,地域別価格234[],12,0)</f>
        <v>#N/A</v>
      </c>
      <c r="AZ190" s="63" t="str">
        <f t="shared" si="171"/>
        <v/>
      </c>
      <c r="BA190" s="50" t="e">
        <f t="shared" si="295"/>
        <v>#N/A</v>
      </c>
      <c r="BB190" s="34" t="e">
        <f t="shared" si="218"/>
        <v>#N/A</v>
      </c>
      <c r="BC190" s="94" t="e">
        <f t="shared" si="172"/>
        <v>#N/A</v>
      </c>
      <c r="BD190" s="98" t="e">
        <f t="shared" si="296"/>
        <v>#N/A</v>
      </c>
      <c r="BE190" s="56" t="e">
        <f>VLOOKUP($C190,地域別価格234[],13,0)</f>
        <v>#N/A</v>
      </c>
      <c r="BF190" s="63" t="str">
        <f t="shared" si="173"/>
        <v/>
      </c>
      <c r="BG190" s="50" t="e">
        <f t="shared" si="297"/>
        <v>#N/A</v>
      </c>
      <c r="BH190" s="34" t="e">
        <f t="shared" si="221"/>
        <v>#N/A</v>
      </c>
      <c r="BI190" s="94" t="e">
        <f t="shared" si="298"/>
        <v>#N/A</v>
      </c>
      <c r="BJ190" s="98" t="e">
        <f t="shared" si="299"/>
        <v>#N/A</v>
      </c>
      <c r="BK190" s="56" t="e">
        <f>VLOOKUP($C190,地域別価格234[],14,0)</f>
        <v>#N/A</v>
      </c>
      <c r="BL190" s="63" t="str">
        <f t="shared" si="174"/>
        <v/>
      </c>
      <c r="BM190" s="50" t="e">
        <f t="shared" si="300"/>
        <v>#N/A</v>
      </c>
      <c r="BN190" s="34" t="e">
        <f t="shared" si="225"/>
        <v>#N/A</v>
      </c>
      <c r="BO190" s="94" t="e">
        <f t="shared" si="175"/>
        <v>#N/A</v>
      </c>
      <c r="BP190" s="98" t="e">
        <f t="shared" si="301"/>
        <v>#N/A</v>
      </c>
      <c r="BQ190" s="56" t="e">
        <f>VLOOKUP($C190,地域別価格234[],15,0)</f>
        <v>#N/A</v>
      </c>
      <c r="BR190" s="63" t="str">
        <f t="shared" si="176"/>
        <v/>
      </c>
      <c r="BS190" s="50" t="e">
        <f t="shared" si="302"/>
        <v>#N/A</v>
      </c>
      <c r="BT190" s="34" t="e">
        <f t="shared" si="228"/>
        <v>#N/A</v>
      </c>
      <c r="BU190" s="94" t="e">
        <f t="shared" si="177"/>
        <v>#N/A</v>
      </c>
      <c r="BV190" s="98" t="e">
        <f t="shared" si="303"/>
        <v>#N/A</v>
      </c>
      <c r="BW190" s="56" t="e">
        <f>VLOOKUP($C190,地域別価格234[],16,0)</f>
        <v>#N/A</v>
      </c>
      <c r="BX190" s="63" t="str">
        <f t="shared" si="178"/>
        <v/>
      </c>
      <c r="BY190" s="50" t="e">
        <f t="shared" si="304"/>
        <v>#N/A</v>
      </c>
      <c r="BZ190" s="34" t="e">
        <f t="shared" si="261"/>
        <v>#N/A</v>
      </c>
      <c r="CA190" s="94" t="e">
        <f t="shared" si="305"/>
        <v>#N/A</v>
      </c>
      <c r="CB190" s="98" t="e">
        <f t="shared" si="306"/>
        <v>#N/A</v>
      </c>
      <c r="CC190" s="47" t="e">
        <f t="shared" si="179"/>
        <v>#VALUE!</v>
      </c>
      <c r="CD190" s="36" t="e">
        <f t="shared" si="234"/>
        <v>#N/A</v>
      </c>
      <c r="CE190" s="36" t="e">
        <f t="shared" si="235"/>
        <v>#N/A</v>
      </c>
      <c r="CF190" s="36" t="e">
        <f t="shared" si="236"/>
        <v>#N/A</v>
      </c>
      <c r="CG190" s="36" t="e">
        <f t="shared" si="237"/>
        <v>#N/A</v>
      </c>
      <c r="CH190" s="36" t="e">
        <f t="shared" si="238"/>
        <v>#N/A</v>
      </c>
      <c r="CI190" s="36" t="e">
        <f t="shared" si="239"/>
        <v>#N/A</v>
      </c>
      <c r="CJ190" s="36" t="e">
        <f t="shared" si="240"/>
        <v>#N/A</v>
      </c>
      <c r="CK190" s="36" t="e">
        <f t="shared" si="241"/>
        <v>#N/A</v>
      </c>
      <c r="CL190" s="36" t="e">
        <f t="shared" si="242"/>
        <v>#N/A</v>
      </c>
      <c r="CM190" s="36" t="e">
        <f t="shared" si="243"/>
        <v>#N/A</v>
      </c>
      <c r="CN190" s="36" t="e">
        <f t="shared" si="244"/>
        <v>#N/A</v>
      </c>
      <c r="CO190" s="36" t="e">
        <f t="shared" si="245"/>
        <v>#N/A</v>
      </c>
      <c r="CP190" s="36" t="e">
        <f t="shared" si="246"/>
        <v>#N/A</v>
      </c>
      <c r="CQ190" s="29" t="e">
        <f t="shared" si="307"/>
        <v>#N/A</v>
      </c>
      <c r="CR190" s="29" t="e">
        <f t="shared" si="307"/>
        <v>#N/A</v>
      </c>
      <c r="CS190" s="29" t="e">
        <f t="shared" si="307"/>
        <v>#N/A</v>
      </c>
      <c r="CT190" s="29" t="e">
        <f t="shared" si="307"/>
        <v>#N/A</v>
      </c>
      <c r="CU190" s="29" t="e">
        <f t="shared" si="307"/>
        <v>#N/A</v>
      </c>
      <c r="CV190" s="29" t="e">
        <f t="shared" si="307"/>
        <v>#N/A</v>
      </c>
      <c r="CW190" s="29" t="e">
        <f t="shared" si="307"/>
        <v>#N/A</v>
      </c>
      <c r="CX190" s="29" t="e">
        <f t="shared" si="307"/>
        <v>#N/A</v>
      </c>
      <c r="CY190" s="29" t="e">
        <f t="shared" si="307"/>
        <v>#N/A</v>
      </c>
      <c r="CZ190" s="29" t="e">
        <f t="shared" si="307"/>
        <v>#N/A</v>
      </c>
      <c r="DA190" s="29" t="e">
        <f t="shared" si="307"/>
        <v>#N/A</v>
      </c>
      <c r="DB190" s="29" t="e">
        <f t="shared" si="307"/>
        <v>#N/A</v>
      </c>
      <c r="DC190" s="29"/>
      <c r="DD190" s="29" t="e">
        <f t="shared" si="308"/>
        <v>#N/A</v>
      </c>
      <c r="DE190" s="29" t="e">
        <f t="shared" si="308"/>
        <v>#N/A</v>
      </c>
      <c r="DF190" s="29" t="e">
        <f t="shared" si="308"/>
        <v>#N/A</v>
      </c>
      <c r="DG190" s="29" t="e">
        <f t="shared" si="308"/>
        <v>#N/A</v>
      </c>
      <c r="DH190" s="29" t="e">
        <f t="shared" si="308"/>
        <v>#N/A</v>
      </c>
      <c r="DI190" s="29" t="e">
        <f t="shared" si="308"/>
        <v>#N/A</v>
      </c>
      <c r="DJ190" s="29" t="e">
        <f t="shared" si="308"/>
        <v>#N/A</v>
      </c>
      <c r="DK190" s="29" t="e">
        <f t="shared" si="308"/>
        <v>#N/A</v>
      </c>
      <c r="DL190" s="29" t="e">
        <f t="shared" si="308"/>
        <v>#N/A</v>
      </c>
      <c r="DM190" s="29" t="e">
        <f t="shared" si="308"/>
        <v>#N/A</v>
      </c>
      <c r="DN190" s="29" t="e">
        <f t="shared" si="308"/>
        <v>#N/A</v>
      </c>
      <c r="DO190" s="29" t="e">
        <f t="shared" si="308"/>
        <v>#N/A</v>
      </c>
    </row>
    <row r="191" spans="1:119" ht="18" customHeight="1">
      <c r="A191" s="52" t="s">
        <v>97</v>
      </c>
      <c r="B191" s="52" t="str">
        <f t="shared" ref="B191:F191" si="327">B252&amp;""</f>
        <v/>
      </c>
      <c r="C191" s="52" t="str">
        <f t="shared" si="327"/>
        <v/>
      </c>
      <c r="D191" s="52" t="str">
        <f t="shared" si="327"/>
        <v/>
      </c>
      <c r="E191" s="52" t="str">
        <f t="shared" si="327"/>
        <v/>
      </c>
      <c r="F191" s="52" t="str">
        <f t="shared" si="327"/>
        <v/>
      </c>
      <c r="G191" s="87">
        <f t="shared" si="153"/>
        <v>0.85</v>
      </c>
      <c r="H191" s="58"/>
      <c r="I191" s="56" t="e">
        <f>VLOOKUP($C191,地域別価格234[],5,0)</f>
        <v>#N/A</v>
      </c>
      <c r="J191" s="63" t="str">
        <f t="shared" si="154"/>
        <v/>
      </c>
      <c r="K191" s="50" t="e">
        <f t="shared" si="155"/>
        <v>#N/A</v>
      </c>
      <c r="L191" s="34" t="e">
        <f t="shared" si="200"/>
        <v>#N/A</v>
      </c>
      <c r="M191" s="94" t="e">
        <f t="shared" si="156"/>
        <v>#N/A</v>
      </c>
      <c r="N191" s="98" t="e">
        <f t="shared" si="310"/>
        <v>#N/A</v>
      </c>
      <c r="O191" s="56" t="e">
        <f>VLOOKUP($C191,地域別価格234[],6,0)</f>
        <v>#N/A</v>
      </c>
      <c r="P191" s="63" t="str">
        <f t="shared" si="157"/>
        <v/>
      </c>
      <c r="Q191" s="50" t="e">
        <f t="shared" si="158"/>
        <v>#N/A</v>
      </c>
      <c r="R191" s="34" t="e">
        <f t="shared" si="201"/>
        <v>#N/A</v>
      </c>
      <c r="S191" s="94" t="e">
        <f t="shared" si="286"/>
        <v>#N/A</v>
      </c>
      <c r="T191" s="98" t="e">
        <f t="shared" si="159"/>
        <v>#N/A</v>
      </c>
      <c r="U191" s="56" t="e">
        <f>VLOOKUP($C191,地域別価格234[],7,0)</f>
        <v>#N/A</v>
      </c>
      <c r="V191" s="63" t="str">
        <f t="shared" si="160"/>
        <v/>
      </c>
      <c r="W191" s="50" t="e">
        <f t="shared" si="161"/>
        <v>#N/A</v>
      </c>
      <c r="X191" s="34" t="e">
        <f t="shared" si="203"/>
        <v>#N/A</v>
      </c>
      <c r="Y191" s="94" t="e">
        <f t="shared" si="287"/>
        <v>#N/A</v>
      </c>
      <c r="Z191" s="98" t="e">
        <f t="shared" si="162"/>
        <v>#N/A</v>
      </c>
      <c r="AA191" s="56" t="e">
        <f>VLOOKUP($C191,地域別価格234[],8,0)</f>
        <v>#N/A</v>
      </c>
      <c r="AB191" s="63" t="str">
        <f t="shared" si="163"/>
        <v/>
      </c>
      <c r="AC191" s="50" t="e">
        <f t="shared" si="164"/>
        <v>#N/A</v>
      </c>
      <c r="AD191" s="34" t="e">
        <f t="shared" si="205"/>
        <v>#N/A</v>
      </c>
      <c r="AE191" s="94" t="e">
        <f t="shared" si="206"/>
        <v>#N/A</v>
      </c>
      <c r="AF191" s="98" t="e">
        <f t="shared" si="288"/>
        <v>#N/A</v>
      </c>
      <c r="AG191" s="56" t="e">
        <f>VLOOKUP($C191,地域別価格234[],9,0)</f>
        <v>#N/A</v>
      </c>
      <c r="AH191" s="63" t="str">
        <f t="shared" si="165"/>
        <v/>
      </c>
      <c r="AI191" s="50" t="e">
        <f t="shared" si="289"/>
        <v>#N/A</v>
      </c>
      <c r="AJ191" s="34" t="e">
        <f t="shared" si="209"/>
        <v>#N/A</v>
      </c>
      <c r="AK191" s="94" t="e">
        <f t="shared" si="290"/>
        <v>#N/A</v>
      </c>
      <c r="AL191" s="98" t="e">
        <f t="shared" si="291"/>
        <v>#N/A</v>
      </c>
      <c r="AM191" s="56" t="e">
        <f>VLOOKUP($C191,地域別価格234[],10,0)</f>
        <v>#N/A</v>
      </c>
      <c r="AN191" s="63" t="str">
        <f t="shared" si="166"/>
        <v/>
      </c>
      <c r="AO191" s="50" t="e">
        <f t="shared" si="292"/>
        <v>#N/A</v>
      </c>
      <c r="AP191" s="34" t="e">
        <f t="shared" si="213"/>
        <v>#N/A</v>
      </c>
      <c r="AQ191" s="94" t="e">
        <f t="shared" si="167"/>
        <v>#N/A</v>
      </c>
      <c r="AR191" s="98" t="e">
        <f t="shared" si="168"/>
        <v>#N/A</v>
      </c>
      <c r="AS191" s="56" t="e">
        <f>VLOOKUP($C191,地域別価格234[],11,0)</f>
        <v>#N/A</v>
      </c>
      <c r="AT191" s="63" t="str">
        <f t="shared" si="169"/>
        <v/>
      </c>
      <c r="AU191" s="50" t="e">
        <f t="shared" si="323"/>
        <v>#N/A</v>
      </c>
      <c r="AV191" s="34" t="e">
        <f t="shared" si="215"/>
        <v>#N/A</v>
      </c>
      <c r="AW191" s="94" t="e">
        <f t="shared" si="170"/>
        <v>#N/A</v>
      </c>
      <c r="AX191" s="98" t="e">
        <f t="shared" si="294"/>
        <v>#N/A</v>
      </c>
      <c r="AY191" s="56" t="e">
        <f>VLOOKUP($C191,地域別価格234[],12,0)</f>
        <v>#N/A</v>
      </c>
      <c r="AZ191" s="63" t="str">
        <f t="shared" si="171"/>
        <v/>
      </c>
      <c r="BA191" s="50" t="e">
        <f t="shared" si="295"/>
        <v>#N/A</v>
      </c>
      <c r="BB191" s="34" t="e">
        <f t="shared" si="218"/>
        <v>#N/A</v>
      </c>
      <c r="BC191" s="94" t="e">
        <f t="shared" si="172"/>
        <v>#N/A</v>
      </c>
      <c r="BD191" s="98" t="e">
        <f t="shared" si="296"/>
        <v>#N/A</v>
      </c>
      <c r="BE191" s="56" t="e">
        <f>VLOOKUP($C191,地域別価格234[],13,0)</f>
        <v>#N/A</v>
      </c>
      <c r="BF191" s="63" t="str">
        <f t="shared" si="173"/>
        <v/>
      </c>
      <c r="BG191" s="50" t="e">
        <f t="shared" si="297"/>
        <v>#N/A</v>
      </c>
      <c r="BH191" s="34" t="e">
        <f t="shared" si="221"/>
        <v>#N/A</v>
      </c>
      <c r="BI191" s="94" t="e">
        <f t="shared" si="298"/>
        <v>#N/A</v>
      </c>
      <c r="BJ191" s="98" t="e">
        <f t="shared" si="299"/>
        <v>#N/A</v>
      </c>
      <c r="BK191" s="56" t="e">
        <f>VLOOKUP($C191,地域別価格234[],14,0)</f>
        <v>#N/A</v>
      </c>
      <c r="BL191" s="63" t="str">
        <f t="shared" si="174"/>
        <v/>
      </c>
      <c r="BM191" s="50" t="e">
        <f t="shared" si="300"/>
        <v>#N/A</v>
      </c>
      <c r="BN191" s="34" t="e">
        <f t="shared" si="225"/>
        <v>#N/A</v>
      </c>
      <c r="BO191" s="94" t="e">
        <f t="shared" si="175"/>
        <v>#N/A</v>
      </c>
      <c r="BP191" s="98" t="e">
        <f t="shared" si="301"/>
        <v>#N/A</v>
      </c>
      <c r="BQ191" s="56" t="e">
        <f>VLOOKUP($C191,地域別価格234[],15,0)</f>
        <v>#N/A</v>
      </c>
      <c r="BR191" s="63" t="str">
        <f t="shared" si="176"/>
        <v/>
      </c>
      <c r="BS191" s="50" t="e">
        <f t="shared" si="302"/>
        <v>#N/A</v>
      </c>
      <c r="BT191" s="34" t="e">
        <f t="shared" si="228"/>
        <v>#N/A</v>
      </c>
      <c r="BU191" s="94" t="e">
        <f t="shared" si="177"/>
        <v>#N/A</v>
      </c>
      <c r="BV191" s="98" t="e">
        <f t="shared" si="303"/>
        <v>#N/A</v>
      </c>
      <c r="BW191" s="56" t="e">
        <f>VLOOKUP($C191,地域別価格234[],16,0)</f>
        <v>#N/A</v>
      </c>
      <c r="BX191" s="63" t="str">
        <f t="shared" si="178"/>
        <v/>
      </c>
      <c r="BY191" s="50" t="e">
        <f t="shared" si="304"/>
        <v>#N/A</v>
      </c>
      <c r="BZ191" s="34" t="e">
        <f t="shared" si="261"/>
        <v>#N/A</v>
      </c>
      <c r="CA191" s="94" t="e">
        <f t="shared" si="305"/>
        <v>#N/A</v>
      </c>
      <c r="CB191" s="98" t="e">
        <f t="shared" si="306"/>
        <v>#N/A</v>
      </c>
      <c r="CC191" s="47" t="e">
        <f t="shared" si="179"/>
        <v>#VALUE!</v>
      </c>
      <c r="CD191" s="36" t="e">
        <f t="shared" si="234"/>
        <v>#N/A</v>
      </c>
      <c r="CE191" s="36" t="e">
        <f t="shared" si="235"/>
        <v>#N/A</v>
      </c>
      <c r="CF191" s="36" t="e">
        <f t="shared" si="236"/>
        <v>#N/A</v>
      </c>
      <c r="CG191" s="36" t="e">
        <f t="shared" si="237"/>
        <v>#N/A</v>
      </c>
      <c r="CH191" s="36" t="e">
        <f t="shared" si="238"/>
        <v>#N/A</v>
      </c>
      <c r="CI191" s="36" t="e">
        <f t="shared" si="239"/>
        <v>#N/A</v>
      </c>
      <c r="CJ191" s="36" t="e">
        <f t="shared" si="240"/>
        <v>#N/A</v>
      </c>
      <c r="CK191" s="36" t="e">
        <f t="shared" si="241"/>
        <v>#N/A</v>
      </c>
      <c r="CL191" s="36" t="e">
        <f t="shared" si="242"/>
        <v>#N/A</v>
      </c>
      <c r="CM191" s="36" t="e">
        <f t="shared" si="243"/>
        <v>#N/A</v>
      </c>
      <c r="CN191" s="36" t="e">
        <f t="shared" si="244"/>
        <v>#N/A</v>
      </c>
      <c r="CO191" s="36" t="e">
        <f t="shared" si="245"/>
        <v>#N/A</v>
      </c>
      <c r="CP191" s="36" t="e">
        <f t="shared" si="246"/>
        <v>#N/A</v>
      </c>
      <c r="CQ191" s="29" t="e">
        <f t="shared" si="307"/>
        <v>#N/A</v>
      </c>
      <c r="CR191" s="29" t="e">
        <f t="shared" si="307"/>
        <v>#N/A</v>
      </c>
      <c r="CS191" s="29" t="e">
        <f t="shared" si="307"/>
        <v>#N/A</v>
      </c>
      <c r="CT191" s="29" t="e">
        <f t="shared" si="307"/>
        <v>#N/A</v>
      </c>
      <c r="CU191" s="29" t="e">
        <f t="shared" si="307"/>
        <v>#N/A</v>
      </c>
      <c r="CV191" s="29" t="e">
        <f t="shared" si="307"/>
        <v>#N/A</v>
      </c>
      <c r="CW191" s="29" t="e">
        <f t="shared" si="307"/>
        <v>#N/A</v>
      </c>
      <c r="CX191" s="29" t="e">
        <f t="shared" si="307"/>
        <v>#N/A</v>
      </c>
      <c r="CY191" s="29" t="e">
        <f t="shared" si="307"/>
        <v>#N/A</v>
      </c>
      <c r="CZ191" s="29" t="e">
        <f t="shared" si="307"/>
        <v>#N/A</v>
      </c>
      <c r="DA191" s="29" t="e">
        <f t="shared" si="307"/>
        <v>#N/A</v>
      </c>
      <c r="DB191" s="29" t="e">
        <f t="shared" si="307"/>
        <v>#N/A</v>
      </c>
      <c r="DC191" s="29"/>
      <c r="DD191" s="29" t="e">
        <f t="shared" si="308"/>
        <v>#N/A</v>
      </c>
      <c r="DE191" s="29" t="e">
        <f t="shared" si="308"/>
        <v>#N/A</v>
      </c>
      <c r="DF191" s="29" t="e">
        <f t="shared" si="308"/>
        <v>#N/A</v>
      </c>
      <c r="DG191" s="29" t="e">
        <f t="shared" si="308"/>
        <v>#N/A</v>
      </c>
      <c r="DH191" s="29" t="e">
        <f t="shared" si="308"/>
        <v>#N/A</v>
      </c>
      <c r="DI191" s="29" t="e">
        <f t="shared" si="308"/>
        <v>#N/A</v>
      </c>
      <c r="DJ191" s="29" t="e">
        <f t="shared" si="308"/>
        <v>#N/A</v>
      </c>
      <c r="DK191" s="29" t="e">
        <f t="shared" si="308"/>
        <v>#N/A</v>
      </c>
      <c r="DL191" s="29" t="e">
        <f t="shared" si="308"/>
        <v>#N/A</v>
      </c>
      <c r="DM191" s="29" t="e">
        <f t="shared" si="308"/>
        <v>#N/A</v>
      </c>
      <c r="DN191" s="29" t="e">
        <f t="shared" si="308"/>
        <v>#N/A</v>
      </c>
      <c r="DO191" s="29" t="e">
        <f t="shared" si="308"/>
        <v>#N/A</v>
      </c>
    </row>
    <row r="192" spans="1:119" ht="18" customHeight="1">
      <c r="A192" s="52" t="s">
        <v>97</v>
      </c>
      <c r="B192" s="52" t="str">
        <f t="shared" ref="B192:F192" si="328">B253&amp;""</f>
        <v/>
      </c>
      <c r="C192" s="52" t="str">
        <f t="shared" si="328"/>
        <v/>
      </c>
      <c r="D192" s="52" t="str">
        <f t="shared" si="328"/>
        <v/>
      </c>
      <c r="E192" s="52" t="str">
        <f t="shared" si="328"/>
        <v/>
      </c>
      <c r="F192" s="52" t="str">
        <f t="shared" si="328"/>
        <v/>
      </c>
      <c r="G192" s="87">
        <f t="shared" si="153"/>
        <v>0.85</v>
      </c>
      <c r="H192" s="58"/>
      <c r="I192" s="56" t="e">
        <f>VLOOKUP($C192,地域別価格234[],5,0)</f>
        <v>#N/A</v>
      </c>
      <c r="J192" s="63" t="str">
        <f t="shared" si="154"/>
        <v/>
      </c>
      <c r="K192" s="50" t="e">
        <f t="shared" si="155"/>
        <v>#N/A</v>
      </c>
      <c r="L192" s="34" t="e">
        <f t="shared" si="200"/>
        <v>#N/A</v>
      </c>
      <c r="M192" s="94" t="e">
        <f t="shared" si="156"/>
        <v>#N/A</v>
      </c>
      <c r="N192" s="98" t="e">
        <f t="shared" si="310"/>
        <v>#N/A</v>
      </c>
      <c r="O192" s="56" t="e">
        <f>VLOOKUP($C192,地域別価格234[],6,0)</f>
        <v>#N/A</v>
      </c>
      <c r="P192" s="63" t="str">
        <f t="shared" si="157"/>
        <v/>
      </c>
      <c r="Q192" s="50" t="e">
        <f t="shared" si="158"/>
        <v>#N/A</v>
      </c>
      <c r="R192" s="34" t="e">
        <f t="shared" si="201"/>
        <v>#N/A</v>
      </c>
      <c r="S192" s="94" t="e">
        <f t="shared" si="286"/>
        <v>#N/A</v>
      </c>
      <c r="T192" s="98" t="e">
        <f t="shared" si="159"/>
        <v>#N/A</v>
      </c>
      <c r="U192" s="56" t="e">
        <f>VLOOKUP($C192,地域別価格234[],7,0)</f>
        <v>#N/A</v>
      </c>
      <c r="V192" s="63" t="str">
        <f t="shared" si="160"/>
        <v/>
      </c>
      <c r="W192" s="50" t="e">
        <f t="shared" si="161"/>
        <v>#N/A</v>
      </c>
      <c r="X192" s="34" t="e">
        <f t="shared" si="203"/>
        <v>#N/A</v>
      </c>
      <c r="Y192" s="94" t="e">
        <f t="shared" si="287"/>
        <v>#N/A</v>
      </c>
      <c r="Z192" s="98" t="e">
        <f t="shared" si="162"/>
        <v>#N/A</v>
      </c>
      <c r="AA192" s="56" t="e">
        <f>VLOOKUP($C192,地域別価格234[],8,0)</f>
        <v>#N/A</v>
      </c>
      <c r="AB192" s="63" t="str">
        <f t="shared" si="163"/>
        <v/>
      </c>
      <c r="AC192" s="50" t="e">
        <f t="shared" si="164"/>
        <v>#N/A</v>
      </c>
      <c r="AD192" s="34" t="e">
        <f t="shared" si="205"/>
        <v>#N/A</v>
      </c>
      <c r="AE192" s="94" t="e">
        <f t="shared" si="206"/>
        <v>#N/A</v>
      </c>
      <c r="AF192" s="98" t="e">
        <f t="shared" si="288"/>
        <v>#N/A</v>
      </c>
      <c r="AG192" s="56" t="e">
        <f>VLOOKUP($C192,地域別価格234[],9,0)</f>
        <v>#N/A</v>
      </c>
      <c r="AH192" s="63" t="str">
        <f t="shared" si="165"/>
        <v/>
      </c>
      <c r="AI192" s="50" t="e">
        <f t="shared" si="289"/>
        <v>#N/A</v>
      </c>
      <c r="AJ192" s="34" t="e">
        <f t="shared" si="209"/>
        <v>#N/A</v>
      </c>
      <c r="AK192" s="94" t="e">
        <f t="shared" si="290"/>
        <v>#N/A</v>
      </c>
      <c r="AL192" s="98" t="e">
        <f t="shared" si="291"/>
        <v>#N/A</v>
      </c>
      <c r="AM192" s="56" t="e">
        <f>VLOOKUP($C192,地域別価格234[],10,0)</f>
        <v>#N/A</v>
      </c>
      <c r="AN192" s="63" t="str">
        <f t="shared" si="166"/>
        <v/>
      </c>
      <c r="AO192" s="50" t="e">
        <f t="shared" si="292"/>
        <v>#N/A</v>
      </c>
      <c r="AP192" s="34" t="e">
        <f t="shared" si="213"/>
        <v>#N/A</v>
      </c>
      <c r="AQ192" s="94" t="e">
        <f t="shared" si="167"/>
        <v>#N/A</v>
      </c>
      <c r="AR192" s="98" t="e">
        <f t="shared" si="168"/>
        <v>#N/A</v>
      </c>
      <c r="AS192" s="56" t="e">
        <f>VLOOKUP($C192,地域別価格234[],11,0)</f>
        <v>#N/A</v>
      </c>
      <c r="AT192" s="63" t="str">
        <f t="shared" si="169"/>
        <v/>
      </c>
      <c r="AU192" s="50" t="e">
        <f t="shared" si="323"/>
        <v>#N/A</v>
      </c>
      <c r="AV192" s="34" t="e">
        <f t="shared" si="215"/>
        <v>#N/A</v>
      </c>
      <c r="AW192" s="94" t="e">
        <f t="shared" si="170"/>
        <v>#N/A</v>
      </c>
      <c r="AX192" s="98" t="e">
        <f t="shared" si="294"/>
        <v>#N/A</v>
      </c>
      <c r="AY192" s="56" t="e">
        <f>VLOOKUP($C192,地域別価格234[],12,0)</f>
        <v>#N/A</v>
      </c>
      <c r="AZ192" s="63" t="str">
        <f t="shared" si="171"/>
        <v/>
      </c>
      <c r="BA192" s="50" t="e">
        <f t="shared" si="295"/>
        <v>#N/A</v>
      </c>
      <c r="BB192" s="34" t="e">
        <f t="shared" si="218"/>
        <v>#N/A</v>
      </c>
      <c r="BC192" s="94" t="e">
        <f t="shared" si="172"/>
        <v>#N/A</v>
      </c>
      <c r="BD192" s="98" t="e">
        <f t="shared" si="296"/>
        <v>#N/A</v>
      </c>
      <c r="BE192" s="56" t="e">
        <f>VLOOKUP($C192,地域別価格234[],13,0)</f>
        <v>#N/A</v>
      </c>
      <c r="BF192" s="63" t="str">
        <f t="shared" si="173"/>
        <v/>
      </c>
      <c r="BG192" s="50" t="e">
        <f t="shared" si="297"/>
        <v>#N/A</v>
      </c>
      <c r="BH192" s="34" t="e">
        <f t="shared" si="221"/>
        <v>#N/A</v>
      </c>
      <c r="BI192" s="94" t="e">
        <f t="shared" si="298"/>
        <v>#N/A</v>
      </c>
      <c r="BJ192" s="98" t="e">
        <f t="shared" si="299"/>
        <v>#N/A</v>
      </c>
      <c r="BK192" s="56" t="e">
        <f>VLOOKUP($C192,地域別価格234[],14,0)</f>
        <v>#N/A</v>
      </c>
      <c r="BL192" s="63" t="str">
        <f t="shared" si="174"/>
        <v/>
      </c>
      <c r="BM192" s="50" t="e">
        <f t="shared" si="300"/>
        <v>#N/A</v>
      </c>
      <c r="BN192" s="34" t="e">
        <f t="shared" si="225"/>
        <v>#N/A</v>
      </c>
      <c r="BO192" s="94" t="e">
        <f t="shared" si="175"/>
        <v>#N/A</v>
      </c>
      <c r="BP192" s="98" t="e">
        <f t="shared" si="301"/>
        <v>#N/A</v>
      </c>
      <c r="BQ192" s="56" t="e">
        <f>VLOOKUP($C192,地域別価格234[],15,0)</f>
        <v>#N/A</v>
      </c>
      <c r="BR192" s="63" t="str">
        <f t="shared" si="176"/>
        <v/>
      </c>
      <c r="BS192" s="50" t="e">
        <f t="shared" si="302"/>
        <v>#N/A</v>
      </c>
      <c r="BT192" s="34" t="e">
        <f t="shared" si="228"/>
        <v>#N/A</v>
      </c>
      <c r="BU192" s="94" t="e">
        <f t="shared" si="177"/>
        <v>#N/A</v>
      </c>
      <c r="BV192" s="98" t="e">
        <f t="shared" si="303"/>
        <v>#N/A</v>
      </c>
      <c r="BW192" s="56" t="e">
        <f>VLOOKUP($C192,地域別価格234[],16,0)</f>
        <v>#N/A</v>
      </c>
      <c r="BX192" s="63" t="str">
        <f t="shared" si="178"/>
        <v/>
      </c>
      <c r="BY192" s="50" t="e">
        <f t="shared" si="304"/>
        <v>#N/A</v>
      </c>
      <c r="BZ192" s="34" t="e">
        <f t="shared" si="261"/>
        <v>#N/A</v>
      </c>
      <c r="CA192" s="94" t="e">
        <f t="shared" si="305"/>
        <v>#N/A</v>
      </c>
      <c r="CB192" s="98" t="e">
        <f t="shared" si="306"/>
        <v>#N/A</v>
      </c>
      <c r="CC192" s="47" t="e">
        <f t="shared" si="179"/>
        <v>#VALUE!</v>
      </c>
      <c r="CD192" s="36" t="e">
        <f t="shared" si="234"/>
        <v>#N/A</v>
      </c>
      <c r="CE192" s="36" t="e">
        <f t="shared" si="235"/>
        <v>#N/A</v>
      </c>
      <c r="CF192" s="36" t="e">
        <f t="shared" si="236"/>
        <v>#N/A</v>
      </c>
      <c r="CG192" s="36" t="e">
        <f t="shared" si="237"/>
        <v>#N/A</v>
      </c>
      <c r="CH192" s="36" t="e">
        <f t="shared" si="238"/>
        <v>#N/A</v>
      </c>
      <c r="CI192" s="36" t="e">
        <f t="shared" si="239"/>
        <v>#N/A</v>
      </c>
      <c r="CJ192" s="36" t="e">
        <f t="shared" si="240"/>
        <v>#N/A</v>
      </c>
      <c r="CK192" s="36" t="e">
        <f t="shared" si="241"/>
        <v>#N/A</v>
      </c>
      <c r="CL192" s="36" t="e">
        <f t="shared" si="242"/>
        <v>#N/A</v>
      </c>
      <c r="CM192" s="36" t="e">
        <f t="shared" si="243"/>
        <v>#N/A</v>
      </c>
      <c r="CN192" s="36" t="e">
        <f t="shared" si="244"/>
        <v>#N/A</v>
      </c>
      <c r="CO192" s="36" t="e">
        <f t="shared" si="245"/>
        <v>#N/A</v>
      </c>
      <c r="CP192" s="36" t="e">
        <f t="shared" si="246"/>
        <v>#N/A</v>
      </c>
      <c r="CQ192" s="29" t="e">
        <f t="shared" si="307"/>
        <v>#N/A</v>
      </c>
      <c r="CR192" s="29" t="e">
        <f t="shared" si="307"/>
        <v>#N/A</v>
      </c>
      <c r="CS192" s="29" t="e">
        <f t="shared" si="307"/>
        <v>#N/A</v>
      </c>
      <c r="CT192" s="29" t="e">
        <f t="shared" si="307"/>
        <v>#N/A</v>
      </c>
      <c r="CU192" s="29" t="e">
        <f t="shared" si="307"/>
        <v>#N/A</v>
      </c>
      <c r="CV192" s="29" t="e">
        <f t="shared" si="307"/>
        <v>#N/A</v>
      </c>
      <c r="CW192" s="29" t="e">
        <f t="shared" si="307"/>
        <v>#N/A</v>
      </c>
      <c r="CX192" s="29" t="e">
        <f t="shared" si="307"/>
        <v>#N/A</v>
      </c>
      <c r="CY192" s="29" t="e">
        <f t="shared" si="307"/>
        <v>#N/A</v>
      </c>
      <c r="CZ192" s="29" t="e">
        <f t="shared" si="307"/>
        <v>#N/A</v>
      </c>
      <c r="DA192" s="29" t="e">
        <f t="shared" si="307"/>
        <v>#N/A</v>
      </c>
      <c r="DB192" s="29" t="e">
        <f t="shared" si="307"/>
        <v>#N/A</v>
      </c>
      <c r="DC192" s="29"/>
      <c r="DD192" s="29" t="e">
        <f t="shared" si="308"/>
        <v>#N/A</v>
      </c>
      <c r="DE192" s="29" t="e">
        <f t="shared" si="308"/>
        <v>#N/A</v>
      </c>
      <c r="DF192" s="29" t="e">
        <f t="shared" si="308"/>
        <v>#N/A</v>
      </c>
      <c r="DG192" s="29" t="e">
        <f t="shared" si="308"/>
        <v>#N/A</v>
      </c>
      <c r="DH192" s="29" t="e">
        <f t="shared" si="308"/>
        <v>#N/A</v>
      </c>
      <c r="DI192" s="29" t="e">
        <f t="shared" si="308"/>
        <v>#N/A</v>
      </c>
      <c r="DJ192" s="29" t="e">
        <f t="shared" si="308"/>
        <v>#N/A</v>
      </c>
      <c r="DK192" s="29" t="e">
        <f t="shared" si="308"/>
        <v>#N/A</v>
      </c>
      <c r="DL192" s="29" t="e">
        <f t="shared" si="308"/>
        <v>#N/A</v>
      </c>
      <c r="DM192" s="29" t="e">
        <f t="shared" si="308"/>
        <v>#N/A</v>
      </c>
      <c r="DN192" s="29" t="e">
        <f t="shared" si="308"/>
        <v>#N/A</v>
      </c>
      <c r="DO192" s="29" t="e">
        <f t="shared" si="308"/>
        <v>#N/A</v>
      </c>
    </row>
    <row r="193" spans="1:119" ht="18" customHeight="1">
      <c r="A193" s="52" t="s">
        <v>97</v>
      </c>
      <c r="B193" s="52" t="str">
        <f t="shared" ref="B193:F193" si="329">B254&amp;""</f>
        <v/>
      </c>
      <c r="C193" s="52" t="str">
        <f t="shared" si="329"/>
        <v/>
      </c>
      <c r="D193" s="52" t="str">
        <f t="shared" si="329"/>
        <v/>
      </c>
      <c r="E193" s="52" t="str">
        <f t="shared" si="329"/>
        <v/>
      </c>
      <c r="F193" s="52" t="str">
        <f t="shared" si="329"/>
        <v/>
      </c>
      <c r="G193" s="87">
        <f t="shared" si="153"/>
        <v>0.85</v>
      </c>
      <c r="H193" s="58"/>
      <c r="I193" s="56" t="e">
        <f>VLOOKUP($C193,地域別価格234[],5,0)</f>
        <v>#N/A</v>
      </c>
      <c r="J193" s="63" t="str">
        <f t="shared" si="154"/>
        <v/>
      </c>
      <c r="K193" s="50" t="e">
        <f t="shared" si="155"/>
        <v>#N/A</v>
      </c>
      <c r="L193" s="34" t="e">
        <f t="shared" si="200"/>
        <v>#N/A</v>
      </c>
      <c r="M193" s="94" t="e">
        <f t="shared" si="156"/>
        <v>#N/A</v>
      </c>
      <c r="N193" s="98" t="e">
        <f t="shared" si="310"/>
        <v>#N/A</v>
      </c>
      <c r="O193" s="56" t="e">
        <f>VLOOKUP($C193,地域別価格234[],6,0)</f>
        <v>#N/A</v>
      </c>
      <c r="P193" s="63" t="str">
        <f t="shared" si="157"/>
        <v/>
      </c>
      <c r="Q193" s="50" t="e">
        <f t="shared" si="158"/>
        <v>#N/A</v>
      </c>
      <c r="R193" s="34" t="e">
        <f t="shared" si="201"/>
        <v>#N/A</v>
      </c>
      <c r="S193" s="94" t="e">
        <f t="shared" si="286"/>
        <v>#N/A</v>
      </c>
      <c r="T193" s="98" t="e">
        <f t="shared" si="159"/>
        <v>#N/A</v>
      </c>
      <c r="U193" s="56" t="e">
        <f>VLOOKUP($C193,地域別価格234[],7,0)</f>
        <v>#N/A</v>
      </c>
      <c r="V193" s="63" t="str">
        <f t="shared" si="160"/>
        <v/>
      </c>
      <c r="W193" s="50" t="e">
        <f t="shared" si="161"/>
        <v>#N/A</v>
      </c>
      <c r="X193" s="34" t="e">
        <f t="shared" si="203"/>
        <v>#N/A</v>
      </c>
      <c r="Y193" s="94" t="e">
        <f t="shared" si="287"/>
        <v>#N/A</v>
      </c>
      <c r="Z193" s="98" t="e">
        <f t="shared" si="162"/>
        <v>#N/A</v>
      </c>
      <c r="AA193" s="56" t="e">
        <f>VLOOKUP($C193,地域別価格234[],8,0)</f>
        <v>#N/A</v>
      </c>
      <c r="AB193" s="63" t="str">
        <f t="shared" si="163"/>
        <v/>
      </c>
      <c r="AC193" s="50" t="e">
        <f t="shared" si="164"/>
        <v>#N/A</v>
      </c>
      <c r="AD193" s="34" t="e">
        <f t="shared" si="205"/>
        <v>#N/A</v>
      </c>
      <c r="AE193" s="94" t="e">
        <f t="shared" si="206"/>
        <v>#N/A</v>
      </c>
      <c r="AF193" s="98" t="e">
        <f t="shared" si="288"/>
        <v>#N/A</v>
      </c>
      <c r="AG193" s="56" t="e">
        <f>VLOOKUP($C193,地域別価格234[],9,0)</f>
        <v>#N/A</v>
      </c>
      <c r="AH193" s="63" t="str">
        <f t="shared" si="165"/>
        <v/>
      </c>
      <c r="AI193" s="50" t="e">
        <f t="shared" si="289"/>
        <v>#N/A</v>
      </c>
      <c r="AJ193" s="34" t="e">
        <f t="shared" si="209"/>
        <v>#N/A</v>
      </c>
      <c r="AK193" s="94" t="e">
        <f t="shared" si="290"/>
        <v>#N/A</v>
      </c>
      <c r="AL193" s="98" t="e">
        <f t="shared" si="291"/>
        <v>#N/A</v>
      </c>
      <c r="AM193" s="56" t="e">
        <f>VLOOKUP($C193,地域別価格234[],10,0)</f>
        <v>#N/A</v>
      </c>
      <c r="AN193" s="63" t="str">
        <f t="shared" si="166"/>
        <v/>
      </c>
      <c r="AO193" s="50" t="e">
        <f t="shared" si="292"/>
        <v>#N/A</v>
      </c>
      <c r="AP193" s="34" t="e">
        <f t="shared" si="213"/>
        <v>#N/A</v>
      </c>
      <c r="AQ193" s="94" t="e">
        <f t="shared" si="167"/>
        <v>#N/A</v>
      </c>
      <c r="AR193" s="98" t="e">
        <f t="shared" si="168"/>
        <v>#N/A</v>
      </c>
      <c r="AS193" s="56" t="e">
        <f>VLOOKUP($C193,地域別価格234[],11,0)</f>
        <v>#N/A</v>
      </c>
      <c r="AT193" s="63" t="str">
        <f t="shared" si="169"/>
        <v/>
      </c>
      <c r="AU193" s="50" t="e">
        <f t="shared" si="323"/>
        <v>#N/A</v>
      </c>
      <c r="AV193" s="34" t="e">
        <f t="shared" si="215"/>
        <v>#N/A</v>
      </c>
      <c r="AW193" s="94" t="e">
        <f t="shared" si="170"/>
        <v>#N/A</v>
      </c>
      <c r="AX193" s="98" t="e">
        <f t="shared" si="294"/>
        <v>#N/A</v>
      </c>
      <c r="AY193" s="56" t="e">
        <f>VLOOKUP($C193,地域別価格234[],12,0)</f>
        <v>#N/A</v>
      </c>
      <c r="AZ193" s="63" t="str">
        <f t="shared" si="171"/>
        <v/>
      </c>
      <c r="BA193" s="50" t="e">
        <f>(AY193*$D193+AZ193/$F193)/$D193</f>
        <v>#N/A</v>
      </c>
      <c r="BB193" s="34" t="e">
        <f t="shared" si="218"/>
        <v>#N/A</v>
      </c>
      <c r="BC193" s="94" t="e">
        <f t="shared" si="172"/>
        <v>#N/A</v>
      </c>
      <c r="BD193" s="98" t="e">
        <f t="shared" si="296"/>
        <v>#N/A</v>
      </c>
      <c r="BE193" s="56" t="e">
        <f>VLOOKUP($C193,地域別価格234[],13,0)</f>
        <v>#N/A</v>
      </c>
      <c r="BF193" s="63" t="str">
        <f t="shared" si="173"/>
        <v/>
      </c>
      <c r="BG193" s="50" t="e">
        <f t="shared" si="297"/>
        <v>#N/A</v>
      </c>
      <c r="BH193" s="34" t="e">
        <f t="shared" si="221"/>
        <v>#N/A</v>
      </c>
      <c r="BI193" s="94" t="e">
        <f t="shared" si="298"/>
        <v>#N/A</v>
      </c>
      <c r="BJ193" s="98" t="e">
        <f t="shared" si="299"/>
        <v>#N/A</v>
      </c>
      <c r="BK193" s="56" t="e">
        <f>VLOOKUP($C193,地域別価格234[],14,0)</f>
        <v>#N/A</v>
      </c>
      <c r="BL193" s="63" t="str">
        <f t="shared" si="174"/>
        <v/>
      </c>
      <c r="BM193" s="50" t="e">
        <f t="shared" si="300"/>
        <v>#N/A</v>
      </c>
      <c r="BN193" s="34" t="e">
        <f t="shared" si="225"/>
        <v>#N/A</v>
      </c>
      <c r="BO193" s="94" t="e">
        <f t="shared" si="175"/>
        <v>#N/A</v>
      </c>
      <c r="BP193" s="98" t="e">
        <f t="shared" si="301"/>
        <v>#N/A</v>
      </c>
      <c r="BQ193" s="56" t="e">
        <f>VLOOKUP($C193,地域別価格234[],15,0)</f>
        <v>#N/A</v>
      </c>
      <c r="BR193" s="63" t="str">
        <f t="shared" si="176"/>
        <v/>
      </c>
      <c r="BS193" s="50" t="e">
        <f t="shared" si="302"/>
        <v>#N/A</v>
      </c>
      <c r="BT193" s="34" t="e">
        <f t="shared" si="228"/>
        <v>#N/A</v>
      </c>
      <c r="BU193" s="94" t="e">
        <f t="shared" si="177"/>
        <v>#N/A</v>
      </c>
      <c r="BV193" s="98" t="e">
        <f t="shared" si="303"/>
        <v>#N/A</v>
      </c>
      <c r="BW193" s="56" t="e">
        <f>VLOOKUP($C193,地域別価格234[],16,0)</f>
        <v>#N/A</v>
      </c>
      <c r="BX193" s="63" t="str">
        <f t="shared" si="178"/>
        <v/>
      </c>
      <c r="BY193" s="50" t="e">
        <f t="shared" si="304"/>
        <v>#N/A</v>
      </c>
      <c r="BZ193" s="34" t="e">
        <f t="shared" si="261"/>
        <v>#N/A</v>
      </c>
      <c r="CA193" s="94" t="e">
        <f t="shared" si="305"/>
        <v>#N/A</v>
      </c>
      <c r="CB193" s="98" t="e">
        <f t="shared" si="306"/>
        <v>#N/A</v>
      </c>
      <c r="CC193" s="47" t="e">
        <f t="shared" si="179"/>
        <v>#VALUE!</v>
      </c>
      <c r="CD193" s="36" t="e">
        <f t="shared" si="234"/>
        <v>#N/A</v>
      </c>
      <c r="CE193" s="36" t="e">
        <f t="shared" si="235"/>
        <v>#N/A</v>
      </c>
      <c r="CF193" s="36" t="e">
        <f t="shared" si="236"/>
        <v>#N/A</v>
      </c>
      <c r="CG193" s="36" t="e">
        <f t="shared" si="237"/>
        <v>#N/A</v>
      </c>
      <c r="CH193" s="36" t="e">
        <f t="shared" si="238"/>
        <v>#N/A</v>
      </c>
      <c r="CI193" s="36" t="e">
        <f t="shared" si="239"/>
        <v>#N/A</v>
      </c>
      <c r="CJ193" s="36" t="e">
        <f t="shared" si="240"/>
        <v>#N/A</v>
      </c>
      <c r="CK193" s="36" t="e">
        <f t="shared" si="241"/>
        <v>#N/A</v>
      </c>
      <c r="CL193" s="36" t="e">
        <f t="shared" si="242"/>
        <v>#N/A</v>
      </c>
      <c r="CM193" s="36" t="e">
        <f t="shared" si="243"/>
        <v>#N/A</v>
      </c>
      <c r="CN193" s="36" t="e">
        <f t="shared" si="244"/>
        <v>#N/A</v>
      </c>
      <c r="CO193" s="36" t="e">
        <f t="shared" si="245"/>
        <v>#N/A</v>
      </c>
      <c r="CP193" s="36" t="e">
        <f t="shared" si="246"/>
        <v>#N/A</v>
      </c>
      <c r="CQ193" s="29" t="e">
        <f t="shared" si="307"/>
        <v>#N/A</v>
      </c>
      <c r="CR193" s="29" t="e">
        <f t="shared" si="307"/>
        <v>#N/A</v>
      </c>
      <c r="CS193" s="29" t="e">
        <f t="shared" si="307"/>
        <v>#N/A</v>
      </c>
      <c r="CT193" s="29" t="e">
        <f t="shared" si="307"/>
        <v>#N/A</v>
      </c>
      <c r="CU193" s="29" t="e">
        <f t="shared" si="307"/>
        <v>#N/A</v>
      </c>
      <c r="CV193" s="29" t="e">
        <f t="shared" si="307"/>
        <v>#N/A</v>
      </c>
      <c r="CW193" s="29" t="e">
        <f t="shared" si="307"/>
        <v>#N/A</v>
      </c>
      <c r="CX193" s="29" t="e">
        <f t="shared" si="307"/>
        <v>#N/A</v>
      </c>
      <c r="CY193" s="29" t="e">
        <f t="shared" si="307"/>
        <v>#N/A</v>
      </c>
      <c r="CZ193" s="29" t="e">
        <f t="shared" si="307"/>
        <v>#N/A</v>
      </c>
      <c r="DA193" s="29" t="e">
        <f t="shared" si="307"/>
        <v>#N/A</v>
      </c>
      <c r="DB193" s="29" t="e">
        <f t="shared" si="307"/>
        <v>#N/A</v>
      </c>
      <c r="DC193" s="29"/>
      <c r="DD193" s="29" t="e">
        <f t="shared" si="308"/>
        <v>#N/A</v>
      </c>
      <c r="DE193" s="29" t="e">
        <f t="shared" si="308"/>
        <v>#N/A</v>
      </c>
      <c r="DF193" s="29" t="e">
        <f t="shared" si="308"/>
        <v>#N/A</v>
      </c>
      <c r="DG193" s="29" t="e">
        <f t="shared" si="308"/>
        <v>#N/A</v>
      </c>
      <c r="DH193" s="29" t="e">
        <f t="shared" si="308"/>
        <v>#N/A</v>
      </c>
      <c r="DI193" s="29" t="e">
        <f t="shared" si="308"/>
        <v>#N/A</v>
      </c>
      <c r="DJ193" s="29" t="e">
        <f t="shared" si="308"/>
        <v>#N/A</v>
      </c>
      <c r="DK193" s="29" t="e">
        <f t="shared" si="308"/>
        <v>#N/A</v>
      </c>
      <c r="DL193" s="29" t="e">
        <f t="shared" si="308"/>
        <v>#N/A</v>
      </c>
      <c r="DM193" s="29" t="e">
        <f t="shared" si="308"/>
        <v>#N/A</v>
      </c>
      <c r="DN193" s="29" t="e">
        <f t="shared" si="308"/>
        <v>#N/A</v>
      </c>
      <c r="DO193" s="29" t="e">
        <f t="shared" si="308"/>
        <v>#N/A</v>
      </c>
    </row>
    <row r="194" spans="1:119" ht="18" customHeight="1">
      <c r="A194" s="52" t="s">
        <v>97</v>
      </c>
      <c r="B194" s="52" t="str">
        <f t="shared" ref="B194:F194" si="330">B255&amp;""</f>
        <v/>
      </c>
      <c r="C194" s="52" t="str">
        <f t="shared" si="330"/>
        <v/>
      </c>
      <c r="D194" s="52" t="str">
        <f t="shared" si="330"/>
        <v/>
      </c>
      <c r="E194" s="52" t="str">
        <f t="shared" si="330"/>
        <v/>
      </c>
      <c r="F194" s="52" t="str">
        <f t="shared" si="330"/>
        <v/>
      </c>
      <c r="G194" s="87">
        <f t="shared" si="153"/>
        <v>0.85</v>
      </c>
      <c r="H194" s="58"/>
      <c r="I194" s="56" t="e">
        <f>VLOOKUP($C194,地域別価格234[],5,0)</f>
        <v>#N/A</v>
      </c>
      <c r="J194" s="63" t="str">
        <f t="shared" si="154"/>
        <v/>
      </c>
      <c r="K194" s="50" t="e">
        <f t="shared" si="155"/>
        <v>#N/A</v>
      </c>
      <c r="L194" s="34" t="e">
        <f t="shared" si="200"/>
        <v>#N/A</v>
      </c>
      <c r="M194" s="94" t="e">
        <f t="shared" si="156"/>
        <v>#N/A</v>
      </c>
      <c r="N194" s="98" t="e">
        <f t="shared" si="310"/>
        <v>#N/A</v>
      </c>
      <c r="O194" s="56" t="e">
        <f>VLOOKUP($C194,地域別価格234[],6,0)</f>
        <v>#N/A</v>
      </c>
      <c r="P194" s="63" t="str">
        <f t="shared" si="157"/>
        <v/>
      </c>
      <c r="Q194" s="50" t="e">
        <f t="shared" si="158"/>
        <v>#N/A</v>
      </c>
      <c r="R194" s="34" t="e">
        <f t="shared" si="201"/>
        <v>#N/A</v>
      </c>
      <c r="S194" s="94" t="e">
        <f t="shared" si="286"/>
        <v>#N/A</v>
      </c>
      <c r="T194" s="98" t="e">
        <f t="shared" si="159"/>
        <v>#N/A</v>
      </c>
      <c r="U194" s="56" t="e">
        <f>VLOOKUP($C194,地域別価格234[],7,0)</f>
        <v>#N/A</v>
      </c>
      <c r="V194" s="63" t="str">
        <f t="shared" si="160"/>
        <v/>
      </c>
      <c r="W194" s="50" t="e">
        <f t="shared" si="161"/>
        <v>#N/A</v>
      </c>
      <c r="X194" s="34" t="e">
        <f t="shared" si="203"/>
        <v>#N/A</v>
      </c>
      <c r="Y194" s="94" t="e">
        <f t="shared" si="287"/>
        <v>#N/A</v>
      </c>
      <c r="Z194" s="98" t="e">
        <f t="shared" si="162"/>
        <v>#N/A</v>
      </c>
      <c r="AA194" s="56" t="e">
        <f>VLOOKUP($C194,地域別価格234[],8,0)</f>
        <v>#N/A</v>
      </c>
      <c r="AB194" s="63" t="str">
        <f t="shared" si="163"/>
        <v/>
      </c>
      <c r="AC194" s="50" t="e">
        <f t="shared" si="164"/>
        <v>#N/A</v>
      </c>
      <c r="AD194" s="34" t="e">
        <f t="shared" si="205"/>
        <v>#N/A</v>
      </c>
      <c r="AE194" s="94" t="e">
        <f t="shared" si="206"/>
        <v>#N/A</v>
      </c>
      <c r="AF194" s="98" t="e">
        <f t="shared" si="288"/>
        <v>#N/A</v>
      </c>
      <c r="AG194" s="56" t="e">
        <f>VLOOKUP($C194,地域別価格234[],9,0)</f>
        <v>#N/A</v>
      </c>
      <c r="AH194" s="63" t="str">
        <f t="shared" si="165"/>
        <v/>
      </c>
      <c r="AI194" s="50" t="e">
        <f t="shared" si="289"/>
        <v>#N/A</v>
      </c>
      <c r="AJ194" s="34" t="e">
        <f t="shared" si="209"/>
        <v>#N/A</v>
      </c>
      <c r="AK194" s="94" t="e">
        <f t="shared" si="290"/>
        <v>#N/A</v>
      </c>
      <c r="AL194" s="98" t="e">
        <f t="shared" si="291"/>
        <v>#N/A</v>
      </c>
      <c r="AM194" s="56" t="e">
        <f>VLOOKUP($C194,地域別価格234[],10,0)</f>
        <v>#N/A</v>
      </c>
      <c r="AN194" s="63" t="str">
        <f t="shared" si="166"/>
        <v/>
      </c>
      <c r="AO194" s="50" t="e">
        <f t="shared" si="292"/>
        <v>#N/A</v>
      </c>
      <c r="AP194" s="34" t="e">
        <f t="shared" si="213"/>
        <v>#N/A</v>
      </c>
      <c r="AQ194" s="94" t="e">
        <f t="shared" si="167"/>
        <v>#N/A</v>
      </c>
      <c r="AR194" s="98" t="e">
        <f t="shared" si="168"/>
        <v>#N/A</v>
      </c>
      <c r="AS194" s="56" t="e">
        <f>VLOOKUP($C194,地域別価格234[],11,0)</f>
        <v>#N/A</v>
      </c>
      <c r="AT194" s="63" t="str">
        <f t="shared" si="169"/>
        <v/>
      </c>
      <c r="AU194" s="50" t="e">
        <f t="shared" si="323"/>
        <v>#N/A</v>
      </c>
      <c r="AV194" s="34" t="e">
        <f t="shared" si="215"/>
        <v>#N/A</v>
      </c>
      <c r="AW194" s="94" t="e">
        <f t="shared" si="170"/>
        <v>#N/A</v>
      </c>
      <c r="AX194" s="98" t="e">
        <f t="shared" si="294"/>
        <v>#N/A</v>
      </c>
      <c r="AY194" s="56" t="e">
        <f>VLOOKUP($C194,地域別価格234[],12,0)</f>
        <v>#N/A</v>
      </c>
      <c r="AZ194" s="63" t="str">
        <f t="shared" si="171"/>
        <v/>
      </c>
      <c r="BA194" s="50" t="e">
        <f t="shared" ref="BA194:BA201" si="331">(AY194*$D194+AZ194/$F194)/$D194</f>
        <v>#N/A</v>
      </c>
      <c r="BB194" s="34" t="e">
        <f t="shared" si="218"/>
        <v>#N/A</v>
      </c>
      <c r="BC194" s="94" t="e">
        <f t="shared" si="172"/>
        <v>#N/A</v>
      </c>
      <c r="BD194" s="98" t="e">
        <f t="shared" si="296"/>
        <v>#N/A</v>
      </c>
      <c r="BE194" s="56" t="e">
        <f>VLOOKUP($C194,地域別価格234[],13,0)</f>
        <v>#N/A</v>
      </c>
      <c r="BF194" s="63" t="str">
        <f t="shared" si="173"/>
        <v/>
      </c>
      <c r="BG194" s="50" t="e">
        <f t="shared" si="297"/>
        <v>#N/A</v>
      </c>
      <c r="BH194" s="34" t="e">
        <f t="shared" si="221"/>
        <v>#N/A</v>
      </c>
      <c r="BI194" s="94" t="e">
        <f t="shared" si="298"/>
        <v>#N/A</v>
      </c>
      <c r="BJ194" s="98" t="e">
        <f t="shared" si="299"/>
        <v>#N/A</v>
      </c>
      <c r="BK194" s="56" t="e">
        <f>VLOOKUP($C194,地域別価格234[],14,0)</f>
        <v>#N/A</v>
      </c>
      <c r="BL194" s="63" t="str">
        <f t="shared" si="174"/>
        <v/>
      </c>
      <c r="BM194" s="50" t="e">
        <f t="shared" si="300"/>
        <v>#N/A</v>
      </c>
      <c r="BN194" s="34" t="e">
        <f t="shared" si="225"/>
        <v>#N/A</v>
      </c>
      <c r="BO194" s="94" t="e">
        <f t="shared" si="175"/>
        <v>#N/A</v>
      </c>
      <c r="BP194" s="98" t="e">
        <f t="shared" si="301"/>
        <v>#N/A</v>
      </c>
      <c r="BQ194" s="56" t="e">
        <f>VLOOKUP($C194,地域別価格234[],15,0)</f>
        <v>#N/A</v>
      </c>
      <c r="BR194" s="63" t="str">
        <f t="shared" si="176"/>
        <v/>
      </c>
      <c r="BS194" s="50" t="e">
        <f t="shared" si="302"/>
        <v>#N/A</v>
      </c>
      <c r="BT194" s="34" t="e">
        <f>BS194/$G194</f>
        <v>#N/A</v>
      </c>
      <c r="BU194" s="94" t="e">
        <f t="shared" si="177"/>
        <v>#N/A</v>
      </c>
      <c r="BV194" s="98" t="e">
        <f t="shared" si="303"/>
        <v>#N/A</v>
      </c>
      <c r="BW194" s="56" t="e">
        <f>VLOOKUP($C194,地域別価格234[],16,0)</f>
        <v>#N/A</v>
      </c>
      <c r="BX194" s="63" t="str">
        <f t="shared" si="178"/>
        <v/>
      </c>
      <c r="BY194" s="50" t="e">
        <f t="shared" si="304"/>
        <v>#N/A</v>
      </c>
      <c r="BZ194" s="34" t="e">
        <f t="shared" si="261"/>
        <v>#N/A</v>
      </c>
      <c r="CA194" s="94" t="e">
        <f t="shared" si="305"/>
        <v>#N/A</v>
      </c>
      <c r="CB194" s="98" t="e">
        <f t="shared" si="306"/>
        <v>#N/A</v>
      </c>
      <c r="CC194" s="47" t="e">
        <f t="shared" si="179"/>
        <v>#VALUE!</v>
      </c>
      <c r="CD194" s="36" t="e">
        <f t="shared" si="234"/>
        <v>#N/A</v>
      </c>
      <c r="CE194" s="36" t="e">
        <f t="shared" si="235"/>
        <v>#N/A</v>
      </c>
      <c r="CF194" s="36" t="e">
        <f t="shared" si="236"/>
        <v>#N/A</v>
      </c>
      <c r="CG194" s="36" t="e">
        <f t="shared" si="237"/>
        <v>#N/A</v>
      </c>
      <c r="CH194" s="36" t="e">
        <f t="shared" si="238"/>
        <v>#N/A</v>
      </c>
      <c r="CI194" s="36" t="e">
        <f t="shared" si="239"/>
        <v>#N/A</v>
      </c>
      <c r="CJ194" s="36" t="e">
        <f t="shared" si="240"/>
        <v>#N/A</v>
      </c>
      <c r="CK194" s="36" t="e">
        <f t="shared" si="241"/>
        <v>#N/A</v>
      </c>
      <c r="CL194" s="36" t="e">
        <f t="shared" si="242"/>
        <v>#N/A</v>
      </c>
      <c r="CM194" s="36" t="e">
        <f t="shared" si="243"/>
        <v>#N/A</v>
      </c>
      <c r="CN194" s="36" t="e">
        <f t="shared" si="244"/>
        <v>#N/A</v>
      </c>
      <c r="CO194" s="36" t="e">
        <f t="shared" si="245"/>
        <v>#N/A</v>
      </c>
      <c r="CP194" s="36" t="e">
        <f t="shared" si="246"/>
        <v>#N/A</v>
      </c>
      <c r="CQ194" s="29" t="e">
        <f t="shared" si="307"/>
        <v>#N/A</v>
      </c>
      <c r="CR194" s="29" t="e">
        <f t="shared" si="307"/>
        <v>#N/A</v>
      </c>
      <c r="CS194" s="29" t="e">
        <f t="shared" si="307"/>
        <v>#N/A</v>
      </c>
      <c r="CT194" s="29" t="e">
        <f t="shared" si="307"/>
        <v>#N/A</v>
      </c>
      <c r="CU194" s="29" t="e">
        <f t="shared" si="307"/>
        <v>#N/A</v>
      </c>
      <c r="CV194" s="29" t="e">
        <f t="shared" si="307"/>
        <v>#N/A</v>
      </c>
      <c r="CW194" s="29" t="e">
        <f t="shared" si="307"/>
        <v>#N/A</v>
      </c>
      <c r="CX194" s="29" t="e">
        <f t="shared" si="307"/>
        <v>#N/A</v>
      </c>
      <c r="CY194" s="29" t="e">
        <f t="shared" si="307"/>
        <v>#N/A</v>
      </c>
      <c r="CZ194" s="29" t="e">
        <f t="shared" si="307"/>
        <v>#N/A</v>
      </c>
      <c r="DA194" s="29" t="e">
        <f t="shared" si="307"/>
        <v>#N/A</v>
      </c>
      <c r="DB194" s="29" t="e">
        <f t="shared" si="307"/>
        <v>#N/A</v>
      </c>
      <c r="DC194" s="29"/>
      <c r="DD194" s="29" t="e">
        <f t="shared" si="308"/>
        <v>#N/A</v>
      </c>
      <c r="DE194" s="29" t="e">
        <f t="shared" si="308"/>
        <v>#N/A</v>
      </c>
      <c r="DF194" s="29" t="e">
        <f t="shared" si="308"/>
        <v>#N/A</v>
      </c>
      <c r="DG194" s="29" t="e">
        <f t="shared" si="308"/>
        <v>#N/A</v>
      </c>
      <c r="DH194" s="29" t="e">
        <f t="shared" si="308"/>
        <v>#N/A</v>
      </c>
      <c r="DI194" s="29" t="e">
        <f t="shared" si="308"/>
        <v>#N/A</v>
      </c>
      <c r="DJ194" s="29" t="e">
        <f t="shared" si="308"/>
        <v>#N/A</v>
      </c>
      <c r="DK194" s="29" t="e">
        <f t="shared" si="308"/>
        <v>#N/A</v>
      </c>
      <c r="DL194" s="29" t="e">
        <f t="shared" si="308"/>
        <v>#N/A</v>
      </c>
      <c r="DM194" s="29" t="e">
        <f t="shared" si="308"/>
        <v>#N/A</v>
      </c>
      <c r="DN194" s="29" t="e">
        <f t="shared" si="308"/>
        <v>#N/A</v>
      </c>
      <c r="DO194" s="29" t="e">
        <f t="shared" si="308"/>
        <v>#N/A</v>
      </c>
    </row>
    <row r="195" spans="1:119" ht="18" customHeight="1">
      <c r="A195" s="52" t="s">
        <v>97</v>
      </c>
      <c r="B195" s="52" t="str">
        <f t="shared" ref="B195:F195" si="332">B256&amp;""</f>
        <v/>
      </c>
      <c r="C195" s="52" t="str">
        <f t="shared" si="332"/>
        <v/>
      </c>
      <c r="D195" s="52" t="str">
        <f t="shared" si="332"/>
        <v/>
      </c>
      <c r="E195" s="52" t="str">
        <f t="shared" si="332"/>
        <v/>
      </c>
      <c r="F195" s="52" t="str">
        <f t="shared" si="332"/>
        <v/>
      </c>
      <c r="G195" s="87">
        <f t="shared" si="153"/>
        <v>0.85</v>
      </c>
      <c r="H195" s="58"/>
      <c r="I195" s="56" t="e">
        <f>VLOOKUP($C195,地域別価格234[],5,0)</f>
        <v>#N/A</v>
      </c>
      <c r="J195" s="63" t="str">
        <f t="shared" si="154"/>
        <v/>
      </c>
      <c r="K195" s="50" t="e">
        <f t="shared" si="155"/>
        <v>#N/A</v>
      </c>
      <c r="L195" s="34" t="e">
        <f>K195/$G195</f>
        <v>#N/A</v>
      </c>
      <c r="M195" s="94" t="e">
        <f t="shared" si="156"/>
        <v>#N/A</v>
      </c>
      <c r="N195" s="98" t="e">
        <f t="shared" si="310"/>
        <v>#N/A</v>
      </c>
      <c r="O195" s="56" t="e">
        <f>VLOOKUP($C195,地域別価格234[],6,0)</f>
        <v>#N/A</v>
      </c>
      <c r="P195" s="63" t="str">
        <f t="shared" si="157"/>
        <v/>
      </c>
      <c r="Q195" s="50" t="e">
        <f t="shared" si="158"/>
        <v>#N/A</v>
      </c>
      <c r="R195" s="34" t="e">
        <f t="shared" si="201"/>
        <v>#N/A</v>
      </c>
      <c r="S195" s="94" t="e">
        <f t="shared" si="286"/>
        <v>#N/A</v>
      </c>
      <c r="T195" s="98" t="e">
        <f t="shared" si="159"/>
        <v>#N/A</v>
      </c>
      <c r="U195" s="56" t="e">
        <f>VLOOKUP($C195,地域別価格234[],7,0)</f>
        <v>#N/A</v>
      </c>
      <c r="V195" s="63" t="str">
        <f t="shared" si="160"/>
        <v/>
      </c>
      <c r="W195" s="50" t="e">
        <f t="shared" si="161"/>
        <v>#N/A</v>
      </c>
      <c r="X195" s="34" t="e">
        <f t="shared" si="203"/>
        <v>#N/A</v>
      </c>
      <c r="Y195" s="94" t="e">
        <f t="shared" si="287"/>
        <v>#N/A</v>
      </c>
      <c r="Z195" s="98" t="e">
        <f t="shared" si="162"/>
        <v>#N/A</v>
      </c>
      <c r="AA195" s="56" t="e">
        <f>VLOOKUP($C195,地域別価格234[],8,0)</f>
        <v>#N/A</v>
      </c>
      <c r="AB195" s="63" t="str">
        <f t="shared" si="163"/>
        <v/>
      </c>
      <c r="AC195" s="50" t="e">
        <f t="shared" si="164"/>
        <v>#N/A</v>
      </c>
      <c r="AD195" s="34" t="e">
        <f t="shared" si="205"/>
        <v>#N/A</v>
      </c>
      <c r="AE195" s="94" t="e">
        <f t="shared" si="206"/>
        <v>#N/A</v>
      </c>
      <c r="AF195" s="98" t="e">
        <f t="shared" si="288"/>
        <v>#N/A</v>
      </c>
      <c r="AG195" s="56" t="e">
        <f>VLOOKUP($C195,地域別価格234[],9,0)</f>
        <v>#N/A</v>
      </c>
      <c r="AH195" s="63" t="str">
        <f t="shared" si="165"/>
        <v/>
      </c>
      <c r="AI195" s="50" t="e">
        <f t="shared" si="289"/>
        <v>#N/A</v>
      </c>
      <c r="AJ195" s="34" t="e">
        <f t="shared" si="209"/>
        <v>#N/A</v>
      </c>
      <c r="AK195" s="94" t="e">
        <f t="shared" si="290"/>
        <v>#N/A</v>
      </c>
      <c r="AL195" s="98" t="e">
        <f t="shared" si="291"/>
        <v>#N/A</v>
      </c>
      <c r="AM195" s="56" t="e">
        <f>VLOOKUP($C195,地域別価格234[],10,0)</f>
        <v>#N/A</v>
      </c>
      <c r="AN195" s="63" t="str">
        <f t="shared" si="166"/>
        <v/>
      </c>
      <c r="AO195" s="50" t="e">
        <f t="shared" si="292"/>
        <v>#N/A</v>
      </c>
      <c r="AP195" s="34" t="e">
        <f t="shared" si="213"/>
        <v>#N/A</v>
      </c>
      <c r="AQ195" s="94" t="e">
        <f t="shared" si="167"/>
        <v>#N/A</v>
      </c>
      <c r="AR195" s="98" t="e">
        <f t="shared" si="168"/>
        <v>#N/A</v>
      </c>
      <c r="AS195" s="56" t="e">
        <f>VLOOKUP($C195,地域別価格234[],11,0)</f>
        <v>#N/A</v>
      </c>
      <c r="AT195" s="63" t="str">
        <f t="shared" si="169"/>
        <v/>
      </c>
      <c r="AU195" s="50" t="e">
        <f t="shared" si="323"/>
        <v>#N/A</v>
      </c>
      <c r="AV195" s="34" t="e">
        <f t="shared" si="215"/>
        <v>#N/A</v>
      </c>
      <c r="AW195" s="94" t="e">
        <f t="shared" si="170"/>
        <v>#N/A</v>
      </c>
      <c r="AX195" s="98" t="e">
        <f t="shared" si="294"/>
        <v>#N/A</v>
      </c>
      <c r="AY195" s="56" t="e">
        <f>VLOOKUP($C195,地域別価格234[],12,0)</f>
        <v>#N/A</v>
      </c>
      <c r="AZ195" s="63" t="str">
        <f t="shared" si="171"/>
        <v/>
      </c>
      <c r="BA195" s="50" t="e">
        <f t="shared" si="331"/>
        <v>#N/A</v>
      </c>
      <c r="BB195" s="34" t="e">
        <f t="shared" si="218"/>
        <v>#N/A</v>
      </c>
      <c r="BC195" s="94" t="e">
        <f t="shared" si="172"/>
        <v>#N/A</v>
      </c>
      <c r="BD195" s="98" t="e">
        <f t="shared" si="296"/>
        <v>#N/A</v>
      </c>
      <c r="BE195" s="56" t="e">
        <f>VLOOKUP($C195,地域別価格234[],13,0)</f>
        <v>#N/A</v>
      </c>
      <c r="BF195" s="63" t="str">
        <f t="shared" si="173"/>
        <v/>
      </c>
      <c r="BG195" s="50" t="e">
        <f t="shared" si="297"/>
        <v>#N/A</v>
      </c>
      <c r="BH195" s="34" t="e">
        <f t="shared" si="221"/>
        <v>#N/A</v>
      </c>
      <c r="BI195" s="94" t="e">
        <f t="shared" si="298"/>
        <v>#N/A</v>
      </c>
      <c r="BJ195" s="98" t="e">
        <f t="shared" si="299"/>
        <v>#N/A</v>
      </c>
      <c r="BK195" s="56" t="e">
        <f>VLOOKUP($C195,地域別価格234[],14,0)</f>
        <v>#N/A</v>
      </c>
      <c r="BL195" s="63" t="str">
        <f t="shared" si="174"/>
        <v/>
      </c>
      <c r="BM195" s="50" t="e">
        <f t="shared" si="300"/>
        <v>#N/A</v>
      </c>
      <c r="BN195" s="34" t="e">
        <f t="shared" si="225"/>
        <v>#N/A</v>
      </c>
      <c r="BO195" s="94" t="e">
        <f t="shared" si="175"/>
        <v>#N/A</v>
      </c>
      <c r="BP195" s="98" t="e">
        <f t="shared" si="301"/>
        <v>#N/A</v>
      </c>
      <c r="BQ195" s="56" t="e">
        <f>VLOOKUP($C195,地域別価格234[],15,0)</f>
        <v>#N/A</v>
      </c>
      <c r="BR195" s="63" t="str">
        <f t="shared" si="176"/>
        <v/>
      </c>
      <c r="BS195" s="50" t="e">
        <f t="shared" si="302"/>
        <v>#N/A</v>
      </c>
      <c r="BT195" s="34" t="e">
        <f t="shared" ref="BT195:BT201" si="333">BS195/$G195</f>
        <v>#N/A</v>
      </c>
      <c r="BU195" s="94" t="e">
        <f t="shared" si="177"/>
        <v>#N/A</v>
      </c>
      <c r="BV195" s="98" t="e">
        <f t="shared" si="303"/>
        <v>#N/A</v>
      </c>
      <c r="BW195" s="56" t="e">
        <f>VLOOKUP($C195,地域別価格234[],16,0)</f>
        <v>#N/A</v>
      </c>
      <c r="BX195" s="63" t="str">
        <f t="shared" si="178"/>
        <v/>
      </c>
      <c r="BY195" s="50" t="e">
        <f t="shared" si="304"/>
        <v>#N/A</v>
      </c>
      <c r="BZ195" s="34" t="e">
        <f t="shared" si="261"/>
        <v>#N/A</v>
      </c>
      <c r="CA195" s="94" t="e">
        <f t="shared" si="305"/>
        <v>#N/A</v>
      </c>
      <c r="CB195" s="98" t="e">
        <f t="shared" si="306"/>
        <v>#N/A</v>
      </c>
      <c r="CC195" s="47" t="e">
        <f t="shared" si="179"/>
        <v>#VALUE!</v>
      </c>
      <c r="CD195" s="36" t="e">
        <f t="shared" si="234"/>
        <v>#N/A</v>
      </c>
      <c r="CE195" s="36" t="e">
        <f t="shared" si="235"/>
        <v>#N/A</v>
      </c>
      <c r="CF195" s="36" t="e">
        <f t="shared" si="236"/>
        <v>#N/A</v>
      </c>
      <c r="CG195" s="36" t="e">
        <f t="shared" si="237"/>
        <v>#N/A</v>
      </c>
      <c r="CH195" s="36" t="e">
        <f t="shared" si="238"/>
        <v>#N/A</v>
      </c>
      <c r="CI195" s="36" t="e">
        <f t="shared" si="239"/>
        <v>#N/A</v>
      </c>
      <c r="CJ195" s="36" t="e">
        <f t="shared" si="240"/>
        <v>#N/A</v>
      </c>
      <c r="CK195" s="36" t="e">
        <f t="shared" si="241"/>
        <v>#N/A</v>
      </c>
      <c r="CL195" s="36" t="e">
        <f t="shared" si="242"/>
        <v>#N/A</v>
      </c>
      <c r="CM195" s="36" t="e">
        <f t="shared" si="243"/>
        <v>#N/A</v>
      </c>
      <c r="CN195" s="36" t="e">
        <f t="shared" si="244"/>
        <v>#N/A</v>
      </c>
      <c r="CO195" s="36" t="e">
        <f t="shared" si="245"/>
        <v>#N/A</v>
      </c>
      <c r="CP195" s="36" t="e">
        <f t="shared" si="246"/>
        <v>#N/A</v>
      </c>
      <c r="CQ195" s="29" t="e">
        <f t="shared" si="307"/>
        <v>#N/A</v>
      </c>
      <c r="CR195" s="29" t="e">
        <f t="shared" si="307"/>
        <v>#N/A</v>
      </c>
      <c r="CS195" s="29" t="e">
        <f t="shared" si="307"/>
        <v>#N/A</v>
      </c>
      <c r="CT195" s="29" t="e">
        <f t="shared" si="307"/>
        <v>#N/A</v>
      </c>
      <c r="CU195" s="29" t="e">
        <f t="shared" si="307"/>
        <v>#N/A</v>
      </c>
      <c r="CV195" s="29" t="e">
        <f t="shared" si="307"/>
        <v>#N/A</v>
      </c>
      <c r="CW195" s="29" t="e">
        <f t="shared" si="307"/>
        <v>#N/A</v>
      </c>
      <c r="CX195" s="29" t="e">
        <f t="shared" si="307"/>
        <v>#N/A</v>
      </c>
      <c r="CY195" s="29" t="e">
        <f t="shared" si="307"/>
        <v>#N/A</v>
      </c>
      <c r="CZ195" s="29" t="e">
        <f t="shared" si="307"/>
        <v>#N/A</v>
      </c>
      <c r="DA195" s="29" t="e">
        <f t="shared" si="307"/>
        <v>#N/A</v>
      </c>
      <c r="DB195" s="29" t="e">
        <f t="shared" si="307"/>
        <v>#N/A</v>
      </c>
      <c r="DC195" s="29"/>
      <c r="DD195" s="29" t="e">
        <f t="shared" si="308"/>
        <v>#N/A</v>
      </c>
      <c r="DE195" s="29" t="e">
        <f t="shared" si="308"/>
        <v>#N/A</v>
      </c>
      <c r="DF195" s="29" t="e">
        <f t="shared" si="308"/>
        <v>#N/A</v>
      </c>
      <c r="DG195" s="29" t="e">
        <f t="shared" si="308"/>
        <v>#N/A</v>
      </c>
      <c r="DH195" s="29" t="e">
        <f t="shared" si="308"/>
        <v>#N/A</v>
      </c>
      <c r="DI195" s="29" t="e">
        <f t="shared" si="308"/>
        <v>#N/A</v>
      </c>
      <c r="DJ195" s="29" t="e">
        <f t="shared" si="308"/>
        <v>#N/A</v>
      </c>
      <c r="DK195" s="29" t="e">
        <f t="shared" si="308"/>
        <v>#N/A</v>
      </c>
      <c r="DL195" s="29" t="e">
        <f t="shared" si="308"/>
        <v>#N/A</v>
      </c>
      <c r="DM195" s="29" t="e">
        <f t="shared" si="308"/>
        <v>#N/A</v>
      </c>
      <c r="DN195" s="29" t="e">
        <f t="shared" si="308"/>
        <v>#N/A</v>
      </c>
      <c r="DO195" s="29" t="e">
        <f t="shared" si="308"/>
        <v>#N/A</v>
      </c>
    </row>
    <row r="196" spans="1:119" ht="18" customHeight="1">
      <c r="A196" s="52" t="s">
        <v>97</v>
      </c>
      <c r="B196" s="52" t="str">
        <f t="shared" ref="B196:F196" si="334">B257&amp;""</f>
        <v/>
      </c>
      <c r="C196" s="52" t="str">
        <f t="shared" si="334"/>
        <v/>
      </c>
      <c r="D196" s="52" t="str">
        <f t="shared" si="334"/>
        <v/>
      </c>
      <c r="E196" s="52" t="str">
        <f t="shared" si="334"/>
        <v/>
      </c>
      <c r="F196" s="52" t="str">
        <f t="shared" si="334"/>
        <v/>
      </c>
      <c r="G196" s="87">
        <f t="shared" si="153"/>
        <v>0.85</v>
      </c>
      <c r="H196" s="58"/>
      <c r="I196" s="56" t="e">
        <f>VLOOKUP($C196,地域別価格234[],5,0)</f>
        <v>#N/A</v>
      </c>
      <c r="J196" s="63" t="str">
        <f t="shared" si="154"/>
        <v/>
      </c>
      <c r="K196" s="50" t="e">
        <f t="shared" si="155"/>
        <v>#N/A</v>
      </c>
      <c r="L196" s="34" t="e">
        <f t="shared" ref="L196:L201" si="335">K196/$G196</f>
        <v>#N/A</v>
      </c>
      <c r="M196" s="94" t="e">
        <f t="shared" si="156"/>
        <v>#N/A</v>
      </c>
      <c r="N196" s="98" t="e">
        <f t="shared" si="310"/>
        <v>#N/A</v>
      </c>
      <c r="O196" s="56" t="e">
        <f>VLOOKUP($C196,地域別価格234[],6,0)</f>
        <v>#N/A</v>
      </c>
      <c r="P196" s="63" t="str">
        <f t="shared" si="157"/>
        <v/>
      </c>
      <c r="Q196" s="50" t="e">
        <f t="shared" si="158"/>
        <v>#N/A</v>
      </c>
      <c r="R196" s="34" t="e">
        <f t="shared" si="201"/>
        <v>#N/A</v>
      </c>
      <c r="S196" s="94" t="e">
        <f t="shared" si="286"/>
        <v>#N/A</v>
      </c>
      <c r="T196" s="98" t="e">
        <f t="shared" si="159"/>
        <v>#N/A</v>
      </c>
      <c r="U196" s="56" t="e">
        <f>VLOOKUP($C196,地域別価格234[],7,0)</f>
        <v>#N/A</v>
      </c>
      <c r="V196" s="63" t="str">
        <f t="shared" si="160"/>
        <v/>
      </c>
      <c r="W196" s="50" t="e">
        <f t="shared" si="161"/>
        <v>#N/A</v>
      </c>
      <c r="X196" s="34" t="e">
        <f t="shared" si="203"/>
        <v>#N/A</v>
      </c>
      <c r="Y196" s="94" t="e">
        <f t="shared" si="287"/>
        <v>#N/A</v>
      </c>
      <c r="Z196" s="98" t="e">
        <f t="shared" si="162"/>
        <v>#N/A</v>
      </c>
      <c r="AA196" s="56" t="e">
        <f>VLOOKUP($C196,地域別価格234[],8,0)</f>
        <v>#N/A</v>
      </c>
      <c r="AB196" s="63" t="str">
        <f t="shared" si="163"/>
        <v/>
      </c>
      <c r="AC196" s="50" t="e">
        <f t="shared" si="164"/>
        <v>#N/A</v>
      </c>
      <c r="AD196" s="34" t="e">
        <f t="shared" si="205"/>
        <v>#N/A</v>
      </c>
      <c r="AE196" s="94" t="e">
        <f t="shared" si="206"/>
        <v>#N/A</v>
      </c>
      <c r="AF196" s="98" t="e">
        <f t="shared" si="288"/>
        <v>#N/A</v>
      </c>
      <c r="AG196" s="56" t="e">
        <f>VLOOKUP($C196,地域別価格234[],9,0)</f>
        <v>#N/A</v>
      </c>
      <c r="AH196" s="63" t="str">
        <f t="shared" si="165"/>
        <v/>
      </c>
      <c r="AI196" s="50" t="e">
        <f t="shared" si="289"/>
        <v>#N/A</v>
      </c>
      <c r="AJ196" s="34" t="e">
        <f t="shared" si="209"/>
        <v>#N/A</v>
      </c>
      <c r="AK196" s="94" t="e">
        <f t="shared" si="290"/>
        <v>#N/A</v>
      </c>
      <c r="AL196" s="98" t="e">
        <f t="shared" si="291"/>
        <v>#N/A</v>
      </c>
      <c r="AM196" s="56" t="e">
        <f>VLOOKUP($C196,地域別価格234[],10,0)</f>
        <v>#N/A</v>
      </c>
      <c r="AN196" s="63" t="str">
        <f t="shared" si="166"/>
        <v/>
      </c>
      <c r="AO196" s="50" t="e">
        <f t="shared" si="292"/>
        <v>#N/A</v>
      </c>
      <c r="AP196" s="34" t="e">
        <f t="shared" si="213"/>
        <v>#N/A</v>
      </c>
      <c r="AQ196" s="94" t="e">
        <f t="shared" si="167"/>
        <v>#N/A</v>
      </c>
      <c r="AR196" s="98" t="e">
        <f t="shared" si="168"/>
        <v>#N/A</v>
      </c>
      <c r="AS196" s="56" t="e">
        <f>VLOOKUP($C196,地域別価格234[],11,0)</f>
        <v>#N/A</v>
      </c>
      <c r="AT196" s="63" t="str">
        <f t="shared" si="169"/>
        <v/>
      </c>
      <c r="AU196" s="50" t="e">
        <f t="shared" si="323"/>
        <v>#N/A</v>
      </c>
      <c r="AV196" s="34" t="e">
        <f t="shared" si="215"/>
        <v>#N/A</v>
      </c>
      <c r="AW196" s="94" t="e">
        <f t="shared" si="170"/>
        <v>#N/A</v>
      </c>
      <c r="AX196" s="98" t="e">
        <f t="shared" si="294"/>
        <v>#N/A</v>
      </c>
      <c r="AY196" s="56" t="e">
        <f>VLOOKUP($C196,地域別価格234[],12,0)</f>
        <v>#N/A</v>
      </c>
      <c r="AZ196" s="63" t="str">
        <f t="shared" si="171"/>
        <v/>
      </c>
      <c r="BA196" s="50" t="e">
        <f t="shared" si="331"/>
        <v>#N/A</v>
      </c>
      <c r="BB196" s="34" t="e">
        <f t="shared" si="218"/>
        <v>#N/A</v>
      </c>
      <c r="BC196" s="94" t="e">
        <f t="shared" si="172"/>
        <v>#N/A</v>
      </c>
      <c r="BD196" s="98" t="e">
        <f t="shared" si="296"/>
        <v>#N/A</v>
      </c>
      <c r="BE196" s="56" t="e">
        <f>VLOOKUP($C196,地域別価格234[],13,0)</f>
        <v>#N/A</v>
      </c>
      <c r="BF196" s="63" t="str">
        <f t="shared" si="173"/>
        <v/>
      </c>
      <c r="BG196" s="50" t="e">
        <f t="shared" si="297"/>
        <v>#N/A</v>
      </c>
      <c r="BH196" s="34" t="e">
        <f t="shared" si="221"/>
        <v>#N/A</v>
      </c>
      <c r="BI196" s="94" t="e">
        <f t="shared" si="298"/>
        <v>#N/A</v>
      </c>
      <c r="BJ196" s="98" t="e">
        <f t="shared" si="299"/>
        <v>#N/A</v>
      </c>
      <c r="BK196" s="56" t="e">
        <f>VLOOKUP($C196,地域別価格234[],14,0)</f>
        <v>#N/A</v>
      </c>
      <c r="BL196" s="63" t="str">
        <f t="shared" si="174"/>
        <v/>
      </c>
      <c r="BM196" s="50" t="e">
        <f t="shared" si="300"/>
        <v>#N/A</v>
      </c>
      <c r="BN196" s="34" t="e">
        <f t="shared" si="225"/>
        <v>#N/A</v>
      </c>
      <c r="BO196" s="94" t="e">
        <f t="shared" si="175"/>
        <v>#N/A</v>
      </c>
      <c r="BP196" s="98" t="e">
        <f t="shared" si="301"/>
        <v>#N/A</v>
      </c>
      <c r="BQ196" s="56" t="e">
        <f>VLOOKUP($C196,地域別価格234[],15,0)</f>
        <v>#N/A</v>
      </c>
      <c r="BR196" s="63" t="str">
        <f t="shared" si="176"/>
        <v/>
      </c>
      <c r="BS196" s="50" t="e">
        <f t="shared" si="302"/>
        <v>#N/A</v>
      </c>
      <c r="BT196" s="34" t="e">
        <f t="shared" si="333"/>
        <v>#N/A</v>
      </c>
      <c r="BU196" s="94" t="e">
        <f t="shared" si="177"/>
        <v>#N/A</v>
      </c>
      <c r="BV196" s="98" t="e">
        <f t="shared" si="303"/>
        <v>#N/A</v>
      </c>
      <c r="BW196" s="56" t="e">
        <f>VLOOKUP($C196,地域別価格234[],16,0)</f>
        <v>#N/A</v>
      </c>
      <c r="BX196" s="63" t="str">
        <f t="shared" si="178"/>
        <v/>
      </c>
      <c r="BY196" s="50" t="e">
        <f t="shared" si="304"/>
        <v>#N/A</v>
      </c>
      <c r="BZ196" s="34" t="e">
        <f t="shared" si="261"/>
        <v>#N/A</v>
      </c>
      <c r="CA196" s="94" t="e">
        <f t="shared" si="305"/>
        <v>#N/A</v>
      </c>
      <c r="CB196" s="98" t="e">
        <f t="shared" si="306"/>
        <v>#N/A</v>
      </c>
      <c r="CC196" s="47" t="e">
        <f t="shared" si="179"/>
        <v>#VALUE!</v>
      </c>
      <c r="CD196" s="36" t="e">
        <f t="shared" si="234"/>
        <v>#N/A</v>
      </c>
      <c r="CE196" s="36" t="e">
        <f t="shared" si="235"/>
        <v>#N/A</v>
      </c>
      <c r="CF196" s="36" t="e">
        <f t="shared" si="236"/>
        <v>#N/A</v>
      </c>
      <c r="CG196" s="36" t="e">
        <f t="shared" si="237"/>
        <v>#N/A</v>
      </c>
      <c r="CH196" s="36" t="e">
        <f t="shared" si="238"/>
        <v>#N/A</v>
      </c>
      <c r="CI196" s="36" t="e">
        <f t="shared" si="239"/>
        <v>#N/A</v>
      </c>
      <c r="CJ196" s="36" t="e">
        <f t="shared" si="240"/>
        <v>#N/A</v>
      </c>
      <c r="CK196" s="36" t="e">
        <f t="shared" si="241"/>
        <v>#N/A</v>
      </c>
      <c r="CL196" s="36" t="e">
        <f t="shared" si="242"/>
        <v>#N/A</v>
      </c>
      <c r="CM196" s="36" t="e">
        <f t="shared" si="243"/>
        <v>#N/A</v>
      </c>
      <c r="CN196" s="36" t="e">
        <f t="shared" si="244"/>
        <v>#N/A</v>
      </c>
      <c r="CO196" s="36" t="e">
        <f t="shared" si="245"/>
        <v>#N/A</v>
      </c>
      <c r="CP196" s="36" t="e">
        <f t="shared" si="246"/>
        <v>#N/A</v>
      </c>
      <c r="CQ196" s="29" t="e">
        <f t="shared" si="307"/>
        <v>#N/A</v>
      </c>
      <c r="CR196" s="29" t="e">
        <f t="shared" si="307"/>
        <v>#N/A</v>
      </c>
      <c r="CS196" s="29" t="e">
        <f t="shared" si="307"/>
        <v>#N/A</v>
      </c>
      <c r="CT196" s="29" t="e">
        <f t="shared" si="307"/>
        <v>#N/A</v>
      </c>
      <c r="CU196" s="29" t="e">
        <f t="shared" si="307"/>
        <v>#N/A</v>
      </c>
      <c r="CV196" s="29" t="e">
        <f t="shared" si="307"/>
        <v>#N/A</v>
      </c>
      <c r="CW196" s="29" t="e">
        <f t="shared" si="307"/>
        <v>#N/A</v>
      </c>
      <c r="CX196" s="29" t="e">
        <f t="shared" si="307"/>
        <v>#N/A</v>
      </c>
      <c r="CY196" s="29" t="e">
        <f t="shared" si="307"/>
        <v>#N/A</v>
      </c>
      <c r="CZ196" s="29" t="e">
        <f t="shared" si="307"/>
        <v>#N/A</v>
      </c>
      <c r="DA196" s="29" t="e">
        <f t="shared" si="307"/>
        <v>#N/A</v>
      </c>
      <c r="DB196" s="29" t="e">
        <f t="shared" si="307"/>
        <v>#N/A</v>
      </c>
      <c r="DC196" s="29"/>
      <c r="DD196" s="29" t="e">
        <f t="shared" si="308"/>
        <v>#N/A</v>
      </c>
      <c r="DE196" s="29" t="e">
        <f t="shared" si="308"/>
        <v>#N/A</v>
      </c>
      <c r="DF196" s="29" t="e">
        <f t="shared" si="308"/>
        <v>#N/A</v>
      </c>
      <c r="DG196" s="29" t="e">
        <f t="shared" si="308"/>
        <v>#N/A</v>
      </c>
      <c r="DH196" s="29" t="e">
        <f t="shared" si="308"/>
        <v>#N/A</v>
      </c>
      <c r="DI196" s="29" t="e">
        <f t="shared" si="308"/>
        <v>#N/A</v>
      </c>
      <c r="DJ196" s="29" t="e">
        <f t="shared" si="308"/>
        <v>#N/A</v>
      </c>
      <c r="DK196" s="29" t="e">
        <f t="shared" si="308"/>
        <v>#N/A</v>
      </c>
      <c r="DL196" s="29" t="e">
        <f t="shared" si="308"/>
        <v>#N/A</v>
      </c>
      <c r="DM196" s="29" t="e">
        <f t="shared" si="308"/>
        <v>#N/A</v>
      </c>
      <c r="DN196" s="29" t="e">
        <f t="shared" si="308"/>
        <v>#N/A</v>
      </c>
      <c r="DO196" s="29" t="e">
        <f t="shared" si="308"/>
        <v>#N/A</v>
      </c>
    </row>
    <row r="197" spans="1:119" ht="18" customHeight="1">
      <c r="A197" s="52" t="s">
        <v>97</v>
      </c>
      <c r="B197" s="52" t="str">
        <f t="shared" ref="B197:F197" si="336">B258&amp;""</f>
        <v/>
      </c>
      <c r="C197" s="52" t="str">
        <f t="shared" si="336"/>
        <v/>
      </c>
      <c r="D197" s="52" t="str">
        <f t="shared" si="336"/>
        <v/>
      </c>
      <c r="E197" s="52" t="str">
        <f t="shared" si="336"/>
        <v/>
      </c>
      <c r="F197" s="52" t="str">
        <f t="shared" si="336"/>
        <v/>
      </c>
      <c r="G197" s="87">
        <f t="shared" si="153"/>
        <v>0.85</v>
      </c>
      <c r="H197" s="58"/>
      <c r="I197" s="56" t="e">
        <f>VLOOKUP($C197,地域別価格234[],5,0)</f>
        <v>#N/A</v>
      </c>
      <c r="J197" s="63" t="str">
        <f t="shared" si="154"/>
        <v/>
      </c>
      <c r="K197" s="50" t="e">
        <f t="shared" si="155"/>
        <v>#N/A</v>
      </c>
      <c r="L197" s="34" t="e">
        <f t="shared" si="335"/>
        <v>#N/A</v>
      </c>
      <c r="M197" s="94" t="e">
        <f t="shared" si="156"/>
        <v>#N/A</v>
      </c>
      <c r="N197" s="98" t="e">
        <f t="shared" si="310"/>
        <v>#N/A</v>
      </c>
      <c r="O197" s="56" t="e">
        <f>VLOOKUP($C197,地域別価格234[],6,0)</f>
        <v>#N/A</v>
      </c>
      <c r="P197" s="63" t="str">
        <f t="shared" si="157"/>
        <v/>
      </c>
      <c r="Q197" s="50" t="e">
        <f t="shared" si="158"/>
        <v>#N/A</v>
      </c>
      <c r="R197" s="34" t="e">
        <f t="shared" si="201"/>
        <v>#N/A</v>
      </c>
      <c r="S197" s="94" t="e">
        <f t="shared" si="286"/>
        <v>#N/A</v>
      </c>
      <c r="T197" s="98" t="e">
        <f t="shared" si="159"/>
        <v>#N/A</v>
      </c>
      <c r="U197" s="56" t="e">
        <f>VLOOKUP($C197,地域別価格234[],7,0)</f>
        <v>#N/A</v>
      </c>
      <c r="V197" s="63" t="str">
        <f t="shared" si="160"/>
        <v/>
      </c>
      <c r="W197" s="50" t="e">
        <f t="shared" si="161"/>
        <v>#N/A</v>
      </c>
      <c r="X197" s="34" t="e">
        <f t="shared" si="203"/>
        <v>#N/A</v>
      </c>
      <c r="Y197" s="94" t="e">
        <f t="shared" si="287"/>
        <v>#N/A</v>
      </c>
      <c r="Z197" s="98" t="e">
        <f t="shared" si="162"/>
        <v>#N/A</v>
      </c>
      <c r="AA197" s="56" t="e">
        <f>VLOOKUP($C197,地域別価格234[],8,0)</f>
        <v>#N/A</v>
      </c>
      <c r="AB197" s="63" t="str">
        <f t="shared" si="163"/>
        <v/>
      </c>
      <c r="AC197" s="50" t="e">
        <f t="shared" si="164"/>
        <v>#N/A</v>
      </c>
      <c r="AD197" s="34" t="e">
        <f t="shared" si="205"/>
        <v>#N/A</v>
      </c>
      <c r="AE197" s="94" t="e">
        <f t="shared" si="206"/>
        <v>#N/A</v>
      </c>
      <c r="AF197" s="98" t="e">
        <f t="shared" si="288"/>
        <v>#N/A</v>
      </c>
      <c r="AG197" s="56" t="e">
        <f>VLOOKUP($C197,地域別価格234[],9,0)</f>
        <v>#N/A</v>
      </c>
      <c r="AH197" s="63" t="str">
        <f t="shared" si="165"/>
        <v/>
      </c>
      <c r="AI197" s="50" t="e">
        <f t="shared" si="289"/>
        <v>#N/A</v>
      </c>
      <c r="AJ197" s="34" t="e">
        <f t="shared" si="209"/>
        <v>#N/A</v>
      </c>
      <c r="AK197" s="94" t="e">
        <f t="shared" si="290"/>
        <v>#N/A</v>
      </c>
      <c r="AL197" s="98" t="e">
        <f t="shared" si="291"/>
        <v>#N/A</v>
      </c>
      <c r="AM197" s="56" t="e">
        <f>VLOOKUP($C197,地域別価格234[],10,0)</f>
        <v>#N/A</v>
      </c>
      <c r="AN197" s="63" t="str">
        <f t="shared" si="166"/>
        <v/>
      </c>
      <c r="AO197" s="50" t="e">
        <f t="shared" si="292"/>
        <v>#N/A</v>
      </c>
      <c r="AP197" s="34" t="e">
        <f t="shared" si="213"/>
        <v>#N/A</v>
      </c>
      <c r="AQ197" s="94" t="e">
        <f t="shared" si="167"/>
        <v>#N/A</v>
      </c>
      <c r="AR197" s="98" t="e">
        <f t="shared" si="168"/>
        <v>#N/A</v>
      </c>
      <c r="AS197" s="56" t="e">
        <f>VLOOKUP($C197,地域別価格234[],11,0)</f>
        <v>#N/A</v>
      </c>
      <c r="AT197" s="63" t="str">
        <f t="shared" si="169"/>
        <v/>
      </c>
      <c r="AU197" s="50" t="e">
        <f t="shared" si="323"/>
        <v>#N/A</v>
      </c>
      <c r="AV197" s="34" t="e">
        <f t="shared" si="215"/>
        <v>#N/A</v>
      </c>
      <c r="AW197" s="94" t="e">
        <f t="shared" si="170"/>
        <v>#N/A</v>
      </c>
      <c r="AX197" s="98" t="e">
        <f t="shared" si="294"/>
        <v>#N/A</v>
      </c>
      <c r="AY197" s="56" t="e">
        <f>VLOOKUP($C197,地域別価格234[],12,0)</f>
        <v>#N/A</v>
      </c>
      <c r="AZ197" s="63" t="str">
        <f t="shared" si="171"/>
        <v/>
      </c>
      <c r="BA197" s="50" t="e">
        <f t="shared" si="331"/>
        <v>#N/A</v>
      </c>
      <c r="BB197" s="34" t="e">
        <f t="shared" si="218"/>
        <v>#N/A</v>
      </c>
      <c r="BC197" s="94" t="e">
        <f t="shared" si="172"/>
        <v>#N/A</v>
      </c>
      <c r="BD197" s="98" t="e">
        <f t="shared" si="296"/>
        <v>#N/A</v>
      </c>
      <c r="BE197" s="56" t="e">
        <f>VLOOKUP($C197,地域別価格234[],13,0)</f>
        <v>#N/A</v>
      </c>
      <c r="BF197" s="63" t="str">
        <f t="shared" si="173"/>
        <v/>
      </c>
      <c r="BG197" s="50" t="e">
        <f t="shared" si="297"/>
        <v>#N/A</v>
      </c>
      <c r="BH197" s="34" t="e">
        <f t="shared" si="221"/>
        <v>#N/A</v>
      </c>
      <c r="BI197" s="94" t="e">
        <f t="shared" si="298"/>
        <v>#N/A</v>
      </c>
      <c r="BJ197" s="98" t="e">
        <f t="shared" si="299"/>
        <v>#N/A</v>
      </c>
      <c r="BK197" s="56" t="e">
        <f>VLOOKUP($C197,地域別価格234[],14,0)</f>
        <v>#N/A</v>
      </c>
      <c r="BL197" s="63" t="str">
        <f t="shared" si="174"/>
        <v/>
      </c>
      <c r="BM197" s="50" t="e">
        <f t="shared" si="300"/>
        <v>#N/A</v>
      </c>
      <c r="BN197" s="34" t="e">
        <f t="shared" si="225"/>
        <v>#N/A</v>
      </c>
      <c r="BO197" s="94" t="e">
        <f t="shared" si="175"/>
        <v>#N/A</v>
      </c>
      <c r="BP197" s="98" t="e">
        <f t="shared" si="301"/>
        <v>#N/A</v>
      </c>
      <c r="BQ197" s="56" t="e">
        <f>VLOOKUP($C197,地域別価格234[],15,0)</f>
        <v>#N/A</v>
      </c>
      <c r="BR197" s="63" t="str">
        <f t="shared" si="176"/>
        <v/>
      </c>
      <c r="BS197" s="50" t="e">
        <f t="shared" si="302"/>
        <v>#N/A</v>
      </c>
      <c r="BT197" s="34" t="e">
        <f t="shared" si="333"/>
        <v>#N/A</v>
      </c>
      <c r="BU197" s="94" t="e">
        <f t="shared" si="177"/>
        <v>#N/A</v>
      </c>
      <c r="BV197" s="98" t="e">
        <f t="shared" si="303"/>
        <v>#N/A</v>
      </c>
      <c r="BW197" s="56" t="e">
        <f>VLOOKUP($C197,地域別価格234[],16,0)</f>
        <v>#N/A</v>
      </c>
      <c r="BX197" s="63" t="str">
        <f t="shared" si="178"/>
        <v/>
      </c>
      <c r="BY197" s="50" t="e">
        <f t="shared" si="304"/>
        <v>#N/A</v>
      </c>
      <c r="BZ197" s="34" t="e">
        <f t="shared" si="261"/>
        <v>#N/A</v>
      </c>
      <c r="CA197" s="94" t="e">
        <f t="shared" si="305"/>
        <v>#N/A</v>
      </c>
      <c r="CB197" s="98" t="e">
        <f t="shared" si="306"/>
        <v>#N/A</v>
      </c>
      <c r="CC197" s="47" t="e">
        <f t="shared" si="179"/>
        <v>#VALUE!</v>
      </c>
      <c r="CD197" s="36" t="e">
        <f t="shared" si="234"/>
        <v>#N/A</v>
      </c>
      <c r="CE197" s="36" t="e">
        <f t="shared" si="235"/>
        <v>#N/A</v>
      </c>
      <c r="CF197" s="36" t="e">
        <f t="shared" si="236"/>
        <v>#N/A</v>
      </c>
      <c r="CG197" s="36" t="e">
        <f t="shared" si="237"/>
        <v>#N/A</v>
      </c>
      <c r="CH197" s="36" t="e">
        <f t="shared" si="238"/>
        <v>#N/A</v>
      </c>
      <c r="CI197" s="36" t="e">
        <f t="shared" si="239"/>
        <v>#N/A</v>
      </c>
      <c r="CJ197" s="36" t="e">
        <f t="shared" si="240"/>
        <v>#N/A</v>
      </c>
      <c r="CK197" s="36" t="e">
        <f t="shared" si="241"/>
        <v>#N/A</v>
      </c>
      <c r="CL197" s="36" t="e">
        <f t="shared" si="242"/>
        <v>#N/A</v>
      </c>
      <c r="CM197" s="36" t="e">
        <f t="shared" si="243"/>
        <v>#N/A</v>
      </c>
      <c r="CN197" s="36" t="e">
        <f t="shared" si="244"/>
        <v>#N/A</v>
      </c>
      <c r="CO197" s="36" t="e">
        <f t="shared" si="245"/>
        <v>#N/A</v>
      </c>
      <c r="CP197" s="36" t="e">
        <f t="shared" si="246"/>
        <v>#N/A</v>
      </c>
      <c r="CQ197" s="29" t="e">
        <f t="shared" si="307"/>
        <v>#N/A</v>
      </c>
      <c r="CR197" s="29" t="e">
        <f t="shared" si="307"/>
        <v>#N/A</v>
      </c>
      <c r="CS197" s="29" t="e">
        <f t="shared" si="307"/>
        <v>#N/A</v>
      </c>
      <c r="CT197" s="29" t="e">
        <f t="shared" si="307"/>
        <v>#N/A</v>
      </c>
      <c r="CU197" s="29" t="e">
        <f t="shared" si="307"/>
        <v>#N/A</v>
      </c>
      <c r="CV197" s="29" t="e">
        <f t="shared" si="307"/>
        <v>#N/A</v>
      </c>
      <c r="CW197" s="29" t="e">
        <f t="shared" ref="CW197:CW201" si="337">ROUNDUP(DJ197,0)</f>
        <v>#N/A</v>
      </c>
      <c r="CX197" s="29" t="e">
        <f t="shared" ref="CX197:CX201" si="338">ROUNDUP(DK197,0)</f>
        <v>#N/A</v>
      </c>
      <c r="CY197" s="29" t="e">
        <f t="shared" ref="CY197:CY201" si="339">ROUNDUP(DL197,0)</f>
        <v>#N/A</v>
      </c>
      <c r="CZ197" s="29" t="e">
        <f t="shared" ref="CZ197:CZ201" si="340">ROUNDUP(DM197,0)</f>
        <v>#N/A</v>
      </c>
      <c r="DA197" s="29" t="e">
        <f t="shared" ref="DA197:DA201" si="341">ROUNDUP(DN197,0)</f>
        <v>#N/A</v>
      </c>
      <c r="DB197" s="29" t="e">
        <f t="shared" ref="DB197:DB201" si="342">ROUNDUP(DO197,0)</f>
        <v>#N/A</v>
      </c>
      <c r="DC197" s="29"/>
      <c r="DD197" s="29" t="e">
        <f t="shared" si="308"/>
        <v>#N/A</v>
      </c>
      <c r="DE197" s="29" t="e">
        <f t="shared" si="308"/>
        <v>#N/A</v>
      </c>
      <c r="DF197" s="29" t="e">
        <f t="shared" si="308"/>
        <v>#N/A</v>
      </c>
      <c r="DG197" s="29" t="e">
        <f t="shared" si="308"/>
        <v>#N/A</v>
      </c>
      <c r="DH197" s="29" t="e">
        <f t="shared" si="308"/>
        <v>#N/A</v>
      </c>
      <c r="DI197" s="29" t="e">
        <f t="shared" si="308"/>
        <v>#N/A</v>
      </c>
      <c r="DJ197" s="29" t="e">
        <f t="shared" si="308"/>
        <v>#N/A</v>
      </c>
      <c r="DK197" s="29" t="e">
        <f t="shared" si="308"/>
        <v>#N/A</v>
      </c>
      <c r="DL197" s="29" t="e">
        <f t="shared" si="308"/>
        <v>#N/A</v>
      </c>
      <c r="DM197" s="29" t="e">
        <f t="shared" ref="DM197:DM201" si="343">CN197*1.2</f>
        <v>#N/A</v>
      </c>
      <c r="DN197" s="29" t="e">
        <f t="shared" ref="DN197:DN201" si="344">CO197*1.2</f>
        <v>#N/A</v>
      </c>
      <c r="DO197" s="29" t="e">
        <f t="shared" ref="DO197:DO201" si="345">CP197*1.2</f>
        <v>#N/A</v>
      </c>
    </row>
    <row r="198" spans="1:119" ht="18" customHeight="1">
      <c r="A198" s="52" t="s">
        <v>97</v>
      </c>
      <c r="B198" s="52" t="str">
        <f t="shared" ref="B198:F198" si="346">B259&amp;""</f>
        <v/>
      </c>
      <c r="C198" s="52" t="str">
        <f t="shared" si="346"/>
        <v/>
      </c>
      <c r="D198" s="52" t="str">
        <f t="shared" si="346"/>
        <v/>
      </c>
      <c r="E198" s="52" t="str">
        <f t="shared" si="346"/>
        <v/>
      </c>
      <c r="F198" s="52" t="str">
        <f t="shared" si="346"/>
        <v/>
      </c>
      <c r="G198" s="87">
        <f t="shared" si="153"/>
        <v>0.85</v>
      </c>
      <c r="H198" s="58"/>
      <c r="I198" s="56" t="e">
        <f>VLOOKUP($C198,地域別価格234[],5,0)</f>
        <v>#N/A</v>
      </c>
      <c r="J198" s="63" t="str">
        <f t="shared" si="154"/>
        <v/>
      </c>
      <c r="K198" s="50" t="e">
        <f t="shared" si="155"/>
        <v>#N/A</v>
      </c>
      <c r="L198" s="34" t="e">
        <f t="shared" si="335"/>
        <v>#N/A</v>
      </c>
      <c r="M198" s="94" t="e">
        <f t="shared" si="156"/>
        <v>#N/A</v>
      </c>
      <c r="N198" s="98" t="e">
        <f t="shared" si="310"/>
        <v>#N/A</v>
      </c>
      <c r="O198" s="56" t="e">
        <f>VLOOKUP($C198,地域別価格234[],6,0)</f>
        <v>#N/A</v>
      </c>
      <c r="P198" s="63" t="str">
        <f t="shared" si="157"/>
        <v/>
      </c>
      <c r="Q198" s="50" t="e">
        <f t="shared" si="158"/>
        <v>#N/A</v>
      </c>
      <c r="R198" s="34" t="e">
        <f t="shared" si="201"/>
        <v>#N/A</v>
      </c>
      <c r="S198" s="94" t="e">
        <f t="shared" si="286"/>
        <v>#N/A</v>
      </c>
      <c r="T198" s="98" t="e">
        <f t="shared" si="159"/>
        <v>#N/A</v>
      </c>
      <c r="U198" s="56" t="e">
        <f>VLOOKUP($C198,地域別価格234[],7,0)</f>
        <v>#N/A</v>
      </c>
      <c r="V198" s="63" t="str">
        <f t="shared" si="160"/>
        <v/>
      </c>
      <c r="W198" s="50" t="e">
        <f t="shared" si="161"/>
        <v>#N/A</v>
      </c>
      <c r="X198" s="34" t="e">
        <f t="shared" si="203"/>
        <v>#N/A</v>
      </c>
      <c r="Y198" s="94" t="e">
        <f t="shared" si="287"/>
        <v>#N/A</v>
      </c>
      <c r="Z198" s="98" t="e">
        <f t="shared" si="162"/>
        <v>#N/A</v>
      </c>
      <c r="AA198" s="56" t="e">
        <f>VLOOKUP($C198,地域別価格234[],8,0)</f>
        <v>#N/A</v>
      </c>
      <c r="AB198" s="63" t="str">
        <f t="shared" si="163"/>
        <v/>
      </c>
      <c r="AC198" s="50" t="e">
        <f t="shared" si="164"/>
        <v>#N/A</v>
      </c>
      <c r="AD198" s="34" t="e">
        <f t="shared" si="205"/>
        <v>#N/A</v>
      </c>
      <c r="AE198" s="94" t="e">
        <f t="shared" si="206"/>
        <v>#N/A</v>
      </c>
      <c r="AF198" s="98" t="e">
        <f t="shared" si="288"/>
        <v>#N/A</v>
      </c>
      <c r="AG198" s="56" t="e">
        <f>VLOOKUP($C198,地域別価格234[],9,0)</f>
        <v>#N/A</v>
      </c>
      <c r="AH198" s="63" t="str">
        <f t="shared" si="165"/>
        <v/>
      </c>
      <c r="AI198" s="50" t="e">
        <f t="shared" si="289"/>
        <v>#N/A</v>
      </c>
      <c r="AJ198" s="34" t="e">
        <f t="shared" si="209"/>
        <v>#N/A</v>
      </c>
      <c r="AK198" s="94" t="e">
        <f t="shared" si="290"/>
        <v>#N/A</v>
      </c>
      <c r="AL198" s="98" t="e">
        <f t="shared" si="291"/>
        <v>#N/A</v>
      </c>
      <c r="AM198" s="56" t="e">
        <f>VLOOKUP($C198,地域別価格234[],10,0)</f>
        <v>#N/A</v>
      </c>
      <c r="AN198" s="63" t="str">
        <f t="shared" si="166"/>
        <v/>
      </c>
      <c r="AO198" s="50" t="e">
        <f t="shared" si="292"/>
        <v>#N/A</v>
      </c>
      <c r="AP198" s="34" t="e">
        <f t="shared" si="213"/>
        <v>#N/A</v>
      </c>
      <c r="AQ198" s="94" t="e">
        <f t="shared" si="167"/>
        <v>#N/A</v>
      </c>
      <c r="AR198" s="98" t="e">
        <f t="shared" si="168"/>
        <v>#N/A</v>
      </c>
      <c r="AS198" s="56" t="e">
        <f>VLOOKUP($C198,地域別価格234[],11,0)</f>
        <v>#N/A</v>
      </c>
      <c r="AT198" s="63" t="str">
        <f t="shared" si="169"/>
        <v/>
      </c>
      <c r="AU198" s="50" t="e">
        <f t="shared" si="323"/>
        <v>#N/A</v>
      </c>
      <c r="AV198" s="34" t="e">
        <f t="shared" si="215"/>
        <v>#N/A</v>
      </c>
      <c r="AW198" s="94" t="e">
        <f t="shared" si="170"/>
        <v>#N/A</v>
      </c>
      <c r="AX198" s="98" t="e">
        <f t="shared" si="294"/>
        <v>#N/A</v>
      </c>
      <c r="AY198" s="56" t="e">
        <f>VLOOKUP($C198,地域別価格234[],12,0)</f>
        <v>#N/A</v>
      </c>
      <c r="AZ198" s="63" t="str">
        <f t="shared" si="171"/>
        <v/>
      </c>
      <c r="BA198" s="50" t="e">
        <f t="shared" si="331"/>
        <v>#N/A</v>
      </c>
      <c r="BB198" s="34" t="e">
        <f t="shared" si="218"/>
        <v>#N/A</v>
      </c>
      <c r="BC198" s="94" t="e">
        <f t="shared" si="172"/>
        <v>#N/A</v>
      </c>
      <c r="BD198" s="98" t="e">
        <f t="shared" si="296"/>
        <v>#N/A</v>
      </c>
      <c r="BE198" s="56" t="e">
        <f>VLOOKUP($C198,地域別価格234[],13,0)</f>
        <v>#N/A</v>
      </c>
      <c r="BF198" s="63" t="str">
        <f t="shared" si="173"/>
        <v/>
      </c>
      <c r="BG198" s="50" t="e">
        <f t="shared" si="297"/>
        <v>#N/A</v>
      </c>
      <c r="BH198" s="34" t="e">
        <f t="shared" si="221"/>
        <v>#N/A</v>
      </c>
      <c r="BI198" s="94" t="e">
        <f t="shared" si="298"/>
        <v>#N/A</v>
      </c>
      <c r="BJ198" s="98" t="e">
        <f t="shared" si="299"/>
        <v>#N/A</v>
      </c>
      <c r="BK198" s="56" t="e">
        <f>VLOOKUP($C198,地域別価格234[],14,0)</f>
        <v>#N/A</v>
      </c>
      <c r="BL198" s="63" t="str">
        <f t="shared" si="174"/>
        <v/>
      </c>
      <c r="BM198" s="50" t="e">
        <f t="shared" si="300"/>
        <v>#N/A</v>
      </c>
      <c r="BN198" s="34" t="e">
        <f t="shared" si="225"/>
        <v>#N/A</v>
      </c>
      <c r="BO198" s="94" t="e">
        <f t="shared" si="175"/>
        <v>#N/A</v>
      </c>
      <c r="BP198" s="98" t="e">
        <f t="shared" si="301"/>
        <v>#N/A</v>
      </c>
      <c r="BQ198" s="56" t="e">
        <f>VLOOKUP($C198,地域別価格234[],15,0)</f>
        <v>#N/A</v>
      </c>
      <c r="BR198" s="63" t="str">
        <f t="shared" si="176"/>
        <v/>
      </c>
      <c r="BS198" s="50" t="e">
        <f t="shared" si="302"/>
        <v>#N/A</v>
      </c>
      <c r="BT198" s="34" t="e">
        <f t="shared" si="333"/>
        <v>#N/A</v>
      </c>
      <c r="BU198" s="94" t="e">
        <f t="shared" si="177"/>
        <v>#N/A</v>
      </c>
      <c r="BV198" s="98" t="e">
        <f t="shared" si="303"/>
        <v>#N/A</v>
      </c>
      <c r="BW198" s="56" t="e">
        <f>VLOOKUP($C198,地域別価格234[],16,0)</f>
        <v>#N/A</v>
      </c>
      <c r="BX198" s="63" t="str">
        <f t="shared" si="178"/>
        <v/>
      </c>
      <c r="BY198" s="50" t="e">
        <f t="shared" si="304"/>
        <v>#N/A</v>
      </c>
      <c r="BZ198" s="34" t="e">
        <f t="shared" si="261"/>
        <v>#N/A</v>
      </c>
      <c r="CA198" s="94" t="e">
        <f t="shared" si="305"/>
        <v>#N/A</v>
      </c>
      <c r="CB198" s="98" t="e">
        <f t="shared" si="306"/>
        <v>#N/A</v>
      </c>
      <c r="CC198" s="47" t="e">
        <f t="shared" si="179"/>
        <v>#VALUE!</v>
      </c>
      <c r="CD198" s="36" t="e">
        <f t="shared" si="234"/>
        <v>#N/A</v>
      </c>
      <c r="CE198" s="36" t="e">
        <f t="shared" si="235"/>
        <v>#N/A</v>
      </c>
      <c r="CF198" s="36" t="e">
        <f t="shared" si="236"/>
        <v>#N/A</v>
      </c>
      <c r="CG198" s="36" t="e">
        <f t="shared" si="237"/>
        <v>#N/A</v>
      </c>
      <c r="CH198" s="36" t="e">
        <f t="shared" si="238"/>
        <v>#N/A</v>
      </c>
      <c r="CI198" s="36" t="e">
        <f t="shared" si="239"/>
        <v>#N/A</v>
      </c>
      <c r="CJ198" s="36" t="e">
        <f t="shared" si="240"/>
        <v>#N/A</v>
      </c>
      <c r="CK198" s="36" t="e">
        <f t="shared" si="241"/>
        <v>#N/A</v>
      </c>
      <c r="CL198" s="36" t="e">
        <f t="shared" si="242"/>
        <v>#N/A</v>
      </c>
      <c r="CM198" s="36" t="e">
        <f t="shared" si="243"/>
        <v>#N/A</v>
      </c>
      <c r="CN198" s="36" t="e">
        <f t="shared" si="244"/>
        <v>#N/A</v>
      </c>
      <c r="CO198" s="36" t="e">
        <f t="shared" si="245"/>
        <v>#N/A</v>
      </c>
      <c r="CP198" s="36" t="e">
        <f t="shared" si="246"/>
        <v>#N/A</v>
      </c>
      <c r="CQ198" s="29" t="e">
        <f t="shared" ref="CQ198:CQ201" si="347">ROUNDUP(DD198,0)</f>
        <v>#N/A</v>
      </c>
      <c r="CR198" s="29" t="e">
        <f t="shared" ref="CR198:CR201" si="348">ROUNDUP(DE198,0)</f>
        <v>#N/A</v>
      </c>
      <c r="CS198" s="29" t="e">
        <f t="shared" ref="CS198:CS201" si="349">ROUNDUP(DF198,0)</f>
        <v>#N/A</v>
      </c>
      <c r="CT198" s="29" t="e">
        <f t="shared" ref="CT198:CT201" si="350">ROUNDUP(DG198,0)</f>
        <v>#N/A</v>
      </c>
      <c r="CU198" s="29" t="e">
        <f t="shared" ref="CU198:CU201" si="351">ROUNDUP(DH198,0)</f>
        <v>#N/A</v>
      </c>
      <c r="CV198" s="29" t="e">
        <f t="shared" ref="CV198:CV201" si="352">ROUNDUP(DI198,0)</f>
        <v>#N/A</v>
      </c>
      <c r="CW198" s="29" t="e">
        <f t="shared" si="337"/>
        <v>#N/A</v>
      </c>
      <c r="CX198" s="29" t="e">
        <f t="shared" si="338"/>
        <v>#N/A</v>
      </c>
      <c r="CY198" s="29" t="e">
        <f t="shared" si="339"/>
        <v>#N/A</v>
      </c>
      <c r="CZ198" s="29" t="e">
        <f t="shared" si="340"/>
        <v>#N/A</v>
      </c>
      <c r="DA198" s="29" t="e">
        <f t="shared" si="341"/>
        <v>#N/A</v>
      </c>
      <c r="DB198" s="29" t="e">
        <f t="shared" si="342"/>
        <v>#N/A</v>
      </c>
      <c r="DC198" s="29"/>
      <c r="DD198" s="29" t="e">
        <f t="shared" ref="DD198:DD201" si="353">CE198*1.2</f>
        <v>#N/A</v>
      </c>
      <c r="DE198" s="29" t="e">
        <f t="shared" ref="DE198:DE201" si="354">CF198*1.2</f>
        <v>#N/A</v>
      </c>
      <c r="DF198" s="29" t="e">
        <f t="shared" ref="DF198:DF201" si="355">CG198*1.2</f>
        <v>#N/A</v>
      </c>
      <c r="DG198" s="29" t="e">
        <f t="shared" ref="DG198:DG201" si="356">CH198*1.2</f>
        <v>#N/A</v>
      </c>
      <c r="DH198" s="29" t="e">
        <f t="shared" ref="DH198:DH201" si="357">CI198*1.2</f>
        <v>#N/A</v>
      </c>
      <c r="DI198" s="29" t="e">
        <f t="shared" ref="DI198:DI201" si="358">CJ198*1.2</f>
        <v>#N/A</v>
      </c>
      <c r="DJ198" s="29" t="e">
        <f t="shared" ref="DJ198:DJ201" si="359">CK198*1.2</f>
        <v>#N/A</v>
      </c>
      <c r="DK198" s="29" t="e">
        <f t="shared" ref="DK198:DK201" si="360">CL198*1.2</f>
        <v>#N/A</v>
      </c>
      <c r="DL198" s="29" t="e">
        <f t="shared" ref="DL198:DL201" si="361">CM198*1.2</f>
        <v>#N/A</v>
      </c>
      <c r="DM198" s="29" t="e">
        <f t="shared" si="343"/>
        <v>#N/A</v>
      </c>
      <c r="DN198" s="29" t="e">
        <f t="shared" si="344"/>
        <v>#N/A</v>
      </c>
      <c r="DO198" s="29" t="e">
        <f t="shared" si="345"/>
        <v>#N/A</v>
      </c>
    </row>
    <row r="199" spans="1:119" ht="18" customHeight="1">
      <c r="A199" s="52" t="s">
        <v>97</v>
      </c>
      <c r="B199" s="52" t="str">
        <f t="shared" ref="B199:F199" si="362">B260&amp;""</f>
        <v/>
      </c>
      <c r="C199" s="52" t="str">
        <f t="shared" si="362"/>
        <v/>
      </c>
      <c r="D199" s="52" t="str">
        <f t="shared" si="362"/>
        <v/>
      </c>
      <c r="E199" s="52" t="str">
        <f t="shared" si="362"/>
        <v/>
      </c>
      <c r="F199" s="52" t="str">
        <f t="shared" si="362"/>
        <v/>
      </c>
      <c r="G199" s="87">
        <f t="shared" si="153"/>
        <v>0.85</v>
      </c>
      <c r="H199" s="58"/>
      <c r="I199" s="56" t="e">
        <f>VLOOKUP($C199,地域別価格234[],5,0)</f>
        <v>#N/A</v>
      </c>
      <c r="J199" s="63" t="str">
        <f t="shared" si="154"/>
        <v/>
      </c>
      <c r="K199" s="50" t="e">
        <f t="shared" si="155"/>
        <v>#N/A</v>
      </c>
      <c r="L199" s="34" t="e">
        <f t="shared" si="335"/>
        <v>#N/A</v>
      </c>
      <c r="M199" s="94" t="e">
        <f t="shared" si="156"/>
        <v>#N/A</v>
      </c>
      <c r="N199" s="98" t="e">
        <f t="shared" si="310"/>
        <v>#N/A</v>
      </c>
      <c r="O199" s="56" t="e">
        <f>VLOOKUP($C199,地域別価格234[],6,0)</f>
        <v>#N/A</v>
      </c>
      <c r="P199" s="63" t="str">
        <f t="shared" si="157"/>
        <v/>
      </c>
      <c r="Q199" s="50" t="e">
        <f t="shared" si="158"/>
        <v>#N/A</v>
      </c>
      <c r="R199" s="34" t="e">
        <f t="shared" si="201"/>
        <v>#N/A</v>
      </c>
      <c r="S199" s="94" t="e">
        <f t="shared" si="286"/>
        <v>#N/A</v>
      </c>
      <c r="T199" s="98" t="e">
        <f t="shared" si="159"/>
        <v>#N/A</v>
      </c>
      <c r="U199" s="56" t="e">
        <f>VLOOKUP($C199,地域別価格234[],7,0)</f>
        <v>#N/A</v>
      </c>
      <c r="V199" s="63" t="str">
        <f t="shared" si="160"/>
        <v/>
      </c>
      <c r="W199" s="50" t="e">
        <f t="shared" si="161"/>
        <v>#N/A</v>
      </c>
      <c r="X199" s="34" t="e">
        <f t="shared" si="203"/>
        <v>#N/A</v>
      </c>
      <c r="Y199" s="94" t="e">
        <f t="shared" si="287"/>
        <v>#N/A</v>
      </c>
      <c r="Z199" s="98" t="e">
        <f t="shared" si="162"/>
        <v>#N/A</v>
      </c>
      <c r="AA199" s="56" t="e">
        <f>VLOOKUP($C199,地域別価格234[],8,0)</f>
        <v>#N/A</v>
      </c>
      <c r="AB199" s="63" t="str">
        <f t="shared" si="163"/>
        <v/>
      </c>
      <c r="AC199" s="50" t="e">
        <f t="shared" si="164"/>
        <v>#N/A</v>
      </c>
      <c r="AD199" s="34" t="e">
        <f t="shared" si="205"/>
        <v>#N/A</v>
      </c>
      <c r="AE199" s="94" t="e">
        <f t="shared" si="206"/>
        <v>#N/A</v>
      </c>
      <c r="AF199" s="98" t="e">
        <f t="shared" si="288"/>
        <v>#N/A</v>
      </c>
      <c r="AG199" s="56" t="e">
        <f>VLOOKUP($C199,地域別価格234[],9,0)</f>
        <v>#N/A</v>
      </c>
      <c r="AH199" s="63" t="str">
        <f t="shared" si="165"/>
        <v/>
      </c>
      <c r="AI199" s="50" t="e">
        <f t="shared" si="289"/>
        <v>#N/A</v>
      </c>
      <c r="AJ199" s="34" t="e">
        <f t="shared" si="209"/>
        <v>#N/A</v>
      </c>
      <c r="AK199" s="94" t="e">
        <f t="shared" si="290"/>
        <v>#N/A</v>
      </c>
      <c r="AL199" s="98" t="e">
        <f t="shared" si="291"/>
        <v>#N/A</v>
      </c>
      <c r="AM199" s="56" t="e">
        <f>VLOOKUP($C199,地域別価格234[],10,0)</f>
        <v>#N/A</v>
      </c>
      <c r="AN199" s="63" t="str">
        <f t="shared" si="166"/>
        <v/>
      </c>
      <c r="AO199" s="50" t="e">
        <f t="shared" si="292"/>
        <v>#N/A</v>
      </c>
      <c r="AP199" s="34" t="e">
        <f t="shared" si="213"/>
        <v>#N/A</v>
      </c>
      <c r="AQ199" s="94" t="e">
        <f t="shared" si="167"/>
        <v>#N/A</v>
      </c>
      <c r="AR199" s="98" t="e">
        <f t="shared" si="168"/>
        <v>#N/A</v>
      </c>
      <c r="AS199" s="56" t="e">
        <f>VLOOKUP($C199,地域別価格234[],11,0)</f>
        <v>#N/A</v>
      </c>
      <c r="AT199" s="63" t="str">
        <f t="shared" si="169"/>
        <v/>
      </c>
      <c r="AU199" s="50" t="e">
        <f t="shared" si="323"/>
        <v>#N/A</v>
      </c>
      <c r="AV199" s="34" t="e">
        <f t="shared" si="215"/>
        <v>#N/A</v>
      </c>
      <c r="AW199" s="94" t="e">
        <f t="shared" si="170"/>
        <v>#N/A</v>
      </c>
      <c r="AX199" s="98" t="e">
        <f t="shared" si="294"/>
        <v>#N/A</v>
      </c>
      <c r="AY199" s="56" t="e">
        <f>VLOOKUP($C199,地域別価格234[],12,0)</f>
        <v>#N/A</v>
      </c>
      <c r="AZ199" s="63" t="str">
        <f t="shared" si="171"/>
        <v/>
      </c>
      <c r="BA199" s="50" t="e">
        <f t="shared" si="331"/>
        <v>#N/A</v>
      </c>
      <c r="BB199" s="34" t="e">
        <f t="shared" si="218"/>
        <v>#N/A</v>
      </c>
      <c r="BC199" s="94" t="e">
        <f t="shared" si="172"/>
        <v>#N/A</v>
      </c>
      <c r="BD199" s="98" t="e">
        <f t="shared" si="296"/>
        <v>#N/A</v>
      </c>
      <c r="BE199" s="56" t="e">
        <f>VLOOKUP($C199,地域別価格234[],13,0)</f>
        <v>#N/A</v>
      </c>
      <c r="BF199" s="63" t="str">
        <f t="shared" si="173"/>
        <v/>
      </c>
      <c r="BG199" s="50" t="e">
        <f t="shared" si="297"/>
        <v>#N/A</v>
      </c>
      <c r="BH199" s="34" t="e">
        <f t="shared" si="221"/>
        <v>#N/A</v>
      </c>
      <c r="BI199" s="94" t="e">
        <f t="shared" si="298"/>
        <v>#N/A</v>
      </c>
      <c r="BJ199" s="98" t="e">
        <f t="shared" si="299"/>
        <v>#N/A</v>
      </c>
      <c r="BK199" s="56" t="e">
        <f>VLOOKUP($C199,地域別価格234[],14,0)</f>
        <v>#N/A</v>
      </c>
      <c r="BL199" s="63" t="str">
        <f t="shared" si="174"/>
        <v/>
      </c>
      <c r="BM199" s="50" t="e">
        <f t="shared" si="300"/>
        <v>#N/A</v>
      </c>
      <c r="BN199" s="34" t="e">
        <f t="shared" si="225"/>
        <v>#N/A</v>
      </c>
      <c r="BO199" s="94" t="e">
        <f t="shared" si="175"/>
        <v>#N/A</v>
      </c>
      <c r="BP199" s="98" t="e">
        <f t="shared" si="301"/>
        <v>#N/A</v>
      </c>
      <c r="BQ199" s="56" t="e">
        <f>VLOOKUP($C199,地域別価格234[],15,0)</f>
        <v>#N/A</v>
      </c>
      <c r="BR199" s="63" t="str">
        <f t="shared" si="176"/>
        <v/>
      </c>
      <c r="BS199" s="50" t="e">
        <f t="shared" si="302"/>
        <v>#N/A</v>
      </c>
      <c r="BT199" s="34" t="e">
        <f t="shared" si="333"/>
        <v>#N/A</v>
      </c>
      <c r="BU199" s="94" t="e">
        <f t="shared" si="177"/>
        <v>#N/A</v>
      </c>
      <c r="BV199" s="98" t="e">
        <f t="shared" si="303"/>
        <v>#N/A</v>
      </c>
      <c r="BW199" s="56" t="e">
        <f>VLOOKUP($C199,地域別価格234[],16,0)</f>
        <v>#N/A</v>
      </c>
      <c r="BX199" s="63" t="str">
        <f t="shared" si="178"/>
        <v/>
      </c>
      <c r="BY199" s="50" t="e">
        <f t="shared" si="304"/>
        <v>#N/A</v>
      </c>
      <c r="BZ199" s="34" t="e">
        <f t="shared" si="261"/>
        <v>#N/A</v>
      </c>
      <c r="CA199" s="94" t="e">
        <f t="shared" si="305"/>
        <v>#N/A</v>
      </c>
      <c r="CB199" s="98" t="e">
        <f t="shared" si="306"/>
        <v>#N/A</v>
      </c>
      <c r="CC199" s="47" t="e">
        <f t="shared" si="179"/>
        <v>#VALUE!</v>
      </c>
      <c r="CD199" s="36" t="e">
        <f t="shared" si="234"/>
        <v>#N/A</v>
      </c>
      <c r="CE199" s="36" t="e">
        <f t="shared" si="235"/>
        <v>#N/A</v>
      </c>
      <c r="CF199" s="36" t="e">
        <f t="shared" si="236"/>
        <v>#N/A</v>
      </c>
      <c r="CG199" s="36" t="e">
        <f t="shared" si="237"/>
        <v>#N/A</v>
      </c>
      <c r="CH199" s="36" t="e">
        <f t="shared" si="238"/>
        <v>#N/A</v>
      </c>
      <c r="CI199" s="36" t="e">
        <f t="shared" si="239"/>
        <v>#N/A</v>
      </c>
      <c r="CJ199" s="36" t="e">
        <f t="shared" si="240"/>
        <v>#N/A</v>
      </c>
      <c r="CK199" s="36" t="e">
        <f t="shared" si="241"/>
        <v>#N/A</v>
      </c>
      <c r="CL199" s="36" t="e">
        <f t="shared" si="242"/>
        <v>#N/A</v>
      </c>
      <c r="CM199" s="36" t="e">
        <f t="shared" si="243"/>
        <v>#N/A</v>
      </c>
      <c r="CN199" s="36" t="e">
        <f t="shared" si="244"/>
        <v>#N/A</v>
      </c>
      <c r="CO199" s="36" t="e">
        <f t="shared" si="245"/>
        <v>#N/A</v>
      </c>
      <c r="CP199" s="36" t="e">
        <f t="shared" si="246"/>
        <v>#N/A</v>
      </c>
      <c r="CQ199" s="29" t="e">
        <f t="shared" si="347"/>
        <v>#N/A</v>
      </c>
      <c r="CR199" s="29" t="e">
        <f t="shared" si="348"/>
        <v>#N/A</v>
      </c>
      <c r="CS199" s="29" t="e">
        <f t="shared" si="349"/>
        <v>#N/A</v>
      </c>
      <c r="CT199" s="29" t="e">
        <f t="shared" si="350"/>
        <v>#N/A</v>
      </c>
      <c r="CU199" s="29" t="e">
        <f t="shared" si="351"/>
        <v>#N/A</v>
      </c>
      <c r="CV199" s="29" t="e">
        <f t="shared" si="352"/>
        <v>#N/A</v>
      </c>
      <c r="CW199" s="29" t="e">
        <f t="shared" si="337"/>
        <v>#N/A</v>
      </c>
      <c r="CX199" s="29" t="e">
        <f t="shared" si="338"/>
        <v>#N/A</v>
      </c>
      <c r="CY199" s="29" t="e">
        <f t="shared" si="339"/>
        <v>#N/A</v>
      </c>
      <c r="CZ199" s="29" t="e">
        <f t="shared" si="340"/>
        <v>#N/A</v>
      </c>
      <c r="DA199" s="29" t="e">
        <f t="shared" si="341"/>
        <v>#N/A</v>
      </c>
      <c r="DB199" s="29" t="e">
        <f t="shared" si="342"/>
        <v>#N/A</v>
      </c>
      <c r="DC199" s="29"/>
      <c r="DD199" s="29" t="e">
        <f t="shared" si="353"/>
        <v>#N/A</v>
      </c>
      <c r="DE199" s="29" t="e">
        <f t="shared" si="354"/>
        <v>#N/A</v>
      </c>
      <c r="DF199" s="29" t="e">
        <f t="shared" si="355"/>
        <v>#N/A</v>
      </c>
      <c r="DG199" s="29" t="e">
        <f t="shared" si="356"/>
        <v>#N/A</v>
      </c>
      <c r="DH199" s="29" t="e">
        <f t="shared" si="357"/>
        <v>#N/A</v>
      </c>
      <c r="DI199" s="29" t="e">
        <f t="shared" si="358"/>
        <v>#N/A</v>
      </c>
      <c r="DJ199" s="29" t="e">
        <f t="shared" si="359"/>
        <v>#N/A</v>
      </c>
      <c r="DK199" s="29" t="e">
        <f t="shared" si="360"/>
        <v>#N/A</v>
      </c>
      <c r="DL199" s="29" t="e">
        <f t="shared" si="361"/>
        <v>#N/A</v>
      </c>
      <c r="DM199" s="29" t="e">
        <f t="shared" si="343"/>
        <v>#N/A</v>
      </c>
      <c r="DN199" s="29" t="e">
        <f t="shared" si="344"/>
        <v>#N/A</v>
      </c>
      <c r="DO199" s="29" t="e">
        <f t="shared" si="345"/>
        <v>#N/A</v>
      </c>
    </row>
    <row r="200" spans="1:119" ht="18" customHeight="1">
      <c r="A200" s="52" t="s">
        <v>97</v>
      </c>
      <c r="B200" s="52" t="str">
        <f t="shared" ref="B200:F200" si="363">B261&amp;""</f>
        <v/>
      </c>
      <c r="C200" s="52" t="str">
        <f t="shared" si="363"/>
        <v/>
      </c>
      <c r="D200" s="52" t="str">
        <f t="shared" si="363"/>
        <v/>
      </c>
      <c r="E200" s="52" t="str">
        <f t="shared" si="363"/>
        <v/>
      </c>
      <c r="F200" s="52" t="str">
        <f t="shared" si="363"/>
        <v/>
      </c>
      <c r="G200" s="87">
        <f t="shared" si="153"/>
        <v>0.85</v>
      </c>
      <c r="H200" s="58"/>
      <c r="I200" s="56" t="e">
        <f>VLOOKUP($C200,地域別価格234[],5,0)</f>
        <v>#N/A</v>
      </c>
      <c r="J200" s="63" t="str">
        <f t="shared" si="154"/>
        <v/>
      </c>
      <c r="K200" s="50" t="e">
        <f t="shared" si="155"/>
        <v>#N/A</v>
      </c>
      <c r="L200" s="34" t="e">
        <f t="shared" si="335"/>
        <v>#N/A</v>
      </c>
      <c r="M200" s="94" t="e">
        <f t="shared" si="156"/>
        <v>#N/A</v>
      </c>
      <c r="N200" s="98" t="e">
        <f>M200*$D200</f>
        <v>#N/A</v>
      </c>
      <c r="O200" s="56" t="e">
        <f>VLOOKUP($C200,地域別価格234[],6,0)</f>
        <v>#N/A</v>
      </c>
      <c r="P200" s="63" t="str">
        <f t="shared" si="157"/>
        <v/>
      </c>
      <c r="Q200" s="50" t="e">
        <f t="shared" si="158"/>
        <v>#N/A</v>
      </c>
      <c r="R200" s="34" t="e">
        <f t="shared" si="201"/>
        <v>#N/A</v>
      </c>
      <c r="S200" s="94" t="e">
        <f t="shared" si="286"/>
        <v>#N/A</v>
      </c>
      <c r="T200" s="98" t="e">
        <f t="shared" si="159"/>
        <v>#N/A</v>
      </c>
      <c r="U200" s="56" t="e">
        <f>VLOOKUP($C200,地域別価格234[],7,0)</f>
        <v>#N/A</v>
      </c>
      <c r="V200" s="63" t="str">
        <f t="shared" si="160"/>
        <v/>
      </c>
      <c r="W200" s="50" t="e">
        <f t="shared" si="161"/>
        <v>#N/A</v>
      </c>
      <c r="X200" s="34" t="e">
        <f t="shared" si="203"/>
        <v>#N/A</v>
      </c>
      <c r="Y200" s="94" t="e">
        <f t="shared" si="287"/>
        <v>#N/A</v>
      </c>
      <c r="Z200" s="98" t="e">
        <f t="shared" si="162"/>
        <v>#N/A</v>
      </c>
      <c r="AA200" s="56" t="e">
        <f>VLOOKUP($C200,地域別価格234[],8,0)</f>
        <v>#N/A</v>
      </c>
      <c r="AB200" s="63" t="str">
        <f t="shared" si="163"/>
        <v/>
      </c>
      <c r="AC200" s="50" t="e">
        <f t="shared" si="164"/>
        <v>#N/A</v>
      </c>
      <c r="AD200" s="34" t="e">
        <f t="shared" si="205"/>
        <v>#N/A</v>
      </c>
      <c r="AE200" s="94" t="e">
        <f t="shared" si="206"/>
        <v>#N/A</v>
      </c>
      <c r="AF200" s="98" t="e">
        <f t="shared" si="288"/>
        <v>#N/A</v>
      </c>
      <c r="AG200" s="56" t="e">
        <f>VLOOKUP($C200,地域別価格234[],9,0)</f>
        <v>#N/A</v>
      </c>
      <c r="AH200" s="63" t="str">
        <f t="shared" si="165"/>
        <v/>
      </c>
      <c r="AI200" s="50" t="e">
        <f t="shared" si="289"/>
        <v>#N/A</v>
      </c>
      <c r="AJ200" s="34" t="e">
        <f t="shared" si="209"/>
        <v>#N/A</v>
      </c>
      <c r="AK200" s="94" t="e">
        <f t="shared" si="290"/>
        <v>#N/A</v>
      </c>
      <c r="AL200" s="98" t="e">
        <f>AK200*$D200</f>
        <v>#N/A</v>
      </c>
      <c r="AM200" s="56" t="e">
        <f>VLOOKUP($C200,地域別価格234[],10,0)</f>
        <v>#N/A</v>
      </c>
      <c r="AN200" s="63" t="str">
        <f t="shared" si="166"/>
        <v/>
      </c>
      <c r="AO200" s="50" t="e">
        <f t="shared" si="292"/>
        <v>#N/A</v>
      </c>
      <c r="AP200" s="34" t="e">
        <f t="shared" si="213"/>
        <v>#N/A</v>
      </c>
      <c r="AQ200" s="94" t="e">
        <f t="shared" si="167"/>
        <v>#N/A</v>
      </c>
      <c r="AR200" s="98" t="e">
        <f t="shared" si="168"/>
        <v>#N/A</v>
      </c>
      <c r="AS200" s="56" t="e">
        <f>VLOOKUP($C200,地域別価格234[],11,0)</f>
        <v>#N/A</v>
      </c>
      <c r="AT200" s="63" t="str">
        <f t="shared" si="169"/>
        <v/>
      </c>
      <c r="AU200" s="50" t="e">
        <f t="shared" si="323"/>
        <v>#N/A</v>
      </c>
      <c r="AV200" s="34" t="e">
        <f t="shared" si="215"/>
        <v>#N/A</v>
      </c>
      <c r="AW200" s="94" t="e">
        <f t="shared" si="170"/>
        <v>#N/A</v>
      </c>
      <c r="AX200" s="98" t="e">
        <f t="shared" si="294"/>
        <v>#N/A</v>
      </c>
      <c r="AY200" s="56" t="e">
        <f>VLOOKUP($C200,地域別価格234[],12,0)</f>
        <v>#N/A</v>
      </c>
      <c r="AZ200" s="63" t="str">
        <f t="shared" si="171"/>
        <v/>
      </c>
      <c r="BA200" s="50" t="e">
        <f t="shared" si="331"/>
        <v>#N/A</v>
      </c>
      <c r="BB200" s="34" t="e">
        <f t="shared" si="218"/>
        <v>#N/A</v>
      </c>
      <c r="BC200" s="94" t="e">
        <f t="shared" si="172"/>
        <v>#N/A</v>
      </c>
      <c r="BD200" s="98" t="e">
        <f t="shared" si="296"/>
        <v>#N/A</v>
      </c>
      <c r="BE200" s="56" t="e">
        <f>VLOOKUP($C200,地域別価格234[],13,0)</f>
        <v>#N/A</v>
      </c>
      <c r="BF200" s="63" t="str">
        <f t="shared" si="173"/>
        <v/>
      </c>
      <c r="BG200" s="50" t="e">
        <f t="shared" si="297"/>
        <v>#N/A</v>
      </c>
      <c r="BH200" s="34" t="e">
        <f t="shared" si="221"/>
        <v>#N/A</v>
      </c>
      <c r="BI200" s="94" t="e">
        <f t="shared" si="298"/>
        <v>#N/A</v>
      </c>
      <c r="BJ200" s="98" t="e">
        <f t="shared" si="299"/>
        <v>#N/A</v>
      </c>
      <c r="BK200" s="56" t="e">
        <f>VLOOKUP($C200,地域別価格234[],14,0)</f>
        <v>#N/A</v>
      </c>
      <c r="BL200" s="63" t="str">
        <f t="shared" si="174"/>
        <v/>
      </c>
      <c r="BM200" s="50" t="e">
        <f t="shared" si="300"/>
        <v>#N/A</v>
      </c>
      <c r="BN200" s="34" t="e">
        <f t="shared" si="225"/>
        <v>#N/A</v>
      </c>
      <c r="BO200" s="94" t="e">
        <f t="shared" si="175"/>
        <v>#N/A</v>
      </c>
      <c r="BP200" s="98" t="e">
        <f t="shared" si="301"/>
        <v>#N/A</v>
      </c>
      <c r="BQ200" s="56" t="e">
        <f>VLOOKUP($C200,地域別価格234[],15,0)</f>
        <v>#N/A</v>
      </c>
      <c r="BR200" s="63" t="str">
        <f t="shared" si="176"/>
        <v/>
      </c>
      <c r="BS200" s="50" t="e">
        <f t="shared" si="302"/>
        <v>#N/A</v>
      </c>
      <c r="BT200" s="34" t="e">
        <f t="shared" si="333"/>
        <v>#N/A</v>
      </c>
      <c r="BU200" s="94" t="e">
        <f t="shared" si="177"/>
        <v>#N/A</v>
      </c>
      <c r="BV200" s="98" t="e">
        <f t="shared" si="303"/>
        <v>#N/A</v>
      </c>
      <c r="BW200" s="56" t="e">
        <f>VLOOKUP($C200,地域別価格234[],16,0)</f>
        <v>#N/A</v>
      </c>
      <c r="BX200" s="63" t="str">
        <f t="shared" si="178"/>
        <v/>
      </c>
      <c r="BY200" s="50" t="e">
        <f t="shared" si="304"/>
        <v>#N/A</v>
      </c>
      <c r="BZ200" s="34" t="e">
        <f t="shared" si="261"/>
        <v>#N/A</v>
      </c>
      <c r="CA200" s="94" t="e">
        <f t="shared" si="305"/>
        <v>#N/A</v>
      </c>
      <c r="CB200" s="98" t="e">
        <f t="shared" si="306"/>
        <v>#N/A</v>
      </c>
      <c r="CC200" s="47" t="e">
        <f t="shared" si="179"/>
        <v>#VALUE!</v>
      </c>
      <c r="CD200" s="36" t="e">
        <f t="shared" si="234"/>
        <v>#N/A</v>
      </c>
      <c r="CE200" s="36" t="e">
        <f t="shared" si="235"/>
        <v>#N/A</v>
      </c>
      <c r="CF200" s="36" t="e">
        <f t="shared" si="236"/>
        <v>#N/A</v>
      </c>
      <c r="CG200" s="36" t="e">
        <f t="shared" si="237"/>
        <v>#N/A</v>
      </c>
      <c r="CH200" s="36" t="e">
        <f t="shared" si="238"/>
        <v>#N/A</v>
      </c>
      <c r="CI200" s="36" t="e">
        <f t="shared" si="239"/>
        <v>#N/A</v>
      </c>
      <c r="CJ200" s="36" t="e">
        <f t="shared" si="240"/>
        <v>#N/A</v>
      </c>
      <c r="CK200" s="36" t="e">
        <f t="shared" si="241"/>
        <v>#N/A</v>
      </c>
      <c r="CL200" s="36" t="e">
        <f t="shared" si="242"/>
        <v>#N/A</v>
      </c>
      <c r="CM200" s="36" t="e">
        <f t="shared" si="243"/>
        <v>#N/A</v>
      </c>
      <c r="CN200" s="36" t="e">
        <f t="shared" si="244"/>
        <v>#N/A</v>
      </c>
      <c r="CO200" s="36" t="e">
        <f t="shared" si="245"/>
        <v>#N/A</v>
      </c>
      <c r="CP200" s="36" t="e">
        <f t="shared" si="246"/>
        <v>#N/A</v>
      </c>
      <c r="CQ200" s="29" t="e">
        <f t="shared" si="347"/>
        <v>#N/A</v>
      </c>
      <c r="CR200" s="29" t="e">
        <f t="shared" si="348"/>
        <v>#N/A</v>
      </c>
      <c r="CS200" s="29" t="e">
        <f t="shared" si="349"/>
        <v>#N/A</v>
      </c>
      <c r="CT200" s="29" t="e">
        <f t="shared" si="350"/>
        <v>#N/A</v>
      </c>
      <c r="CU200" s="29" t="e">
        <f t="shared" si="351"/>
        <v>#N/A</v>
      </c>
      <c r="CV200" s="29" t="e">
        <f t="shared" si="352"/>
        <v>#N/A</v>
      </c>
      <c r="CW200" s="29" t="e">
        <f t="shared" si="337"/>
        <v>#N/A</v>
      </c>
      <c r="CX200" s="29" t="e">
        <f t="shared" si="338"/>
        <v>#N/A</v>
      </c>
      <c r="CY200" s="29" t="e">
        <f t="shared" si="339"/>
        <v>#N/A</v>
      </c>
      <c r="CZ200" s="29" t="e">
        <f t="shared" si="340"/>
        <v>#N/A</v>
      </c>
      <c r="DA200" s="29" t="e">
        <f t="shared" si="341"/>
        <v>#N/A</v>
      </c>
      <c r="DB200" s="29" t="e">
        <f t="shared" si="342"/>
        <v>#N/A</v>
      </c>
      <c r="DC200" s="29"/>
      <c r="DD200" s="29" t="e">
        <f t="shared" si="353"/>
        <v>#N/A</v>
      </c>
      <c r="DE200" s="29" t="e">
        <f t="shared" si="354"/>
        <v>#N/A</v>
      </c>
      <c r="DF200" s="29" t="e">
        <f t="shared" si="355"/>
        <v>#N/A</v>
      </c>
      <c r="DG200" s="29" t="e">
        <f t="shared" si="356"/>
        <v>#N/A</v>
      </c>
      <c r="DH200" s="29" t="e">
        <f t="shared" si="357"/>
        <v>#N/A</v>
      </c>
      <c r="DI200" s="29" t="e">
        <f t="shared" si="358"/>
        <v>#N/A</v>
      </c>
      <c r="DJ200" s="29" t="e">
        <f t="shared" si="359"/>
        <v>#N/A</v>
      </c>
      <c r="DK200" s="29" t="e">
        <f t="shared" si="360"/>
        <v>#N/A</v>
      </c>
      <c r="DL200" s="29" t="e">
        <f t="shared" si="361"/>
        <v>#N/A</v>
      </c>
      <c r="DM200" s="29" t="e">
        <f t="shared" si="343"/>
        <v>#N/A</v>
      </c>
      <c r="DN200" s="29" t="e">
        <f t="shared" si="344"/>
        <v>#N/A</v>
      </c>
      <c r="DO200" s="29" t="e">
        <f t="shared" si="345"/>
        <v>#N/A</v>
      </c>
    </row>
    <row r="201" spans="1:119" ht="18" customHeight="1" thickBot="1">
      <c r="A201" s="52" t="s">
        <v>97</v>
      </c>
      <c r="B201" s="52" t="str">
        <f t="shared" ref="B201:F201" si="364">B262&amp;""</f>
        <v/>
      </c>
      <c r="C201" s="52" t="str">
        <f t="shared" si="364"/>
        <v/>
      </c>
      <c r="D201" s="52" t="str">
        <f t="shared" si="364"/>
        <v/>
      </c>
      <c r="E201" s="52" t="str">
        <f t="shared" si="364"/>
        <v/>
      </c>
      <c r="F201" s="52" t="str">
        <f t="shared" si="364"/>
        <v/>
      </c>
      <c r="G201" s="87">
        <f t="shared" si="153"/>
        <v>0.85</v>
      </c>
      <c r="H201" s="58"/>
      <c r="I201" s="56" t="e">
        <f>VLOOKUP($C201,地域別価格234[],5,0)</f>
        <v>#N/A</v>
      </c>
      <c r="J201" s="64" t="str">
        <f t="shared" si="154"/>
        <v/>
      </c>
      <c r="K201" s="54" t="e">
        <f t="shared" si="155"/>
        <v>#N/A</v>
      </c>
      <c r="L201" s="34" t="e">
        <f t="shared" si="335"/>
        <v>#N/A</v>
      </c>
      <c r="M201" s="96" t="e">
        <f t="shared" si="156"/>
        <v>#N/A</v>
      </c>
      <c r="N201" s="100" t="e">
        <f>M201*$D201</f>
        <v>#N/A</v>
      </c>
      <c r="O201" s="56" t="e">
        <f>VLOOKUP($C201,地域別価格234[],6,0)</f>
        <v>#N/A</v>
      </c>
      <c r="P201" s="64" t="str">
        <f t="shared" si="157"/>
        <v/>
      </c>
      <c r="Q201" s="54" t="e">
        <f t="shared" si="158"/>
        <v>#N/A</v>
      </c>
      <c r="R201" s="34" t="e">
        <f>Q201/$G201</f>
        <v>#N/A</v>
      </c>
      <c r="S201" s="96" t="e">
        <f t="shared" si="286"/>
        <v>#N/A</v>
      </c>
      <c r="T201" s="100" t="e">
        <f t="shared" si="159"/>
        <v>#N/A</v>
      </c>
      <c r="U201" s="56" t="e">
        <f>VLOOKUP($C201,地域別価格234[],7,0)</f>
        <v>#N/A</v>
      </c>
      <c r="V201" s="64" t="str">
        <f t="shared" si="160"/>
        <v/>
      </c>
      <c r="W201" s="54" t="e">
        <f t="shared" si="161"/>
        <v>#N/A</v>
      </c>
      <c r="X201" s="34" t="e">
        <f t="shared" si="203"/>
        <v>#N/A</v>
      </c>
      <c r="Y201" s="96" t="e">
        <f t="shared" si="287"/>
        <v>#N/A</v>
      </c>
      <c r="Z201" s="100" t="e">
        <f t="shared" si="162"/>
        <v>#N/A</v>
      </c>
      <c r="AA201" s="56" t="e">
        <f>VLOOKUP($C201,地域別価格234[],8,0)</f>
        <v>#N/A</v>
      </c>
      <c r="AB201" s="64" t="str">
        <f t="shared" si="163"/>
        <v/>
      </c>
      <c r="AC201" s="54" t="e">
        <f t="shared" si="164"/>
        <v>#N/A</v>
      </c>
      <c r="AD201" s="34" t="e">
        <f t="shared" si="205"/>
        <v>#N/A</v>
      </c>
      <c r="AE201" s="96" t="e">
        <f t="shared" si="206"/>
        <v>#N/A</v>
      </c>
      <c r="AF201" s="100" t="e">
        <f t="shared" si="288"/>
        <v>#N/A</v>
      </c>
      <c r="AG201" s="56" t="e">
        <f>VLOOKUP($C201,地域別価格234[],9,0)</f>
        <v>#N/A</v>
      </c>
      <c r="AH201" s="64" t="str">
        <f t="shared" si="165"/>
        <v/>
      </c>
      <c r="AI201" s="54" t="e">
        <f t="shared" si="289"/>
        <v>#N/A</v>
      </c>
      <c r="AJ201" s="34" t="e">
        <f t="shared" si="209"/>
        <v>#N/A</v>
      </c>
      <c r="AK201" s="96" t="e">
        <f t="shared" si="290"/>
        <v>#N/A</v>
      </c>
      <c r="AL201" s="100" t="e">
        <f t="shared" ref="AL201" si="365">AK201*$D201</f>
        <v>#N/A</v>
      </c>
      <c r="AM201" s="56" t="e">
        <f>VLOOKUP($C201,地域別価格234[],10,0)</f>
        <v>#N/A</v>
      </c>
      <c r="AN201" s="64" t="str">
        <f t="shared" si="166"/>
        <v/>
      </c>
      <c r="AO201" s="54" t="e">
        <f t="shared" si="292"/>
        <v>#N/A</v>
      </c>
      <c r="AP201" s="34" t="e">
        <f t="shared" si="213"/>
        <v>#N/A</v>
      </c>
      <c r="AQ201" s="96" t="e">
        <f t="shared" si="167"/>
        <v>#N/A</v>
      </c>
      <c r="AR201" s="100" t="e">
        <f t="shared" si="168"/>
        <v>#N/A</v>
      </c>
      <c r="AS201" s="56" t="e">
        <f>VLOOKUP($C201,地域別価格234[],11,0)</f>
        <v>#N/A</v>
      </c>
      <c r="AT201" s="64" t="str">
        <f t="shared" si="169"/>
        <v/>
      </c>
      <c r="AU201" s="54" t="e">
        <f t="shared" si="323"/>
        <v>#N/A</v>
      </c>
      <c r="AV201" s="34" t="e">
        <f t="shared" si="215"/>
        <v>#N/A</v>
      </c>
      <c r="AW201" s="96" t="e">
        <f t="shared" si="170"/>
        <v>#N/A</v>
      </c>
      <c r="AX201" s="100" t="e">
        <f t="shared" si="294"/>
        <v>#N/A</v>
      </c>
      <c r="AY201" s="56" t="e">
        <f>VLOOKUP($C201,地域別価格234[],12,0)</f>
        <v>#N/A</v>
      </c>
      <c r="AZ201" s="64" t="str">
        <f t="shared" si="171"/>
        <v/>
      </c>
      <c r="BA201" s="54" t="e">
        <f t="shared" si="331"/>
        <v>#N/A</v>
      </c>
      <c r="BB201" s="34" t="e">
        <f t="shared" si="218"/>
        <v>#N/A</v>
      </c>
      <c r="BC201" s="96" t="e">
        <f t="shared" si="172"/>
        <v>#N/A</v>
      </c>
      <c r="BD201" s="100" t="e">
        <f t="shared" si="296"/>
        <v>#N/A</v>
      </c>
      <c r="BE201" s="56" t="e">
        <f>VLOOKUP($C201,地域別価格234[],13,0)</f>
        <v>#N/A</v>
      </c>
      <c r="BF201" s="64" t="str">
        <f t="shared" si="173"/>
        <v/>
      </c>
      <c r="BG201" s="54" t="e">
        <f t="shared" si="297"/>
        <v>#N/A</v>
      </c>
      <c r="BH201" s="34" t="e">
        <f t="shared" si="221"/>
        <v>#N/A</v>
      </c>
      <c r="BI201" s="96" t="e">
        <f t="shared" si="298"/>
        <v>#N/A</v>
      </c>
      <c r="BJ201" s="100" t="e">
        <f t="shared" si="299"/>
        <v>#N/A</v>
      </c>
      <c r="BK201" s="56" t="e">
        <f>VLOOKUP($C201,地域別価格234[],14,0)</f>
        <v>#N/A</v>
      </c>
      <c r="BL201" s="64" t="str">
        <f t="shared" si="174"/>
        <v/>
      </c>
      <c r="BM201" s="54" t="e">
        <f t="shared" si="300"/>
        <v>#N/A</v>
      </c>
      <c r="BN201" s="34" t="e">
        <f t="shared" si="225"/>
        <v>#N/A</v>
      </c>
      <c r="BO201" s="96" t="e">
        <f t="shared" si="175"/>
        <v>#N/A</v>
      </c>
      <c r="BP201" s="100" t="e">
        <f t="shared" si="301"/>
        <v>#N/A</v>
      </c>
      <c r="BQ201" s="56" t="e">
        <f>VLOOKUP($C201,地域別価格234[],15,0)</f>
        <v>#N/A</v>
      </c>
      <c r="BR201" s="64" t="str">
        <f t="shared" si="176"/>
        <v/>
      </c>
      <c r="BS201" s="54" t="e">
        <f t="shared" si="302"/>
        <v>#N/A</v>
      </c>
      <c r="BT201" s="34" t="e">
        <f t="shared" si="333"/>
        <v>#N/A</v>
      </c>
      <c r="BU201" s="96" t="e">
        <f t="shared" si="177"/>
        <v>#N/A</v>
      </c>
      <c r="BV201" s="100" t="e">
        <f t="shared" si="303"/>
        <v>#N/A</v>
      </c>
      <c r="BW201" s="56" t="e">
        <f>VLOOKUP($C201,地域別価格234[],16,0)</f>
        <v>#N/A</v>
      </c>
      <c r="BX201" s="64" t="str">
        <f t="shared" si="178"/>
        <v/>
      </c>
      <c r="BY201" s="54" t="e">
        <f t="shared" si="304"/>
        <v>#N/A</v>
      </c>
      <c r="BZ201" s="34" t="e">
        <f t="shared" si="261"/>
        <v>#N/A</v>
      </c>
      <c r="CA201" s="96" t="e">
        <f t="shared" si="305"/>
        <v>#N/A</v>
      </c>
      <c r="CB201" s="100" t="e">
        <f>CA201*$D201</f>
        <v>#N/A</v>
      </c>
      <c r="CC201" s="47" t="e">
        <f t="shared" si="179"/>
        <v>#VALUE!</v>
      </c>
      <c r="CD201" s="36" t="e">
        <f t="shared" si="234"/>
        <v>#N/A</v>
      </c>
      <c r="CE201" s="36" t="e">
        <f t="shared" si="235"/>
        <v>#N/A</v>
      </c>
      <c r="CF201" s="36" t="e">
        <f t="shared" si="236"/>
        <v>#N/A</v>
      </c>
      <c r="CG201" s="36" t="e">
        <f t="shared" si="237"/>
        <v>#N/A</v>
      </c>
      <c r="CH201" s="36" t="e">
        <f t="shared" si="238"/>
        <v>#N/A</v>
      </c>
      <c r="CI201" s="36" t="e">
        <f t="shared" si="239"/>
        <v>#N/A</v>
      </c>
      <c r="CJ201" s="36" t="e">
        <f t="shared" si="240"/>
        <v>#N/A</v>
      </c>
      <c r="CK201" s="36" t="e">
        <f t="shared" si="241"/>
        <v>#N/A</v>
      </c>
      <c r="CL201" s="36" t="e">
        <f t="shared" si="242"/>
        <v>#N/A</v>
      </c>
      <c r="CM201" s="36" t="e">
        <f t="shared" si="243"/>
        <v>#N/A</v>
      </c>
      <c r="CN201" s="36" t="e">
        <f t="shared" si="244"/>
        <v>#N/A</v>
      </c>
      <c r="CO201" s="36" t="e">
        <f t="shared" si="245"/>
        <v>#N/A</v>
      </c>
      <c r="CP201" s="36" t="e">
        <f t="shared" si="246"/>
        <v>#N/A</v>
      </c>
      <c r="CQ201" s="29" t="e">
        <f t="shared" si="347"/>
        <v>#N/A</v>
      </c>
      <c r="CR201" s="29" t="e">
        <f t="shared" si="348"/>
        <v>#N/A</v>
      </c>
      <c r="CS201" s="29" t="e">
        <f t="shared" si="349"/>
        <v>#N/A</v>
      </c>
      <c r="CT201" s="29" t="e">
        <f t="shared" si="350"/>
        <v>#N/A</v>
      </c>
      <c r="CU201" s="29" t="e">
        <f t="shared" si="351"/>
        <v>#N/A</v>
      </c>
      <c r="CV201" s="29" t="e">
        <f t="shared" si="352"/>
        <v>#N/A</v>
      </c>
      <c r="CW201" s="29" t="e">
        <f t="shared" si="337"/>
        <v>#N/A</v>
      </c>
      <c r="CX201" s="29" t="e">
        <f t="shared" si="338"/>
        <v>#N/A</v>
      </c>
      <c r="CY201" s="29" t="e">
        <f t="shared" si="339"/>
        <v>#N/A</v>
      </c>
      <c r="CZ201" s="29" t="e">
        <f t="shared" si="340"/>
        <v>#N/A</v>
      </c>
      <c r="DA201" s="29" t="e">
        <f t="shared" si="341"/>
        <v>#N/A</v>
      </c>
      <c r="DB201" s="29" t="e">
        <f t="shared" si="342"/>
        <v>#N/A</v>
      </c>
      <c r="DC201" s="29"/>
      <c r="DD201" s="29" t="e">
        <f t="shared" si="353"/>
        <v>#N/A</v>
      </c>
      <c r="DE201" s="29" t="e">
        <f t="shared" si="354"/>
        <v>#N/A</v>
      </c>
      <c r="DF201" s="29" t="e">
        <f t="shared" si="355"/>
        <v>#N/A</v>
      </c>
      <c r="DG201" s="29" t="e">
        <f t="shared" si="356"/>
        <v>#N/A</v>
      </c>
      <c r="DH201" s="29" t="e">
        <f t="shared" si="357"/>
        <v>#N/A</v>
      </c>
      <c r="DI201" s="29" t="e">
        <f t="shared" si="358"/>
        <v>#N/A</v>
      </c>
      <c r="DJ201" s="29" t="e">
        <f t="shared" si="359"/>
        <v>#N/A</v>
      </c>
      <c r="DK201" s="29" t="e">
        <f t="shared" si="360"/>
        <v>#N/A</v>
      </c>
      <c r="DL201" s="29" t="e">
        <f t="shared" si="361"/>
        <v>#N/A</v>
      </c>
      <c r="DM201" s="29" t="e">
        <f t="shared" si="343"/>
        <v>#N/A</v>
      </c>
      <c r="DN201" s="29" t="e">
        <f t="shared" si="344"/>
        <v>#N/A</v>
      </c>
      <c r="DO201" s="29" t="e">
        <f t="shared" si="345"/>
        <v>#N/A</v>
      </c>
    </row>
    <row r="203" spans="1:119" ht="25.8" customHeight="1">
      <c r="C203" s="1" t="s">
        <v>129</v>
      </c>
      <c r="D203" s="20" t="s">
        <v>98</v>
      </c>
      <c r="E203" s="20" t="s">
        <v>99</v>
      </c>
      <c r="F203" s="20" t="s">
        <v>100</v>
      </c>
      <c r="G203" s="20" t="s">
        <v>101</v>
      </c>
      <c r="H203" s="20" t="s">
        <v>102</v>
      </c>
      <c r="I203" s="20" t="s">
        <v>103</v>
      </c>
      <c r="J203" s="20" t="s">
        <v>104</v>
      </c>
      <c r="K203" s="20" t="s">
        <v>105</v>
      </c>
      <c r="L203" s="20" t="s">
        <v>106</v>
      </c>
      <c r="M203" s="20" t="s">
        <v>107</v>
      </c>
      <c r="N203" s="20" t="s">
        <v>108</v>
      </c>
      <c r="O203" s="20" t="s">
        <v>109</v>
      </c>
      <c r="P203" s="20" t="s">
        <v>110</v>
      </c>
      <c r="Q203" s="20" t="s">
        <v>111</v>
      </c>
      <c r="R203" s="20" t="s">
        <v>112</v>
      </c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30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</row>
    <row r="204" spans="1:119" ht="36.6" customHeight="1">
      <c r="A204" s="2" t="s">
        <v>127</v>
      </c>
      <c r="B204" s="12" t="s">
        <v>9</v>
      </c>
      <c r="C204" s="22" t="s">
        <v>10</v>
      </c>
      <c r="D204" s="2" t="s">
        <v>43</v>
      </c>
      <c r="E204" s="22" t="s">
        <v>47</v>
      </c>
      <c r="F204" s="22" t="s">
        <v>48</v>
      </c>
      <c r="G204" s="2" t="s">
        <v>59</v>
      </c>
      <c r="H204" s="2" t="s">
        <v>61</v>
      </c>
      <c r="I204" s="2" t="s">
        <v>62</v>
      </c>
      <c r="J204" s="2" t="s">
        <v>63</v>
      </c>
      <c r="K204" s="2" t="s">
        <v>64</v>
      </c>
      <c r="L204" s="2" t="s">
        <v>65</v>
      </c>
      <c r="M204" s="2" t="s">
        <v>66</v>
      </c>
      <c r="N204" s="2" t="s">
        <v>67</v>
      </c>
      <c r="O204" s="2" t="s">
        <v>68</v>
      </c>
      <c r="P204" s="2" t="s">
        <v>69</v>
      </c>
      <c r="Q204" s="2" t="s">
        <v>70</v>
      </c>
      <c r="R204" s="2" t="s">
        <v>71</v>
      </c>
      <c r="T204" s="31"/>
      <c r="U204" s="31"/>
    </row>
    <row r="205" spans="1:119" ht="18" customHeight="1">
      <c r="A205" s="65"/>
      <c r="B205" s="65"/>
      <c r="C205" s="66"/>
      <c r="D205" s="67"/>
      <c r="E205" s="68"/>
      <c r="F205" s="68"/>
      <c r="G205" s="49">
        <f t="shared" ref="G205:G262" si="366">O266</f>
        <v>0</v>
      </c>
      <c r="H205" s="49">
        <f>地域別価格234[[#This Row],[列4]]</f>
        <v>0</v>
      </c>
      <c r="I205" s="49">
        <f>地域別価格234[[#This Row],[列4]]</f>
        <v>0</v>
      </c>
      <c r="J205" s="49">
        <f>地域別価格234[[#This Row],[列4]]</f>
        <v>0</v>
      </c>
      <c r="K205" s="49">
        <f>地域別価格234[[#This Row],[列4]]</f>
        <v>0</v>
      </c>
      <c r="L205" s="49">
        <f>地域別価格234[[#This Row],[列4]]</f>
        <v>0</v>
      </c>
      <c r="M205" s="49">
        <f>地域別価格234[[#This Row],[列4]]</f>
        <v>0</v>
      </c>
      <c r="N205" s="49">
        <f>地域別価格234[[#This Row],[列4]]</f>
        <v>0</v>
      </c>
      <c r="O205" s="49">
        <f>地域別価格234[[#This Row],[列4]]</f>
        <v>0</v>
      </c>
      <c r="P205" s="49">
        <f>地域別価格234[[#This Row],[列4]]</f>
        <v>0</v>
      </c>
      <c r="Q205" s="49">
        <f>地域別価格234[[#This Row],[列4]]</f>
        <v>0</v>
      </c>
      <c r="R205" s="49">
        <f>地域別価格234[[#This Row],[列4]]</f>
        <v>0</v>
      </c>
      <c r="S205" s="17"/>
      <c r="T205" s="17"/>
      <c r="U205" s="17"/>
    </row>
    <row r="206" spans="1:119" ht="18" customHeight="1">
      <c r="A206" s="65"/>
      <c r="B206" s="65"/>
      <c r="C206" s="66"/>
      <c r="D206" s="67"/>
      <c r="E206" s="68"/>
      <c r="F206" s="68"/>
      <c r="G206" s="49">
        <f t="shared" si="366"/>
        <v>0</v>
      </c>
      <c r="H206" s="49">
        <f>地域別価格234[[#This Row],[列4]]</f>
        <v>0</v>
      </c>
      <c r="I206" s="49">
        <f>地域別価格234[[#This Row],[列4]]</f>
        <v>0</v>
      </c>
      <c r="J206" s="49">
        <f>地域別価格234[[#This Row],[列4]]</f>
        <v>0</v>
      </c>
      <c r="K206" s="49">
        <f>地域別価格234[[#This Row],[列4]]</f>
        <v>0</v>
      </c>
      <c r="L206" s="49">
        <f>地域別価格234[[#This Row],[列4]]</f>
        <v>0</v>
      </c>
      <c r="M206" s="49">
        <f>地域別価格234[[#This Row],[列4]]</f>
        <v>0</v>
      </c>
      <c r="N206" s="49">
        <f>地域別価格234[[#This Row],[列4]]</f>
        <v>0</v>
      </c>
      <c r="O206" s="49">
        <f>地域別価格234[[#This Row],[列4]]</f>
        <v>0</v>
      </c>
      <c r="P206" s="49">
        <f>地域別価格234[[#This Row],[列4]]</f>
        <v>0</v>
      </c>
      <c r="Q206" s="49">
        <f>地域別価格234[[#This Row],[列4]]</f>
        <v>0</v>
      </c>
      <c r="R206" s="49">
        <f>地域別価格234[[#This Row],[列4]]</f>
        <v>0</v>
      </c>
      <c r="S206" s="17"/>
      <c r="T206" s="17"/>
      <c r="U206" s="17"/>
    </row>
    <row r="207" spans="1:119" ht="18" customHeight="1">
      <c r="A207" s="65"/>
      <c r="B207" s="65"/>
      <c r="C207" s="66"/>
      <c r="D207" s="67"/>
      <c r="E207" s="68"/>
      <c r="F207" s="68"/>
      <c r="G207" s="49">
        <f t="shared" si="366"/>
        <v>0</v>
      </c>
      <c r="H207" s="49">
        <f>地域別価格234[[#This Row],[列4]]</f>
        <v>0</v>
      </c>
      <c r="I207" s="49">
        <f>地域別価格234[[#This Row],[列4]]</f>
        <v>0</v>
      </c>
      <c r="J207" s="49">
        <f>地域別価格234[[#This Row],[列4]]</f>
        <v>0</v>
      </c>
      <c r="K207" s="49">
        <f>地域別価格234[[#This Row],[列4]]</f>
        <v>0</v>
      </c>
      <c r="L207" s="49">
        <f>地域別価格234[[#This Row],[列4]]</f>
        <v>0</v>
      </c>
      <c r="M207" s="49">
        <f>地域別価格234[[#This Row],[列4]]</f>
        <v>0</v>
      </c>
      <c r="N207" s="49">
        <f>地域別価格234[[#This Row],[列4]]</f>
        <v>0</v>
      </c>
      <c r="O207" s="49">
        <f>地域別価格234[[#This Row],[列4]]</f>
        <v>0</v>
      </c>
      <c r="P207" s="49">
        <f>地域別価格234[[#This Row],[列4]]</f>
        <v>0</v>
      </c>
      <c r="Q207" s="49">
        <f>地域別価格234[[#This Row],[列4]]</f>
        <v>0</v>
      </c>
      <c r="R207" s="49">
        <f>地域別価格234[[#This Row],[列4]]</f>
        <v>0</v>
      </c>
    </row>
    <row r="208" spans="1:119" ht="18" customHeight="1">
      <c r="A208" s="65"/>
      <c r="B208" s="65"/>
      <c r="C208" s="66"/>
      <c r="D208" s="67"/>
      <c r="E208" s="68"/>
      <c r="F208" s="68"/>
      <c r="G208" s="49">
        <f t="shared" si="366"/>
        <v>0</v>
      </c>
      <c r="H208" s="38">
        <f>地域別価格234[[#This Row],[列4]]</f>
        <v>0</v>
      </c>
      <c r="I208" s="38">
        <f>地域別価格234[[#This Row],[列4]]</f>
        <v>0</v>
      </c>
      <c r="J208" s="38">
        <f>地域別価格234[[#This Row],[列4]]</f>
        <v>0</v>
      </c>
      <c r="K208" s="38">
        <f>地域別価格234[[#This Row],[列4]]</f>
        <v>0</v>
      </c>
      <c r="L208" s="38">
        <f>地域別価格234[[#This Row],[列4]]</f>
        <v>0</v>
      </c>
      <c r="M208" s="38">
        <f>地域別価格234[[#This Row],[列4]]</f>
        <v>0</v>
      </c>
      <c r="N208" s="38">
        <f>地域別価格234[[#This Row],[列4]]</f>
        <v>0</v>
      </c>
      <c r="O208" s="38">
        <f>地域別価格234[[#This Row],[列4]]</f>
        <v>0</v>
      </c>
      <c r="P208" s="38">
        <f>地域別価格234[[#This Row],[列4]]</f>
        <v>0</v>
      </c>
      <c r="Q208" s="38">
        <f>地域別価格234[[#This Row],[列4]]</f>
        <v>0</v>
      </c>
      <c r="R208" s="38">
        <f>地域別価格234[[#This Row],[列4]]</f>
        <v>0</v>
      </c>
    </row>
    <row r="209" spans="1:18" ht="18" customHeight="1">
      <c r="A209" s="65"/>
      <c r="B209" s="65"/>
      <c r="C209" s="66"/>
      <c r="D209" s="67"/>
      <c r="E209" s="68"/>
      <c r="F209" s="68"/>
      <c r="G209" s="49">
        <f t="shared" si="366"/>
        <v>0</v>
      </c>
      <c r="H209" s="38">
        <f>地域別価格234[[#This Row],[列4]]</f>
        <v>0</v>
      </c>
      <c r="I209" s="38">
        <f>地域別価格234[[#This Row],[列4]]</f>
        <v>0</v>
      </c>
      <c r="J209" s="38">
        <f>地域別価格234[[#This Row],[列4]]</f>
        <v>0</v>
      </c>
      <c r="K209" s="38">
        <f>地域別価格234[[#This Row],[列4]]</f>
        <v>0</v>
      </c>
      <c r="L209" s="38">
        <f>地域別価格234[[#This Row],[列4]]</f>
        <v>0</v>
      </c>
      <c r="M209" s="38">
        <f>地域別価格234[[#This Row],[列4]]</f>
        <v>0</v>
      </c>
      <c r="N209" s="38">
        <f>地域別価格234[[#This Row],[列4]]</f>
        <v>0</v>
      </c>
      <c r="O209" s="38">
        <f>地域別価格234[[#This Row],[列4]]</f>
        <v>0</v>
      </c>
      <c r="P209" s="38">
        <f>地域別価格234[[#This Row],[列4]]</f>
        <v>0</v>
      </c>
      <c r="Q209" s="38">
        <f>地域別価格234[[#This Row],[列4]]</f>
        <v>0</v>
      </c>
      <c r="R209" s="38">
        <f>地域別価格234[[#This Row],[列4]]</f>
        <v>0</v>
      </c>
    </row>
    <row r="210" spans="1:18" ht="18" customHeight="1">
      <c r="A210" s="65"/>
      <c r="B210" s="65"/>
      <c r="C210" s="66"/>
      <c r="D210" s="67"/>
      <c r="E210" s="68"/>
      <c r="F210" s="68"/>
      <c r="G210" s="49">
        <f t="shared" si="366"/>
        <v>0</v>
      </c>
      <c r="H210" s="38">
        <f>地域別価格234[[#This Row],[列4]]</f>
        <v>0</v>
      </c>
      <c r="I210" s="38">
        <f>地域別価格234[[#This Row],[列4]]</f>
        <v>0</v>
      </c>
      <c r="J210" s="38">
        <f>地域別価格234[[#This Row],[列4]]</f>
        <v>0</v>
      </c>
      <c r="K210" s="38">
        <f>地域別価格234[[#This Row],[列4]]</f>
        <v>0</v>
      </c>
      <c r="L210" s="38">
        <f>地域別価格234[[#This Row],[列4]]</f>
        <v>0</v>
      </c>
      <c r="M210" s="38">
        <f>地域別価格234[[#This Row],[列4]]</f>
        <v>0</v>
      </c>
      <c r="N210" s="38">
        <f>地域別価格234[[#This Row],[列4]]</f>
        <v>0</v>
      </c>
      <c r="O210" s="38">
        <f>地域別価格234[[#This Row],[列4]]</f>
        <v>0</v>
      </c>
      <c r="P210" s="38">
        <f>地域別価格234[[#This Row],[列4]]</f>
        <v>0</v>
      </c>
      <c r="Q210" s="38">
        <f>地域別価格234[[#This Row],[列4]]</f>
        <v>0</v>
      </c>
      <c r="R210" s="38">
        <f>地域別価格234[[#This Row],[列4]]</f>
        <v>0</v>
      </c>
    </row>
    <row r="211" spans="1:18" ht="18" customHeight="1">
      <c r="A211" s="65"/>
      <c r="B211" s="65"/>
      <c r="C211" s="66"/>
      <c r="D211" s="67"/>
      <c r="E211" s="68"/>
      <c r="F211" s="68"/>
      <c r="G211" s="49">
        <f t="shared" si="366"/>
        <v>0</v>
      </c>
      <c r="H211" s="38">
        <f>地域別価格234[[#This Row],[列4]]</f>
        <v>0</v>
      </c>
      <c r="I211" s="38">
        <f>地域別価格234[[#This Row],[列4]]</f>
        <v>0</v>
      </c>
      <c r="J211" s="38">
        <f>地域別価格234[[#This Row],[列4]]</f>
        <v>0</v>
      </c>
      <c r="K211" s="38">
        <f>地域別価格234[[#This Row],[列4]]</f>
        <v>0</v>
      </c>
      <c r="L211" s="38">
        <f>地域別価格234[[#This Row],[列4]]</f>
        <v>0</v>
      </c>
      <c r="M211" s="38">
        <f>地域別価格234[[#This Row],[列4]]</f>
        <v>0</v>
      </c>
      <c r="N211" s="38">
        <f>地域別価格234[[#This Row],[列4]]</f>
        <v>0</v>
      </c>
      <c r="O211" s="38">
        <f>地域別価格234[[#This Row],[列4]]</f>
        <v>0</v>
      </c>
      <c r="P211" s="38">
        <f>地域別価格234[[#This Row],[列4]]</f>
        <v>0</v>
      </c>
      <c r="Q211" s="38">
        <f>地域別価格234[[#This Row],[列4]]</f>
        <v>0</v>
      </c>
      <c r="R211" s="38">
        <f>地域別価格234[[#This Row],[列4]]</f>
        <v>0</v>
      </c>
    </row>
    <row r="212" spans="1:18" ht="18" customHeight="1">
      <c r="A212" s="65"/>
      <c r="B212" s="65"/>
      <c r="C212" s="66"/>
      <c r="D212" s="67"/>
      <c r="E212" s="68"/>
      <c r="F212" s="68"/>
      <c r="G212" s="49">
        <f t="shared" si="366"/>
        <v>0</v>
      </c>
      <c r="H212" s="38">
        <f>地域別価格234[[#This Row],[列4]]</f>
        <v>0</v>
      </c>
      <c r="I212" s="38">
        <f>地域別価格234[[#This Row],[列4]]</f>
        <v>0</v>
      </c>
      <c r="J212" s="38">
        <f>地域別価格234[[#This Row],[列4]]</f>
        <v>0</v>
      </c>
      <c r="K212" s="38">
        <f>地域別価格234[[#This Row],[列4]]</f>
        <v>0</v>
      </c>
      <c r="L212" s="38">
        <f>地域別価格234[[#This Row],[列4]]</f>
        <v>0</v>
      </c>
      <c r="M212" s="38">
        <f>地域別価格234[[#This Row],[列4]]</f>
        <v>0</v>
      </c>
      <c r="N212" s="38">
        <f>地域別価格234[[#This Row],[列4]]</f>
        <v>0</v>
      </c>
      <c r="O212" s="38">
        <f>地域別価格234[[#This Row],[列4]]</f>
        <v>0</v>
      </c>
      <c r="P212" s="38">
        <f>地域別価格234[[#This Row],[列4]]</f>
        <v>0</v>
      </c>
      <c r="Q212" s="38">
        <f>地域別価格234[[#This Row],[列4]]</f>
        <v>0</v>
      </c>
      <c r="R212" s="38">
        <f>地域別価格234[[#This Row],[列4]]</f>
        <v>0</v>
      </c>
    </row>
    <row r="213" spans="1:18" ht="18" customHeight="1">
      <c r="A213" s="65"/>
      <c r="B213" s="65"/>
      <c r="C213" s="66"/>
      <c r="D213" s="67"/>
      <c r="E213" s="68"/>
      <c r="F213" s="68"/>
      <c r="G213" s="49">
        <f t="shared" si="366"/>
        <v>0</v>
      </c>
      <c r="H213" s="38">
        <f>地域別価格234[[#This Row],[列4]]</f>
        <v>0</v>
      </c>
      <c r="I213" s="38">
        <f>地域別価格234[[#This Row],[列4]]</f>
        <v>0</v>
      </c>
      <c r="J213" s="38">
        <f>地域別価格234[[#This Row],[列4]]</f>
        <v>0</v>
      </c>
      <c r="K213" s="38">
        <f>地域別価格234[[#This Row],[列4]]</f>
        <v>0</v>
      </c>
      <c r="L213" s="38">
        <f>地域別価格234[[#This Row],[列4]]</f>
        <v>0</v>
      </c>
      <c r="M213" s="38">
        <f>地域別価格234[[#This Row],[列4]]</f>
        <v>0</v>
      </c>
      <c r="N213" s="38">
        <f>地域別価格234[[#This Row],[列4]]</f>
        <v>0</v>
      </c>
      <c r="O213" s="38">
        <f>地域別価格234[[#This Row],[列4]]</f>
        <v>0</v>
      </c>
      <c r="P213" s="38">
        <f>地域別価格234[[#This Row],[列4]]</f>
        <v>0</v>
      </c>
      <c r="Q213" s="38">
        <f>地域別価格234[[#This Row],[列4]]</f>
        <v>0</v>
      </c>
      <c r="R213" s="38">
        <f>地域別価格234[[#This Row],[列4]]</f>
        <v>0</v>
      </c>
    </row>
    <row r="214" spans="1:18" ht="18" customHeight="1">
      <c r="A214" s="65"/>
      <c r="B214" s="65"/>
      <c r="C214" s="66"/>
      <c r="D214" s="67"/>
      <c r="E214" s="68"/>
      <c r="F214" s="68"/>
      <c r="G214" s="49">
        <f t="shared" si="366"/>
        <v>0</v>
      </c>
      <c r="H214" s="38">
        <f>地域別価格234[[#This Row],[列4]]</f>
        <v>0</v>
      </c>
      <c r="I214" s="38">
        <f>地域別価格234[[#This Row],[列4]]</f>
        <v>0</v>
      </c>
      <c r="J214" s="38">
        <f>地域別価格234[[#This Row],[列4]]</f>
        <v>0</v>
      </c>
      <c r="K214" s="38">
        <f>地域別価格234[[#This Row],[列4]]</f>
        <v>0</v>
      </c>
      <c r="L214" s="38">
        <f>地域別価格234[[#This Row],[列4]]</f>
        <v>0</v>
      </c>
      <c r="M214" s="38">
        <f>地域別価格234[[#This Row],[列4]]</f>
        <v>0</v>
      </c>
      <c r="N214" s="38">
        <f>地域別価格234[[#This Row],[列4]]</f>
        <v>0</v>
      </c>
      <c r="O214" s="38">
        <f>地域別価格234[[#This Row],[列4]]</f>
        <v>0</v>
      </c>
      <c r="P214" s="38">
        <f>地域別価格234[[#This Row],[列4]]</f>
        <v>0</v>
      </c>
      <c r="Q214" s="38">
        <f>地域別価格234[[#This Row],[列4]]</f>
        <v>0</v>
      </c>
      <c r="R214" s="38">
        <f>地域別価格234[[#This Row],[列4]]</f>
        <v>0</v>
      </c>
    </row>
    <row r="215" spans="1:18" ht="18" customHeight="1">
      <c r="A215" s="65"/>
      <c r="B215" s="65"/>
      <c r="C215" s="65"/>
      <c r="D215" s="65"/>
      <c r="E215" s="68"/>
      <c r="F215" s="68"/>
      <c r="G215" s="49">
        <f t="shared" si="366"/>
        <v>0</v>
      </c>
      <c r="H215" s="38">
        <f>地域別価格234[[#This Row],[列4]]</f>
        <v>0</v>
      </c>
      <c r="I215" s="38">
        <f>地域別価格234[[#This Row],[列4]]</f>
        <v>0</v>
      </c>
      <c r="J215" s="38">
        <f>地域別価格234[[#This Row],[列4]]</f>
        <v>0</v>
      </c>
      <c r="K215" s="38">
        <f>地域別価格234[[#This Row],[列4]]</f>
        <v>0</v>
      </c>
      <c r="L215" s="38">
        <f>地域別価格234[[#This Row],[列4]]</f>
        <v>0</v>
      </c>
      <c r="M215" s="38">
        <f>地域別価格234[[#This Row],[列4]]</f>
        <v>0</v>
      </c>
      <c r="N215" s="38">
        <f>地域別価格234[[#This Row],[列4]]</f>
        <v>0</v>
      </c>
      <c r="O215" s="38">
        <f>地域別価格234[[#This Row],[列4]]</f>
        <v>0</v>
      </c>
      <c r="P215" s="38">
        <f>地域別価格234[[#This Row],[列4]]</f>
        <v>0</v>
      </c>
      <c r="Q215" s="38">
        <f>地域別価格234[[#This Row],[列4]]</f>
        <v>0</v>
      </c>
      <c r="R215" s="38">
        <f>地域別価格234[[#This Row],[列4]]</f>
        <v>0</v>
      </c>
    </row>
    <row r="216" spans="1:18" ht="18" customHeight="1">
      <c r="A216" s="65"/>
      <c r="B216" s="65"/>
      <c r="C216" s="65"/>
      <c r="D216" s="65"/>
      <c r="E216" s="68"/>
      <c r="F216" s="68"/>
      <c r="G216" s="49">
        <f t="shared" si="366"/>
        <v>0</v>
      </c>
      <c r="H216" s="38">
        <f>地域別価格234[[#This Row],[列4]]</f>
        <v>0</v>
      </c>
      <c r="I216" s="38">
        <f>地域別価格234[[#This Row],[列4]]</f>
        <v>0</v>
      </c>
      <c r="J216" s="38">
        <f>地域別価格234[[#This Row],[列4]]</f>
        <v>0</v>
      </c>
      <c r="K216" s="38">
        <f>地域別価格234[[#This Row],[列4]]</f>
        <v>0</v>
      </c>
      <c r="L216" s="38">
        <f>地域別価格234[[#This Row],[列4]]</f>
        <v>0</v>
      </c>
      <c r="M216" s="38">
        <f>地域別価格234[[#This Row],[列4]]</f>
        <v>0</v>
      </c>
      <c r="N216" s="38">
        <f>地域別価格234[[#This Row],[列4]]</f>
        <v>0</v>
      </c>
      <c r="O216" s="38">
        <f>地域別価格234[[#This Row],[列4]]</f>
        <v>0</v>
      </c>
      <c r="P216" s="38">
        <f>地域別価格234[[#This Row],[列4]]</f>
        <v>0</v>
      </c>
      <c r="Q216" s="38">
        <f>地域別価格234[[#This Row],[列4]]</f>
        <v>0</v>
      </c>
      <c r="R216" s="38">
        <f>地域別価格234[[#This Row],[列4]]</f>
        <v>0</v>
      </c>
    </row>
    <row r="217" spans="1:18" ht="18" customHeight="1">
      <c r="A217" s="65"/>
      <c r="B217" s="65"/>
      <c r="C217" s="65"/>
      <c r="D217" s="65"/>
      <c r="E217" s="68"/>
      <c r="F217" s="68"/>
      <c r="G217" s="49">
        <f t="shared" si="366"/>
        <v>0</v>
      </c>
      <c r="H217" s="38">
        <f>地域別価格234[[#This Row],[列4]]</f>
        <v>0</v>
      </c>
      <c r="I217" s="38">
        <f>地域別価格234[[#This Row],[列4]]</f>
        <v>0</v>
      </c>
      <c r="J217" s="38">
        <f>地域別価格234[[#This Row],[列4]]</f>
        <v>0</v>
      </c>
      <c r="K217" s="38">
        <f>地域別価格234[[#This Row],[列4]]</f>
        <v>0</v>
      </c>
      <c r="L217" s="38">
        <f>地域別価格234[[#This Row],[列4]]</f>
        <v>0</v>
      </c>
      <c r="M217" s="38">
        <f>地域別価格234[[#This Row],[列4]]</f>
        <v>0</v>
      </c>
      <c r="N217" s="38">
        <f>地域別価格234[[#This Row],[列4]]</f>
        <v>0</v>
      </c>
      <c r="O217" s="38">
        <f>地域別価格234[[#This Row],[列4]]</f>
        <v>0</v>
      </c>
      <c r="P217" s="38">
        <f>地域別価格234[[#This Row],[列4]]</f>
        <v>0</v>
      </c>
      <c r="Q217" s="38">
        <f>地域別価格234[[#This Row],[列4]]</f>
        <v>0</v>
      </c>
      <c r="R217" s="38">
        <f>地域別価格234[[#This Row],[列4]]</f>
        <v>0</v>
      </c>
    </row>
    <row r="218" spans="1:18" ht="18" customHeight="1">
      <c r="A218" s="65"/>
      <c r="B218" s="65"/>
      <c r="C218" s="65"/>
      <c r="D218" s="65"/>
      <c r="E218" s="68"/>
      <c r="F218" s="68"/>
      <c r="G218" s="49">
        <f t="shared" si="366"/>
        <v>0</v>
      </c>
      <c r="H218" s="38">
        <f>地域別価格234[[#This Row],[列4]]</f>
        <v>0</v>
      </c>
      <c r="I218" s="38">
        <f>地域別価格234[[#This Row],[列4]]</f>
        <v>0</v>
      </c>
      <c r="J218" s="38">
        <f>地域別価格234[[#This Row],[列4]]</f>
        <v>0</v>
      </c>
      <c r="K218" s="38">
        <f>地域別価格234[[#This Row],[列4]]</f>
        <v>0</v>
      </c>
      <c r="L218" s="38">
        <f>地域別価格234[[#This Row],[列4]]</f>
        <v>0</v>
      </c>
      <c r="M218" s="38">
        <f>地域別価格234[[#This Row],[列4]]</f>
        <v>0</v>
      </c>
      <c r="N218" s="38">
        <f>地域別価格234[[#This Row],[列4]]</f>
        <v>0</v>
      </c>
      <c r="O218" s="38">
        <f>地域別価格234[[#This Row],[列4]]</f>
        <v>0</v>
      </c>
      <c r="P218" s="38">
        <f>地域別価格234[[#This Row],[列4]]</f>
        <v>0</v>
      </c>
      <c r="Q218" s="38">
        <f>地域別価格234[[#This Row],[列4]]</f>
        <v>0</v>
      </c>
      <c r="R218" s="38">
        <f>地域別価格234[[#This Row],[列4]]</f>
        <v>0</v>
      </c>
    </row>
    <row r="219" spans="1:18" ht="18" customHeight="1">
      <c r="A219" s="65"/>
      <c r="B219" s="65"/>
      <c r="C219" s="65"/>
      <c r="D219" s="65"/>
      <c r="E219" s="68"/>
      <c r="F219" s="68"/>
      <c r="G219" s="49">
        <f t="shared" si="366"/>
        <v>0</v>
      </c>
      <c r="H219" s="38">
        <f>地域別価格234[[#This Row],[列4]]</f>
        <v>0</v>
      </c>
      <c r="I219" s="38">
        <f>地域別価格234[[#This Row],[列4]]</f>
        <v>0</v>
      </c>
      <c r="J219" s="38">
        <f>地域別価格234[[#This Row],[列4]]</f>
        <v>0</v>
      </c>
      <c r="K219" s="38">
        <f>地域別価格234[[#This Row],[列4]]</f>
        <v>0</v>
      </c>
      <c r="L219" s="38">
        <f>地域別価格234[[#This Row],[列4]]</f>
        <v>0</v>
      </c>
      <c r="M219" s="38">
        <f>地域別価格234[[#This Row],[列4]]</f>
        <v>0</v>
      </c>
      <c r="N219" s="38">
        <f>地域別価格234[[#This Row],[列4]]</f>
        <v>0</v>
      </c>
      <c r="O219" s="38">
        <f>地域別価格234[[#This Row],[列4]]</f>
        <v>0</v>
      </c>
      <c r="P219" s="38">
        <f>地域別価格234[[#This Row],[列4]]</f>
        <v>0</v>
      </c>
      <c r="Q219" s="38">
        <f>地域別価格234[[#This Row],[列4]]</f>
        <v>0</v>
      </c>
      <c r="R219" s="38">
        <f>地域別価格234[[#This Row],[列4]]</f>
        <v>0</v>
      </c>
    </row>
    <row r="220" spans="1:18" ht="18" customHeight="1">
      <c r="A220" s="65"/>
      <c r="B220" s="65"/>
      <c r="C220" s="65"/>
      <c r="D220" s="65"/>
      <c r="E220" s="68"/>
      <c r="F220" s="68"/>
      <c r="G220" s="49">
        <f t="shared" si="366"/>
        <v>0</v>
      </c>
      <c r="H220" s="38">
        <f>地域別価格234[[#This Row],[列4]]</f>
        <v>0</v>
      </c>
      <c r="I220" s="38">
        <f>地域別価格234[[#This Row],[列4]]</f>
        <v>0</v>
      </c>
      <c r="J220" s="38">
        <f>地域別価格234[[#This Row],[列4]]</f>
        <v>0</v>
      </c>
      <c r="K220" s="38">
        <f>地域別価格234[[#This Row],[列4]]</f>
        <v>0</v>
      </c>
      <c r="L220" s="38">
        <f>地域別価格234[[#This Row],[列4]]</f>
        <v>0</v>
      </c>
      <c r="M220" s="38">
        <f>地域別価格234[[#This Row],[列4]]</f>
        <v>0</v>
      </c>
      <c r="N220" s="38">
        <f>地域別価格234[[#This Row],[列4]]</f>
        <v>0</v>
      </c>
      <c r="O220" s="38">
        <f>地域別価格234[[#This Row],[列4]]</f>
        <v>0</v>
      </c>
      <c r="P220" s="38">
        <f>地域別価格234[[#This Row],[列4]]</f>
        <v>0</v>
      </c>
      <c r="Q220" s="38">
        <f>地域別価格234[[#This Row],[列4]]</f>
        <v>0</v>
      </c>
      <c r="R220" s="38">
        <f>地域別価格234[[#This Row],[列4]]</f>
        <v>0</v>
      </c>
    </row>
    <row r="221" spans="1:18" ht="18" customHeight="1">
      <c r="A221" s="65"/>
      <c r="B221" s="65"/>
      <c r="C221" s="65"/>
      <c r="D221" s="65"/>
      <c r="E221" s="68"/>
      <c r="F221" s="68"/>
      <c r="G221" s="49">
        <f t="shared" si="366"/>
        <v>0</v>
      </c>
      <c r="H221" s="38">
        <f>地域別価格234[[#This Row],[列4]]</f>
        <v>0</v>
      </c>
      <c r="I221" s="38">
        <f>地域別価格234[[#This Row],[列4]]</f>
        <v>0</v>
      </c>
      <c r="J221" s="38">
        <f>地域別価格234[[#This Row],[列4]]</f>
        <v>0</v>
      </c>
      <c r="K221" s="38">
        <f>地域別価格234[[#This Row],[列4]]</f>
        <v>0</v>
      </c>
      <c r="L221" s="38">
        <f>地域別価格234[[#This Row],[列4]]</f>
        <v>0</v>
      </c>
      <c r="M221" s="38">
        <f>地域別価格234[[#This Row],[列4]]</f>
        <v>0</v>
      </c>
      <c r="N221" s="38">
        <f>地域別価格234[[#This Row],[列4]]</f>
        <v>0</v>
      </c>
      <c r="O221" s="38">
        <f>地域別価格234[[#This Row],[列4]]</f>
        <v>0</v>
      </c>
      <c r="P221" s="38">
        <f>地域別価格234[[#This Row],[列4]]</f>
        <v>0</v>
      </c>
      <c r="Q221" s="38">
        <f>地域別価格234[[#This Row],[列4]]</f>
        <v>0</v>
      </c>
      <c r="R221" s="38">
        <f>地域別価格234[[#This Row],[列4]]</f>
        <v>0</v>
      </c>
    </row>
    <row r="222" spans="1:18" ht="18" customHeight="1">
      <c r="A222" s="65"/>
      <c r="B222" s="65"/>
      <c r="C222" s="65"/>
      <c r="D222" s="65"/>
      <c r="E222" s="68"/>
      <c r="F222" s="68"/>
      <c r="G222" s="49">
        <f t="shared" si="366"/>
        <v>0</v>
      </c>
      <c r="H222" s="38">
        <f>地域別価格234[[#This Row],[列4]]</f>
        <v>0</v>
      </c>
      <c r="I222" s="38">
        <f>地域別価格234[[#This Row],[列4]]</f>
        <v>0</v>
      </c>
      <c r="J222" s="38">
        <f>地域別価格234[[#This Row],[列4]]</f>
        <v>0</v>
      </c>
      <c r="K222" s="38">
        <f>地域別価格234[[#This Row],[列4]]</f>
        <v>0</v>
      </c>
      <c r="L222" s="38">
        <f>地域別価格234[[#This Row],[列4]]</f>
        <v>0</v>
      </c>
      <c r="M222" s="38">
        <f>地域別価格234[[#This Row],[列4]]</f>
        <v>0</v>
      </c>
      <c r="N222" s="38">
        <f>地域別価格234[[#This Row],[列4]]</f>
        <v>0</v>
      </c>
      <c r="O222" s="38">
        <f>地域別価格234[[#This Row],[列4]]</f>
        <v>0</v>
      </c>
      <c r="P222" s="38">
        <f>地域別価格234[[#This Row],[列4]]</f>
        <v>0</v>
      </c>
      <c r="Q222" s="38">
        <f>地域別価格234[[#This Row],[列4]]</f>
        <v>0</v>
      </c>
      <c r="R222" s="38">
        <f>地域別価格234[[#This Row],[列4]]</f>
        <v>0</v>
      </c>
    </row>
    <row r="223" spans="1:18" ht="18" customHeight="1">
      <c r="A223" s="65"/>
      <c r="B223" s="65"/>
      <c r="C223" s="65"/>
      <c r="D223" s="65"/>
      <c r="E223" s="68"/>
      <c r="F223" s="68"/>
      <c r="G223" s="49">
        <f t="shared" si="366"/>
        <v>0</v>
      </c>
      <c r="H223" s="38">
        <f>地域別価格234[[#This Row],[列4]]</f>
        <v>0</v>
      </c>
      <c r="I223" s="38">
        <f>地域別価格234[[#This Row],[列4]]</f>
        <v>0</v>
      </c>
      <c r="J223" s="38">
        <f>地域別価格234[[#This Row],[列4]]</f>
        <v>0</v>
      </c>
      <c r="K223" s="38">
        <f>地域別価格234[[#This Row],[列4]]</f>
        <v>0</v>
      </c>
      <c r="L223" s="38">
        <f>地域別価格234[[#This Row],[列4]]</f>
        <v>0</v>
      </c>
      <c r="M223" s="38">
        <f>地域別価格234[[#This Row],[列4]]</f>
        <v>0</v>
      </c>
      <c r="N223" s="38">
        <f>地域別価格234[[#This Row],[列4]]</f>
        <v>0</v>
      </c>
      <c r="O223" s="38">
        <f>地域別価格234[[#This Row],[列4]]</f>
        <v>0</v>
      </c>
      <c r="P223" s="38">
        <f>地域別価格234[[#This Row],[列4]]</f>
        <v>0</v>
      </c>
      <c r="Q223" s="38">
        <f>地域別価格234[[#This Row],[列4]]</f>
        <v>0</v>
      </c>
      <c r="R223" s="38">
        <f>地域別価格234[[#This Row],[列4]]</f>
        <v>0</v>
      </c>
    </row>
    <row r="224" spans="1:18" ht="18" customHeight="1">
      <c r="A224" s="65"/>
      <c r="B224" s="65"/>
      <c r="C224" s="65"/>
      <c r="D224" s="65"/>
      <c r="E224" s="68"/>
      <c r="F224" s="68"/>
      <c r="G224" s="49">
        <f t="shared" si="366"/>
        <v>0</v>
      </c>
      <c r="H224" s="38">
        <f>地域別価格234[[#This Row],[列4]]</f>
        <v>0</v>
      </c>
      <c r="I224" s="38">
        <f>地域別価格234[[#This Row],[列4]]</f>
        <v>0</v>
      </c>
      <c r="J224" s="38">
        <f>地域別価格234[[#This Row],[列4]]</f>
        <v>0</v>
      </c>
      <c r="K224" s="38">
        <f>地域別価格234[[#This Row],[列4]]</f>
        <v>0</v>
      </c>
      <c r="L224" s="38">
        <f>地域別価格234[[#This Row],[列4]]</f>
        <v>0</v>
      </c>
      <c r="M224" s="38">
        <f>地域別価格234[[#This Row],[列4]]</f>
        <v>0</v>
      </c>
      <c r="N224" s="38">
        <f>地域別価格234[[#This Row],[列4]]</f>
        <v>0</v>
      </c>
      <c r="O224" s="38">
        <f>地域別価格234[[#This Row],[列4]]</f>
        <v>0</v>
      </c>
      <c r="P224" s="38">
        <f>地域別価格234[[#This Row],[列4]]</f>
        <v>0</v>
      </c>
      <c r="Q224" s="38">
        <f>地域別価格234[[#This Row],[列4]]</f>
        <v>0</v>
      </c>
      <c r="R224" s="38">
        <f>地域別価格234[[#This Row],[列4]]</f>
        <v>0</v>
      </c>
    </row>
    <row r="225" spans="1:21" ht="18" customHeight="1">
      <c r="A225" s="65"/>
      <c r="B225" s="65"/>
      <c r="C225" s="65"/>
      <c r="D225" s="65"/>
      <c r="E225" s="68"/>
      <c r="F225" s="68"/>
      <c r="G225" s="49">
        <f t="shared" si="366"/>
        <v>0</v>
      </c>
      <c r="H225" s="38">
        <f>地域別価格234[[#This Row],[列4]]</f>
        <v>0</v>
      </c>
      <c r="I225" s="38">
        <f>地域別価格234[[#This Row],[列4]]</f>
        <v>0</v>
      </c>
      <c r="J225" s="38">
        <f>地域別価格234[[#This Row],[列4]]</f>
        <v>0</v>
      </c>
      <c r="K225" s="38">
        <f>地域別価格234[[#This Row],[列4]]</f>
        <v>0</v>
      </c>
      <c r="L225" s="38">
        <f>地域別価格234[[#This Row],[列4]]</f>
        <v>0</v>
      </c>
      <c r="M225" s="38">
        <f>地域別価格234[[#This Row],[列4]]</f>
        <v>0</v>
      </c>
      <c r="N225" s="38">
        <f>地域別価格234[[#This Row],[列4]]</f>
        <v>0</v>
      </c>
      <c r="O225" s="38">
        <f>地域別価格234[[#This Row],[列4]]</f>
        <v>0</v>
      </c>
      <c r="P225" s="38">
        <f>地域別価格234[[#This Row],[列4]]</f>
        <v>0</v>
      </c>
      <c r="Q225" s="38">
        <f>地域別価格234[[#This Row],[列4]]</f>
        <v>0</v>
      </c>
      <c r="R225" s="38">
        <f>地域別価格234[[#This Row],[列4]]</f>
        <v>0</v>
      </c>
    </row>
    <row r="226" spans="1:21" ht="18" customHeight="1">
      <c r="A226" s="65"/>
      <c r="B226" s="65"/>
      <c r="C226" s="65"/>
      <c r="D226" s="65"/>
      <c r="E226" s="68"/>
      <c r="F226" s="68"/>
      <c r="G226" s="49">
        <f t="shared" si="366"/>
        <v>0</v>
      </c>
      <c r="H226" s="38">
        <f>地域別価格234[[#This Row],[列4]]</f>
        <v>0</v>
      </c>
      <c r="I226" s="38">
        <f>地域別価格234[[#This Row],[列4]]</f>
        <v>0</v>
      </c>
      <c r="J226" s="38">
        <f>地域別価格234[[#This Row],[列4]]</f>
        <v>0</v>
      </c>
      <c r="K226" s="38">
        <f>地域別価格234[[#This Row],[列4]]</f>
        <v>0</v>
      </c>
      <c r="L226" s="38">
        <f>地域別価格234[[#This Row],[列4]]</f>
        <v>0</v>
      </c>
      <c r="M226" s="38">
        <f>地域別価格234[[#This Row],[列4]]</f>
        <v>0</v>
      </c>
      <c r="N226" s="38">
        <f>地域別価格234[[#This Row],[列4]]</f>
        <v>0</v>
      </c>
      <c r="O226" s="38">
        <f>地域別価格234[[#This Row],[列4]]</f>
        <v>0</v>
      </c>
      <c r="P226" s="38">
        <f>地域別価格234[[#This Row],[列4]]</f>
        <v>0</v>
      </c>
      <c r="Q226" s="38">
        <f>地域別価格234[[#This Row],[列4]]</f>
        <v>0</v>
      </c>
      <c r="R226" s="38">
        <f>地域別価格234[[#This Row],[列4]]</f>
        <v>0</v>
      </c>
    </row>
    <row r="227" spans="1:21" ht="18" customHeight="1">
      <c r="A227" s="65"/>
      <c r="B227" s="65"/>
      <c r="C227" s="65"/>
      <c r="D227" s="65"/>
      <c r="E227" s="68"/>
      <c r="F227" s="68"/>
      <c r="G227" s="49">
        <f t="shared" si="366"/>
        <v>0</v>
      </c>
      <c r="H227" s="38">
        <f>地域別価格234[[#This Row],[列4]]</f>
        <v>0</v>
      </c>
      <c r="I227" s="38">
        <f>地域別価格234[[#This Row],[列4]]</f>
        <v>0</v>
      </c>
      <c r="J227" s="38">
        <f>地域別価格234[[#This Row],[列4]]</f>
        <v>0</v>
      </c>
      <c r="K227" s="38">
        <f>地域別価格234[[#This Row],[列4]]</f>
        <v>0</v>
      </c>
      <c r="L227" s="38">
        <f>地域別価格234[[#This Row],[列4]]</f>
        <v>0</v>
      </c>
      <c r="M227" s="38">
        <f>地域別価格234[[#This Row],[列4]]</f>
        <v>0</v>
      </c>
      <c r="N227" s="38">
        <f>地域別価格234[[#This Row],[列4]]</f>
        <v>0</v>
      </c>
      <c r="O227" s="38">
        <f>地域別価格234[[#This Row],[列4]]</f>
        <v>0</v>
      </c>
      <c r="P227" s="38">
        <f>地域別価格234[[#This Row],[列4]]</f>
        <v>0</v>
      </c>
      <c r="Q227" s="38">
        <f>地域別価格234[[#This Row],[列4]]</f>
        <v>0</v>
      </c>
      <c r="R227" s="38">
        <f>地域別価格234[[#This Row],[列4]]</f>
        <v>0</v>
      </c>
    </row>
    <row r="228" spans="1:21" ht="18" customHeight="1">
      <c r="A228" s="65"/>
      <c r="B228" s="65"/>
      <c r="C228" s="65"/>
      <c r="D228" s="65"/>
      <c r="E228" s="68"/>
      <c r="F228" s="68"/>
      <c r="G228" s="49">
        <f t="shared" si="366"/>
        <v>0</v>
      </c>
      <c r="H228" s="38">
        <f>地域別価格234[[#This Row],[列4]]</f>
        <v>0</v>
      </c>
      <c r="I228" s="38">
        <f>地域別価格234[[#This Row],[列4]]</f>
        <v>0</v>
      </c>
      <c r="J228" s="38">
        <f>地域別価格234[[#This Row],[列4]]</f>
        <v>0</v>
      </c>
      <c r="K228" s="38">
        <f>地域別価格234[[#This Row],[列4]]</f>
        <v>0</v>
      </c>
      <c r="L228" s="38">
        <f>地域別価格234[[#This Row],[列4]]</f>
        <v>0</v>
      </c>
      <c r="M228" s="38">
        <f>地域別価格234[[#This Row],[列4]]</f>
        <v>0</v>
      </c>
      <c r="N228" s="38">
        <f>地域別価格234[[#This Row],[列4]]</f>
        <v>0</v>
      </c>
      <c r="O228" s="38">
        <f>地域別価格234[[#This Row],[列4]]</f>
        <v>0</v>
      </c>
      <c r="P228" s="38">
        <f>地域別価格234[[#This Row],[列4]]</f>
        <v>0</v>
      </c>
      <c r="Q228" s="38">
        <f>地域別価格234[[#This Row],[列4]]</f>
        <v>0</v>
      </c>
      <c r="R228" s="38">
        <f>地域別価格234[[#This Row],[列4]]</f>
        <v>0</v>
      </c>
    </row>
    <row r="229" spans="1:21" ht="18" customHeight="1">
      <c r="A229" s="65"/>
      <c r="B229" s="65"/>
      <c r="C229" s="65"/>
      <c r="D229" s="65"/>
      <c r="E229" s="68"/>
      <c r="F229" s="68"/>
      <c r="G229" s="49">
        <f t="shared" si="366"/>
        <v>0</v>
      </c>
      <c r="H229" s="38">
        <f>地域別価格234[[#This Row],[列4]]</f>
        <v>0</v>
      </c>
      <c r="I229" s="38">
        <f>地域別価格234[[#This Row],[列4]]</f>
        <v>0</v>
      </c>
      <c r="J229" s="38">
        <f>地域別価格234[[#This Row],[列4]]</f>
        <v>0</v>
      </c>
      <c r="K229" s="38">
        <f>地域別価格234[[#This Row],[列4]]</f>
        <v>0</v>
      </c>
      <c r="L229" s="38">
        <f>地域別価格234[[#This Row],[列4]]</f>
        <v>0</v>
      </c>
      <c r="M229" s="38">
        <f>地域別価格234[[#This Row],[列4]]</f>
        <v>0</v>
      </c>
      <c r="N229" s="38">
        <f>地域別価格234[[#This Row],[列4]]</f>
        <v>0</v>
      </c>
      <c r="O229" s="38">
        <f>地域別価格234[[#This Row],[列4]]</f>
        <v>0</v>
      </c>
      <c r="P229" s="38">
        <f>地域別価格234[[#This Row],[列4]]</f>
        <v>0</v>
      </c>
      <c r="Q229" s="38">
        <f>地域別価格234[[#This Row],[列4]]</f>
        <v>0</v>
      </c>
      <c r="R229" s="38">
        <f>地域別価格234[[#This Row],[列4]]</f>
        <v>0</v>
      </c>
    </row>
    <row r="230" spans="1:21" ht="18" customHeight="1">
      <c r="A230" s="65"/>
      <c r="B230" s="65"/>
      <c r="C230" s="65"/>
      <c r="D230" s="65"/>
      <c r="E230" s="68"/>
      <c r="F230" s="68"/>
      <c r="G230" s="49">
        <f t="shared" si="366"/>
        <v>0</v>
      </c>
      <c r="H230" s="38">
        <f>地域別価格234[[#This Row],[列4]]</f>
        <v>0</v>
      </c>
      <c r="I230" s="38">
        <f>地域別価格234[[#This Row],[列4]]</f>
        <v>0</v>
      </c>
      <c r="J230" s="38">
        <f>地域別価格234[[#This Row],[列4]]</f>
        <v>0</v>
      </c>
      <c r="K230" s="38">
        <f>地域別価格234[[#This Row],[列4]]</f>
        <v>0</v>
      </c>
      <c r="L230" s="38">
        <f>地域別価格234[[#This Row],[列4]]</f>
        <v>0</v>
      </c>
      <c r="M230" s="38">
        <f>地域別価格234[[#This Row],[列4]]</f>
        <v>0</v>
      </c>
      <c r="N230" s="38">
        <f>地域別価格234[[#This Row],[列4]]</f>
        <v>0</v>
      </c>
      <c r="O230" s="38">
        <f>地域別価格234[[#This Row],[列4]]</f>
        <v>0</v>
      </c>
      <c r="P230" s="38">
        <f>地域別価格234[[#This Row],[列4]]</f>
        <v>0</v>
      </c>
      <c r="Q230" s="38">
        <f>地域別価格234[[#This Row],[列4]]</f>
        <v>0</v>
      </c>
      <c r="R230" s="38">
        <f>地域別価格234[[#This Row],[列4]]</f>
        <v>0</v>
      </c>
    </row>
    <row r="231" spans="1:21" ht="18" customHeight="1">
      <c r="A231" s="65"/>
      <c r="B231" s="65"/>
      <c r="C231" s="65"/>
      <c r="D231" s="65"/>
      <c r="E231" s="68"/>
      <c r="F231" s="68"/>
      <c r="G231" s="49">
        <f t="shared" si="366"/>
        <v>0</v>
      </c>
      <c r="H231" s="38">
        <f>地域別価格234[[#This Row],[列4]]</f>
        <v>0</v>
      </c>
      <c r="I231" s="38">
        <f>地域別価格234[[#This Row],[列4]]</f>
        <v>0</v>
      </c>
      <c r="J231" s="38">
        <f>地域別価格234[[#This Row],[列4]]</f>
        <v>0</v>
      </c>
      <c r="K231" s="38">
        <f>地域別価格234[[#This Row],[列4]]</f>
        <v>0</v>
      </c>
      <c r="L231" s="38">
        <f>地域別価格234[[#This Row],[列4]]</f>
        <v>0</v>
      </c>
      <c r="M231" s="38">
        <f>地域別価格234[[#This Row],[列4]]</f>
        <v>0</v>
      </c>
      <c r="N231" s="38">
        <f>地域別価格234[[#This Row],[列4]]</f>
        <v>0</v>
      </c>
      <c r="O231" s="38">
        <f>地域別価格234[[#This Row],[列4]]</f>
        <v>0</v>
      </c>
      <c r="P231" s="38">
        <f>地域別価格234[[#This Row],[列4]]</f>
        <v>0</v>
      </c>
      <c r="Q231" s="38">
        <f>地域別価格234[[#This Row],[列4]]</f>
        <v>0</v>
      </c>
      <c r="R231" s="38">
        <f>地域別価格234[[#This Row],[列4]]</f>
        <v>0</v>
      </c>
    </row>
    <row r="232" spans="1:21" ht="18" customHeight="1">
      <c r="A232" s="65"/>
      <c r="B232" s="65"/>
      <c r="C232" s="65"/>
      <c r="D232" s="65"/>
      <c r="E232" s="68"/>
      <c r="F232" s="68"/>
      <c r="G232" s="49">
        <f t="shared" si="366"/>
        <v>0</v>
      </c>
      <c r="H232" s="38">
        <f>地域別価格234[[#This Row],[列4]]</f>
        <v>0</v>
      </c>
      <c r="I232" s="38">
        <f>地域別価格234[[#This Row],[列4]]</f>
        <v>0</v>
      </c>
      <c r="J232" s="38">
        <f>地域別価格234[[#This Row],[列4]]</f>
        <v>0</v>
      </c>
      <c r="K232" s="38">
        <f>地域別価格234[[#This Row],[列4]]</f>
        <v>0</v>
      </c>
      <c r="L232" s="38">
        <f>地域別価格234[[#This Row],[列4]]</f>
        <v>0</v>
      </c>
      <c r="M232" s="38">
        <f>地域別価格234[[#This Row],[列4]]</f>
        <v>0</v>
      </c>
      <c r="N232" s="38">
        <f>地域別価格234[[#This Row],[列4]]</f>
        <v>0</v>
      </c>
      <c r="O232" s="38">
        <f>地域別価格234[[#This Row],[列4]]</f>
        <v>0</v>
      </c>
      <c r="P232" s="38">
        <f>地域別価格234[[#This Row],[列4]]</f>
        <v>0</v>
      </c>
      <c r="Q232" s="38">
        <f>地域別価格234[[#This Row],[列4]]</f>
        <v>0</v>
      </c>
      <c r="R232" s="38">
        <f>地域別価格234[[#This Row],[列4]]</f>
        <v>0</v>
      </c>
    </row>
    <row r="233" spans="1:21" ht="18" customHeight="1">
      <c r="A233" s="65"/>
      <c r="B233" s="65"/>
      <c r="C233" s="65"/>
      <c r="D233" s="65"/>
      <c r="E233" s="68"/>
      <c r="F233" s="68"/>
      <c r="G233" s="49">
        <f t="shared" si="366"/>
        <v>0</v>
      </c>
      <c r="H233" s="38">
        <f>地域別価格234[[#This Row],[列4]]</f>
        <v>0</v>
      </c>
      <c r="I233" s="38">
        <f>地域別価格234[[#This Row],[列4]]</f>
        <v>0</v>
      </c>
      <c r="J233" s="38">
        <f>地域別価格234[[#This Row],[列4]]</f>
        <v>0</v>
      </c>
      <c r="K233" s="38">
        <f>地域別価格234[[#This Row],[列4]]</f>
        <v>0</v>
      </c>
      <c r="L233" s="38">
        <f>地域別価格234[[#This Row],[列4]]</f>
        <v>0</v>
      </c>
      <c r="M233" s="38">
        <f>地域別価格234[[#This Row],[列4]]</f>
        <v>0</v>
      </c>
      <c r="N233" s="38">
        <f>地域別価格234[[#This Row],[列4]]</f>
        <v>0</v>
      </c>
      <c r="O233" s="38">
        <f>地域別価格234[[#This Row],[列4]]</f>
        <v>0</v>
      </c>
      <c r="P233" s="38">
        <f>地域別価格234[[#This Row],[列4]]</f>
        <v>0</v>
      </c>
      <c r="Q233" s="38">
        <f>地域別価格234[[#This Row],[列4]]</f>
        <v>0</v>
      </c>
      <c r="R233" s="38">
        <f>地域別価格234[[#This Row],[列4]]</f>
        <v>0</v>
      </c>
    </row>
    <row r="234" spans="1:21" ht="18" customHeight="1">
      <c r="A234" s="65"/>
      <c r="B234" s="65"/>
      <c r="C234" s="66"/>
      <c r="D234" s="67"/>
      <c r="E234" s="68"/>
      <c r="F234" s="68"/>
      <c r="G234" s="49">
        <f t="shared" si="366"/>
        <v>0</v>
      </c>
      <c r="H234" s="49">
        <f>地域別価格234[[#This Row],[列4]]</f>
        <v>0</v>
      </c>
      <c r="I234" s="49">
        <f>地域別価格234[[#This Row],[列4]]</f>
        <v>0</v>
      </c>
      <c r="J234" s="49">
        <f>地域別価格234[[#This Row],[列4]]</f>
        <v>0</v>
      </c>
      <c r="K234" s="49">
        <f>地域別価格234[[#This Row],[列4]]</f>
        <v>0</v>
      </c>
      <c r="L234" s="49">
        <f>地域別価格234[[#This Row],[列4]]</f>
        <v>0</v>
      </c>
      <c r="M234" s="49">
        <f>地域別価格234[[#This Row],[列4]]</f>
        <v>0</v>
      </c>
      <c r="N234" s="49">
        <f>地域別価格234[[#This Row],[列4]]</f>
        <v>0</v>
      </c>
      <c r="O234" s="49">
        <f>地域別価格234[[#This Row],[列4]]</f>
        <v>0</v>
      </c>
      <c r="P234" s="49">
        <f>地域別価格234[[#This Row],[列4]]</f>
        <v>0</v>
      </c>
      <c r="Q234" s="49">
        <f>地域別価格234[[#This Row],[列4]]</f>
        <v>0</v>
      </c>
      <c r="R234" s="49">
        <f>地域別価格234[[#This Row],[列4]]</f>
        <v>0</v>
      </c>
      <c r="S234" s="17"/>
      <c r="T234" s="17"/>
      <c r="U234" s="17"/>
    </row>
    <row r="235" spans="1:21" ht="18" customHeight="1">
      <c r="A235" s="65"/>
      <c r="B235" s="65"/>
      <c r="C235" s="65"/>
      <c r="D235" s="67"/>
      <c r="E235" s="68"/>
      <c r="F235" s="68"/>
      <c r="G235" s="49">
        <f t="shared" si="366"/>
        <v>0</v>
      </c>
      <c r="H235" s="49">
        <f>地域別価格234[[#This Row],[列4]]</f>
        <v>0</v>
      </c>
      <c r="I235" s="49">
        <f>地域別価格234[[#This Row],[列4]]</f>
        <v>0</v>
      </c>
      <c r="J235" s="49">
        <f>地域別価格234[[#This Row],[列4]]</f>
        <v>0</v>
      </c>
      <c r="K235" s="49">
        <f>地域別価格234[[#This Row],[列4]]</f>
        <v>0</v>
      </c>
      <c r="L235" s="49">
        <f>地域別価格234[[#This Row],[列4]]</f>
        <v>0</v>
      </c>
      <c r="M235" s="49">
        <f>地域別価格234[[#This Row],[列4]]</f>
        <v>0</v>
      </c>
      <c r="N235" s="49">
        <f>地域別価格234[[#This Row],[列4]]</f>
        <v>0</v>
      </c>
      <c r="O235" s="49">
        <f>地域別価格234[[#This Row],[列4]]</f>
        <v>0</v>
      </c>
      <c r="P235" s="49">
        <f>地域別価格234[[#This Row],[列4]]</f>
        <v>0</v>
      </c>
      <c r="Q235" s="49">
        <f>地域別価格234[[#This Row],[列4]]</f>
        <v>0</v>
      </c>
      <c r="R235" s="49">
        <f>地域別価格234[[#This Row],[列4]]</f>
        <v>0</v>
      </c>
      <c r="S235" s="17"/>
      <c r="T235" s="17"/>
      <c r="U235" s="17"/>
    </row>
    <row r="236" spans="1:21" ht="18" customHeight="1">
      <c r="A236" s="65"/>
      <c r="B236" s="65"/>
      <c r="C236" s="65"/>
      <c r="D236" s="67"/>
      <c r="E236" s="68"/>
      <c r="F236" s="68"/>
      <c r="G236" s="49">
        <f t="shared" si="366"/>
        <v>0</v>
      </c>
      <c r="H236" s="49">
        <f>地域別価格234[[#This Row],[列4]]</f>
        <v>0</v>
      </c>
      <c r="I236" s="49">
        <f>地域別価格234[[#This Row],[列4]]</f>
        <v>0</v>
      </c>
      <c r="J236" s="49">
        <f>地域別価格234[[#This Row],[列4]]</f>
        <v>0</v>
      </c>
      <c r="K236" s="49">
        <f>地域別価格234[[#This Row],[列4]]</f>
        <v>0</v>
      </c>
      <c r="L236" s="49">
        <f>地域別価格234[[#This Row],[列4]]</f>
        <v>0</v>
      </c>
      <c r="M236" s="49">
        <f>地域別価格234[[#This Row],[列4]]</f>
        <v>0</v>
      </c>
      <c r="N236" s="49">
        <f>地域別価格234[[#This Row],[列4]]</f>
        <v>0</v>
      </c>
      <c r="O236" s="49">
        <f>地域別価格234[[#This Row],[列4]]</f>
        <v>0</v>
      </c>
      <c r="P236" s="49">
        <f>地域別価格234[[#This Row],[列4]]</f>
        <v>0</v>
      </c>
      <c r="Q236" s="49">
        <f>地域別価格234[[#This Row],[列4]]</f>
        <v>0</v>
      </c>
      <c r="R236" s="49">
        <f>地域別価格234[[#This Row],[列4]]</f>
        <v>0</v>
      </c>
    </row>
    <row r="237" spans="1:21" ht="18" customHeight="1">
      <c r="A237" s="65"/>
      <c r="B237" s="65"/>
      <c r="C237" s="65"/>
      <c r="D237" s="65"/>
      <c r="E237" s="68"/>
      <c r="F237" s="68"/>
      <c r="G237" s="49">
        <f t="shared" si="366"/>
        <v>0</v>
      </c>
      <c r="H237" s="38">
        <f>地域別価格234[[#This Row],[列4]]</f>
        <v>0</v>
      </c>
      <c r="I237" s="38">
        <f>地域別価格234[[#This Row],[列4]]</f>
        <v>0</v>
      </c>
      <c r="J237" s="38">
        <f>地域別価格234[[#This Row],[列4]]</f>
        <v>0</v>
      </c>
      <c r="K237" s="38">
        <f>地域別価格234[[#This Row],[列4]]</f>
        <v>0</v>
      </c>
      <c r="L237" s="38">
        <f>地域別価格234[[#This Row],[列4]]</f>
        <v>0</v>
      </c>
      <c r="M237" s="38">
        <f>地域別価格234[[#This Row],[列4]]</f>
        <v>0</v>
      </c>
      <c r="N237" s="38">
        <f>地域別価格234[[#This Row],[列4]]</f>
        <v>0</v>
      </c>
      <c r="O237" s="38">
        <f>地域別価格234[[#This Row],[列4]]</f>
        <v>0</v>
      </c>
      <c r="P237" s="38">
        <f>地域別価格234[[#This Row],[列4]]</f>
        <v>0</v>
      </c>
      <c r="Q237" s="38">
        <f>地域別価格234[[#This Row],[列4]]</f>
        <v>0</v>
      </c>
      <c r="R237" s="38">
        <f>地域別価格234[[#This Row],[列4]]</f>
        <v>0</v>
      </c>
    </row>
    <row r="238" spans="1:21" ht="18" customHeight="1">
      <c r="A238" s="65"/>
      <c r="B238" s="65"/>
      <c r="C238" s="65"/>
      <c r="D238" s="65"/>
      <c r="E238" s="68"/>
      <c r="F238" s="68"/>
      <c r="G238" s="49">
        <f t="shared" si="366"/>
        <v>0</v>
      </c>
      <c r="H238" s="38">
        <f>地域別価格234[[#This Row],[列4]]</f>
        <v>0</v>
      </c>
      <c r="I238" s="38">
        <f>地域別価格234[[#This Row],[列4]]</f>
        <v>0</v>
      </c>
      <c r="J238" s="38">
        <f>地域別価格234[[#This Row],[列4]]</f>
        <v>0</v>
      </c>
      <c r="K238" s="38">
        <f>地域別価格234[[#This Row],[列4]]</f>
        <v>0</v>
      </c>
      <c r="L238" s="38">
        <f>地域別価格234[[#This Row],[列4]]</f>
        <v>0</v>
      </c>
      <c r="M238" s="38">
        <f>地域別価格234[[#This Row],[列4]]</f>
        <v>0</v>
      </c>
      <c r="N238" s="38">
        <f>地域別価格234[[#This Row],[列4]]</f>
        <v>0</v>
      </c>
      <c r="O238" s="38">
        <f>地域別価格234[[#This Row],[列4]]</f>
        <v>0</v>
      </c>
      <c r="P238" s="38">
        <f>地域別価格234[[#This Row],[列4]]</f>
        <v>0</v>
      </c>
      <c r="Q238" s="38">
        <f>地域別価格234[[#This Row],[列4]]</f>
        <v>0</v>
      </c>
      <c r="R238" s="38">
        <f>地域別価格234[[#This Row],[列4]]</f>
        <v>0</v>
      </c>
    </row>
    <row r="239" spans="1:21" ht="18" customHeight="1">
      <c r="A239" s="65"/>
      <c r="B239" s="65"/>
      <c r="C239" s="65"/>
      <c r="D239" s="65"/>
      <c r="E239" s="68"/>
      <c r="F239" s="68"/>
      <c r="G239" s="49">
        <f t="shared" si="366"/>
        <v>0</v>
      </c>
      <c r="H239" s="38">
        <f>地域別価格234[[#This Row],[列4]]</f>
        <v>0</v>
      </c>
      <c r="I239" s="38">
        <f>地域別価格234[[#This Row],[列4]]</f>
        <v>0</v>
      </c>
      <c r="J239" s="38">
        <f>地域別価格234[[#This Row],[列4]]</f>
        <v>0</v>
      </c>
      <c r="K239" s="38">
        <f>地域別価格234[[#This Row],[列4]]</f>
        <v>0</v>
      </c>
      <c r="L239" s="38">
        <f>地域別価格234[[#This Row],[列4]]</f>
        <v>0</v>
      </c>
      <c r="M239" s="38">
        <f>地域別価格234[[#This Row],[列4]]</f>
        <v>0</v>
      </c>
      <c r="N239" s="38">
        <f>地域別価格234[[#This Row],[列4]]</f>
        <v>0</v>
      </c>
      <c r="O239" s="38">
        <f>地域別価格234[[#This Row],[列4]]</f>
        <v>0</v>
      </c>
      <c r="P239" s="38">
        <f>地域別価格234[[#This Row],[列4]]</f>
        <v>0</v>
      </c>
      <c r="Q239" s="38">
        <f>地域別価格234[[#This Row],[列4]]</f>
        <v>0</v>
      </c>
      <c r="R239" s="38">
        <f>地域別価格234[[#This Row],[列4]]</f>
        <v>0</v>
      </c>
    </row>
    <row r="240" spans="1:21" ht="18" customHeight="1">
      <c r="A240" s="65"/>
      <c r="B240" s="65"/>
      <c r="C240" s="65"/>
      <c r="D240" s="65"/>
      <c r="E240" s="68"/>
      <c r="F240" s="68"/>
      <c r="G240" s="49">
        <f t="shared" si="366"/>
        <v>0</v>
      </c>
      <c r="H240" s="38">
        <f>地域別価格234[[#This Row],[列4]]</f>
        <v>0</v>
      </c>
      <c r="I240" s="38">
        <f>地域別価格234[[#This Row],[列4]]</f>
        <v>0</v>
      </c>
      <c r="J240" s="38">
        <f>地域別価格234[[#This Row],[列4]]</f>
        <v>0</v>
      </c>
      <c r="K240" s="38">
        <f>地域別価格234[[#This Row],[列4]]</f>
        <v>0</v>
      </c>
      <c r="L240" s="38">
        <f>地域別価格234[[#This Row],[列4]]</f>
        <v>0</v>
      </c>
      <c r="M240" s="38">
        <f>地域別価格234[[#This Row],[列4]]</f>
        <v>0</v>
      </c>
      <c r="N240" s="38">
        <f>地域別価格234[[#This Row],[列4]]</f>
        <v>0</v>
      </c>
      <c r="O240" s="38">
        <f>地域別価格234[[#This Row],[列4]]</f>
        <v>0</v>
      </c>
      <c r="P240" s="38">
        <f>地域別価格234[[#This Row],[列4]]</f>
        <v>0</v>
      </c>
      <c r="Q240" s="38">
        <f>地域別価格234[[#This Row],[列4]]</f>
        <v>0</v>
      </c>
      <c r="R240" s="38">
        <f>地域別価格234[[#This Row],[列4]]</f>
        <v>0</v>
      </c>
    </row>
    <row r="241" spans="1:18" ht="18" customHeight="1">
      <c r="A241" s="65"/>
      <c r="B241" s="65"/>
      <c r="C241" s="65"/>
      <c r="D241" s="65"/>
      <c r="E241" s="68"/>
      <c r="F241" s="68"/>
      <c r="G241" s="49">
        <f t="shared" si="366"/>
        <v>0</v>
      </c>
      <c r="H241" s="38">
        <f>地域別価格234[[#This Row],[列4]]</f>
        <v>0</v>
      </c>
      <c r="I241" s="38">
        <f>地域別価格234[[#This Row],[列4]]</f>
        <v>0</v>
      </c>
      <c r="J241" s="38">
        <f>地域別価格234[[#This Row],[列4]]</f>
        <v>0</v>
      </c>
      <c r="K241" s="38">
        <f>地域別価格234[[#This Row],[列4]]</f>
        <v>0</v>
      </c>
      <c r="L241" s="38">
        <f>地域別価格234[[#This Row],[列4]]</f>
        <v>0</v>
      </c>
      <c r="M241" s="38">
        <f>地域別価格234[[#This Row],[列4]]</f>
        <v>0</v>
      </c>
      <c r="N241" s="38">
        <f>地域別価格234[[#This Row],[列4]]</f>
        <v>0</v>
      </c>
      <c r="O241" s="38">
        <f>地域別価格234[[#This Row],[列4]]</f>
        <v>0</v>
      </c>
      <c r="P241" s="38">
        <f>地域別価格234[[#This Row],[列4]]</f>
        <v>0</v>
      </c>
      <c r="Q241" s="38">
        <f>地域別価格234[[#This Row],[列4]]</f>
        <v>0</v>
      </c>
      <c r="R241" s="38">
        <f>地域別価格234[[#This Row],[列4]]</f>
        <v>0</v>
      </c>
    </row>
    <row r="242" spans="1:18" ht="18" customHeight="1">
      <c r="A242" s="65"/>
      <c r="B242" s="65"/>
      <c r="C242" s="65"/>
      <c r="D242" s="65"/>
      <c r="E242" s="68"/>
      <c r="F242" s="68"/>
      <c r="G242" s="49">
        <f t="shared" si="366"/>
        <v>0</v>
      </c>
      <c r="H242" s="38">
        <f>地域別価格234[[#This Row],[列4]]</f>
        <v>0</v>
      </c>
      <c r="I242" s="38">
        <f>地域別価格234[[#This Row],[列4]]</f>
        <v>0</v>
      </c>
      <c r="J242" s="38">
        <f>地域別価格234[[#This Row],[列4]]</f>
        <v>0</v>
      </c>
      <c r="K242" s="38">
        <f>地域別価格234[[#This Row],[列4]]</f>
        <v>0</v>
      </c>
      <c r="L242" s="38">
        <f>地域別価格234[[#This Row],[列4]]</f>
        <v>0</v>
      </c>
      <c r="M242" s="38">
        <f>地域別価格234[[#This Row],[列4]]</f>
        <v>0</v>
      </c>
      <c r="N242" s="38">
        <f>地域別価格234[[#This Row],[列4]]</f>
        <v>0</v>
      </c>
      <c r="O242" s="38">
        <f>地域別価格234[[#This Row],[列4]]</f>
        <v>0</v>
      </c>
      <c r="P242" s="38">
        <f>地域別価格234[[#This Row],[列4]]</f>
        <v>0</v>
      </c>
      <c r="Q242" s="38">
        <f>地域別価格234[[#This Row],[列4]]</f>
        <v>0</v>
      </c>
      <c r="R242" s="38">
        <f>地域別価格234[[#This Row],[列4]]</f>
        <v>0</v>
      </c>
    </row>
    <row r="243" spans="1:18" ht="18" customHeight="1">
      <c r="A243" s="65"/>
      <c r="B243" s="65"/>
      <c r="C243" s="65"/>
      <c r="D243" s="65"/>
      <c r="E243" s="68"/>
      <c r="F243" s="68"/>
      <c r="G243" s="49">
        <f t="shared" si="366"/>
        <v>0</v>
      </c>
      <c r="H243" s="38">
        <f>地域別価格234[[#This Row],[列4]]</f>
        <v>0</v>
      </c>
      <c r="I243" s="38">
        <f>地域別価格234[[#This Row],[列4]]</f>
        <v>0</v>
      </c>
      <c r="J243" s="38">
        <f>地域別価格234[[#This Row],[列4]]</f>
        <v>0</v>
      </c>
      <c r="K243" s="38">
        <f>地域別価格234[[#This Row],[列4]]</f>
        <v>0</v>
      </c>
      <c r="L243" s="38">
        <f>地域別価格234[[#This Row],[列4]]</f>
        <v>0</v>
      </c>
      <c r="M243" s="38">
        <f>地域別価格234[[#This Row],[列4]]</f>
        <v>0</v>
      </c>
      <c r="N243" s="38">
        <f>地域別価格234[[#This Row],[列4]]</f>
        <v>0</v>
      </c>
      <c r="O243" s="38">
        <f>地域別価格234[[#This Row],[列4]]</f>
        <v>0</v>
      </c>
      <c r="P243" s="38">
        <f>地域別価格234[[#This Row],[列4]]</f>
        <v>0</v>
      </c>
      <c r="Q243" s="38">
        <f>地域別価格234[[#This Row],[列4]]</f>
        <v>0</v>
      </c>
      <c r="R243" s="38">
        <f>地域別価格234[[#This Row],[列4]]</f>
        <v>0</v>
      </c>
    </row>
    <row r="244" spans="1:18" ht="18" customHeight="1">
      <c r="A244" s="65"/>
      <c r="B244" s="65"/>
      <c r="C244" s="65"/>
      <c r="D244" s="65"/>
      <c r="E244" s="68"/>
      <c r="F244" s="68"/>
      <c r="G244" s="49">
        <f t="shared" si="366"/>
        <v>0</v>
      </c>
      <c r="H244" s="38">
        <f>地域別価格234[[#This Row],[列4]]</f>
        <v>0</v>
      </c>
      <c r="I244" s="38">
        <f>地域別価格234[[#This Row],[列4]]</f>
        <v>0</v>
      </c>
      <c r="J244" s="38">
        <f>地域別価格234[[#This Row],[列4]]</f>
        <v>0</v>
      </c>
      <c r="K244" s="38">
        <f>地域別価格234[[#This Row],[列4]]</f>
        <v>0</v>
      </c>
      <c r="L244" s="38">
        <f>地域別価格234[[#This Row],[列4]]</f>
        <v>0</v>
      </c>
      <c r="M244" s="38">
        <f>地域別価格234[[#This Row],[列4]]</f>
        <v>0</v>
      </c>
      <c r="N244" s="38">
        <f>地域別価格234[[#This Row],[列4]]</f>
        <v>0</v>
      </c>
      <c r="O244" s="38">
        <f>地域別価格234[[#This Row],[列4]]</f>
        <v>0</v>
      </c>
      <c r="P244" s="38">
        <f>地域別価格234[[#This Row],[列4]]</f>
        <v>0</v>
      </c>
      <c r="Q244" s="38">
        <f>地域別価格234[[#This Row],[列4]]</f>
        <v>0</v>
      </c>
      <c r="R244" s="38">
        <f>地域別価格234[[#This Row],[列4]]</f>
        <v>0</v>
      </c>
    </row>
    <row r="245" spans="1:18" ht="18" customHeight="1">
      <c r="A245" s="65"/>
      <c r="B245" s="65"/>
      <c r="C245" s="65"/>
      <c r="D245" s="65"/>
      <c r="E245" s="68"/>
      <c r="F245" s="68"/>
      <c r="G245" s="49">
        <f t="shared" si="366"/>
        <v>0</v>
      </c>
      <c r="H245" s="38">
        <f>地域別価格234[[#This Row],[列4]]</f>
        <v>0</v>
      </c>
      <c r="I245" s="38">
        <f>地域別価格234[[#This Row],[列4]]</f>
        <v>0</v>
      </c>
      <c r="J245" s="38">
        <f>地域別価格234[[#This Row],[列4]]</f>
        <v>0</v>
      </c>
      <c r="K245" s="38">
        <f>地域別価格234[[#This Row],[列4]]</f>
        <v>0</v>
      </c>
      <c r="L245" s="38">
        <f>地域別価格234[[#This Row],[列4]]</f>
        <v>0</v>
      </c>
      <c r="M245" s="38">
        <f>地域別価格234[[#This Row],[列4]]</f>
        <v>0</v>
      </c>
      <c r="N245" s="38">
        <f>地域別価格234[[#This Row],[列4]]</f>
        <v>0</v>
      </c>
      <c r="O245" s="38">
        <f>地域別価格234[[#This Row],[列4]]</f>
        <v>0</v>
      </c>
      <c r="P245" s="38">
        <f>地域別価格234[[#This Row],[列4]]</f>
        <v>0</v>
      </c>
      <c r="Q245" s="38">
        <f>地域別価格234[[#This Row],[列4]]</f>
        <v>0</v>
      </c>
      <c r="R245" s="38">
        <f>地域別価格234[[#This Row],[列4]]</f>
        <v>0</v>
      </c>
    </row>
    <row r="246" spans="1:18" ht="18" customHeight="1">
      <c r="A246" s="65"/>
      <c r="B246" s="65"/>
      <c r="C246" s="65"/>
      <c r="D246" s="65"/>
      <c r="E246" s="68"/>
      <c r="F246" s="68"/>
      <c r="G246" s="49">
        <f t="shared" si="366"/>
        <v>0</v>
      </c>
      <c r="H246" s="38">
        <f>地域別価格234[[#This Row],[列4]]</f>
        <v>0</v>
      </c>
      <c r="I246" s="38">
        <f>地域別価格234[[#This Row],[列4]]</f>
        <v>0</v>
      </c>
      <c r="J246" s="38">
        <f>地域別価格234[[#This Row],[列4]]</f>
        <v>0</v>
      </c>
      <c r="K246" s="38">
        <f>地域別価格234[[#This Row],[列4]]</f>
        <v>0</v>
      </c>
      <c r="L246" s="38">
        <f>地域別価格234[[#This Row],[列4]]</f>
        <v>0</v>
      </c>
      <c r="M246" s="38">
        <f>地域別価格234[[#This Row],[列4]]</f>
        <v>0</v>
      </c>
      <c r="N246" s="38">
        <f>地域別価格234[[#This Row],[列4]]</f>
        <v>0</v>
      </c>
      <c r="O246" s="38">
        <f>地域別価格234[[#This Row],[列4]]</f>
        <v>0</v>
      </c>
      <c r="P246" s="38">
        <f>地域別価格234[[#This Row],[列4]]</f>
        <v>0</v>
      </c>
      <c r="Q246" s="38">
        <f>地域別価格234[[#This Row],[列4]]</f>
        <v>0</v>
      </c>
      <c r="R246" s="38">
        <f>地域別価格234[[#This Row],[列4]]</f>
        <v>0</v>
      </c>
    </row>
    <row r="247" spans="1:18" ht="18" customHeight="1">
      <c r="A247" s="65"/>
      <c r="B247" s="65"/>
      <c r="C247" s="65"/>
      <c r="D247" s="65"/>
      <c r="E247" s="68"/>
      <c r="F247" s="68"/>
      <c r="G247" s="49">
        <f t="shared" si="366"/>
        <v>0</v>
      </c>
      <c r="H247" s="38">
        <f>地域別価格234[[#This Row],[列4]]</f>
        <v>0</v>
      </c>
      <c r="I247" s="38">
        <f>地域別価格234[[#This Row],[列4]]</f>
        <v>0</v>
      </c>
      <c r="J247" s="38">
        <f>地域別価格234[[#This Row],[列4]]</f>
        <v>0</v>
      </c>
      <c r="K247" s="38">
        <f>地域別価格234[[#This Row],[列4]]</f>
        <v>0</v>
      </c>
      <c r="L247" s="38">
        <f>地域別価格234[[#This Row],[列4]]</f>
        <v>0</v>
      </c>
      <c r="M247" s="38">
        <f>地域別価格234[[#This Row],[列4]]</f>
        <v>0</v>
      </c>
      <c r="N247" s="38">
        <f>地域別価格234[[#This Row],[列4]]</f>
        <v>0</v>
      </c>
      <c r="O247" s="38">
        <f>地域別価格234[[#This Row],[列4]]</f>
        <v>0</v>
      </c>
      <c r="P247" s="38">
        <f>地域別価格234[[#This Row],[列4]]</f>
        <v>0</v>
      </c>
      <c r="Q247" s="38">
        <f>地域別価格234[[#This Row],[列4]]</f>
        <v>0</v>
      </c>
      <c r="R247" s="38">
        <f>地域別価格234[[#This Row],[列4]]</f>
        <v>0</v>
      </c>
    </row>
    <row r="248" spans="1:18" ht="18" customHeight="1">
      <c r="A248" s="65"/>
      <c r="B248" s="65"/>
      <c r="C248" s="65"/>
      <c r="D248" s="65"/>
      <c r="E248" s="68"/>
      <c r="F248" s="68"/>
      <c r="G248" s="49">
        <f t="shared" si="366"/>
        <v>0</v>
      </c>
      <c r="H248" s="38">
        <f>地域別価格234[[#This Row],[列4]]</f>
        <v>0</v>
      </c>
      <c r="I248" s="38">
        <f>地域別価格234[[#This Row],[列4]]</f>
        <v>0</v>
      </c>
      <c r="J248" s="38">
        <f>地域別価格234[[#This Row],[列4]]</f>
        <v>0</v>
      </c>
      <c r="K248" s="38">
        <f>地域別価格234[[#This Row],[列4]]</f>
        <v>0</v>
      </c>
      <c r="L248" s="38">
        <f>地域別価格234[[#This Row],[列4]]</f>
        <v>0</v>
      </c>
      <c r="M248" s="38">
        <f>地域別価格234[[#This Row],[列4]]</f>
        <v>0</v>
      </c>
      <c r="N248" s="38">
        <f>地域別価格234[[#This Row],[列4]]</f>
        <v>0</v>
      </c>
      <c r="O248" s="38">
        <f>地域別価格234[[#This Row],[列4]]</f>
        <v>0</v>
      </c>
      <c r="P248" s="38">
        <f>地域別価格234[[#This Row],[列4]]</f>
        <v>0</v>
      </c>
      <c r="Q248" s="38">
        <f>地域別価格234[[#This Row],[列4]]</f>
        <v>0</v>
      </c>
      <c r="R248" s="38">
        <f>地域別価格234[[#This Row],[列4]]</f>
        <v>0</v>
      </c>
    </row>
    <row r="249" spans="1:18" ht="18" customHeight="1">
      <c r="A249" s="65"/>
      <c r="B249" s="65"/>
      <c r="C249" s="65"/>
      <c r="D249" s="65"/>
      <c r="E249" s="68"/>
      <c r="F249" s="68"/>
      <c r="G249" s="49">
        <f t="shared" si="366"/>
        <v>0</v>
      </c>
      <c r="H249" s="38">
        <f>地域別価格234[[#This Row],[列4]]</f>
        <v>0</v>
      </c>
      <c r="I249" s="38">
        <f>地域別価格234[[#This Row],[列4]]</f>
        <v>0</v>
      </c>
      <c r="J249" s="38">
        <f>地域別価格234[[#This Row],[列4]]</f>
        <v>0</v>
      </c>
      <c r="K249" s="38">
        <f>地域別価格234[[#This Row],[列4]]</f>
        <v>0</v>
      </c>
      <c r="L249" s="38">
        <f>地域別価格234[[#This Row],[列4]]</f>
        <v>0</v>
      </c>
      <c r="M249" s="38">
        <f>地域別価格234[[#This Row],[列4]]</f>
        <v>0</v>
      </c>
      <c r="N249" s="38">
        <f>地域別価格234[[#This Row],[列4]]</f>
        <v>0</v>
      </c>
      <c r="O249" s="38">
        <f>地域別価格234[[#This Row],[列4]]</f>
        <v>0</v>
      </c>
      <c r="P249" s="38">
        <f>地域別価格234[[#This Row],[列4]]</f>
        <v>0</v>
      </c>
      <c r="Q249" s="38">
        <f>地域別価格234[[#This Row],[列4]]</f>
        <v>0</v>
      </c>
      <c r="R249" s="38">
        <f>地域別価格234[[#This Row],[列4]]</f>
        <v>0</v>
      </c>
    </row>
    <row r="250" spans="1:18" ht="18" customHeight="1">
      <c r="A250" s="65"/>
      <c r="B250" s="65"/>
      <c r="C250" s="65"/>
      <c r="D250" s="65"/>
      <c r="E250" s="68"/>
      <c r="F250" s="68"/>
      <c r="G250" s="49">
        <f t="shared" si="366"/>
        <v>0</v>
      </c>
      <c r="H250" s="38">
        <f>地域別価格234[[#This Row],[列4]]</f>
        <v>0</v>
      </c>
      <c r="I250" s="38">
        <f>地域別価格234[[#This Row],[列4]]</f>
        <v>0</v>
      </c>
      <c r="J250" s="38">
        <f>地域別価格234[[#This Row],[列4]]</f>
        <v>0</v>
      </c>
      <c r="K250" s="38">
        <f>地域別価格234[[#This Row],[列4]]</f>
        <v>0</v>
      </c>
      <c r="L250" s="38">
        <f>地域別価格234[[#This Row],[列4]]</f>
        <v>0</v>
      </c>
      <c r="M250" s="38">
        <f>地域別価格234[[#This Row],[列4]]</f>
        <v>0</v>
      </c>
      <c r="N250" s="38">
        <f>地域別価格234[[#This Row],[列4]]</f>
        <v>0</v>
      </c>
      <c r="O250" s="38">
        <f>地域別価格234[[#This Row],[列4]]</f>
        <v>0</v>
      </c>
      <c r="P250" s="38">
        <f>地域別価格234[[#This Row],[列4]]</f>
        <v>0</v>
      </c>
      <c r="Q250" s="38">
        <f>地域別価格234[[#This Row],[列4]]</f>
        <v>0</v>
      </c>
      <c r="R250" s="38">
        <f>地域別価格234[[#This Row],[列4]]</f>
        <v>0</v>
      </c>
    </row>
    <row r="251" spans="1:18" ht="18" customHeight="1">
      <c r="A251" s="65"/>
      <c r="B251" s="65"/>
      <c r="C251" s="65"/>
      <c r="D251" s="65"/>
      <c r="E251" s="68"/>
      <c r="F251" s="68"/>
      <c r="G251" s="49">
        <f t="shared" si="366"/>
        <v>0</v>
      </c>
      <c r="H251" s="38">
        <f>地域別価格234[[#This Row],[列4]]</f>
        <v>0</v>
      </c>
      <c r="I251" s="38">
        <f>地域別価格234[[#This Row],[列4]]</f>
        <v>0</v>
      </c>
      <c r="J251" s="38">
        <f>地域別価格234[[#This Row],[列4]]</f>
        <v>0</v>
      </c>
      <c r="K251" s="38">
        <f>地域別価格234[[#This Row],[列4]]</f>
        <v>0</v>
      </c>
      <c r="L251" s="38">
        <f>地域別価格234[[#This Row],[列4]]</f>
        <v>0</v>
      </c>
      <c r="M251" s="38">
        <f>地域別価格234[[#This Row],[列4]]</f>
        <v>0</v>
      </c>
      <c r="N251" s="38">
        <f>地域別価格234[[#This Row],[列4]]</f>
        <v>0</v>
      </c>
      <c r="O251" s="38">
        <f>地域別価格234[[#This Row],[列4]]</f>
        <v>0</v>
      </c>
      <c r="P251" s="38">
        <f>地域別価格234[[#This Row],[列4]]</f>
        <v>0</v>
      </c>
      <c r="Q251" s="38">
        <f>地域別価格234[[#This Row],[列4]]</f>
        <v>0</v>
      </c>
      <c r="R251" s="38">
        <f>地域別価格234[[#This Row],[列4]]</f>
        <v>0</v>
      </c>
    </row>
    <row r="252" spans="1:18" ht="18" customHeight="1">
      <c r="A252" s="65"/>
      <c r="B252" s="65"/>
      <c r="C252" s="65"/>
      <c r="D252" s="65"/>
      <c r="E252" s="68"/>
      <c r="F252" s="68"/>
      <c r="G252" s="49">
        <f t="shared" si="366"/>
        <v>0</v>
      </c>
      <c r="H252" s="38">
        <f>地域別価格234[[#This Row],[列4]]</f>
        <v>0</v>
      </c>
      <c r="I252" s="38">
        <f>地域別価格234[[#This Row],[列4]]</f>
        <v>0</v>
      </c>
      <c r="J252" s="38">
        <f>地域別価格234[[#This Row],[列4]]</f>
        <v>0</v>
      </c>
      <c r="K252" s="38">
        <f>地域別価格234[[#This Row],[列4]]</f>
        <v>0</v>
      </c>
      <c r="L252" s="38">
        <f>地域別価格234[[#This Row],[列4]]</f>
        <v>0</v>
      </c>
      <c r="M252" s="38">
        <f>地域別価格234[[#This Row],[列4]]</f>
        <v>0</v>
      </c>
      <c r="N252" s="38">
        <f>地域別価格234[[#This Row],[列4]]</f>
        <v>0</v>
      </c>
      <c r="O252" s="38">
        <f>地域別価格234[[#This Row],[列4]]</f>
        <v>0</v>
      </c>
      <c r="P252" s="38">
        <f>地域別価格234[[#This Row],[列4]]</f>
        <v>0</v>
      </c>
      <c r="Q252" s="38">
        <f>地域別価格234[[#This Row],[列4]]</f>
        <v>0</v>
      </c>
      <c r="R252" s="38">
        <f>地域別価格234[[#This Row],[列4]]</f>
        <v>0</v>
      </c>
    </row>
    <row r="253" spans="1:18" ht="18" customHeight="1">
      <c r="A253" s="65"/>
      <c r="B253" s="65"/>
      <c r="C253" s="65"/>
      <c r="D253" s="65"/>
      <c r="E253" s="68"/>
      <c r="F253" s="68"/>
      <c r="G253" s="49">
        <f t="shared" si="366"/>
        <v>0</v>
      </c>
      <c r="H253" s="38">
        <f>地域別価格234[[#This Row],[列4]]</f>
        <v>0</v>
      </c>
      <c r="I253" s="38">
        <f>地域別価格234[[#This Row],[列4]]</f>
        <v>0</v>
      </c>
      <c r="J253" s="38">
        <f>地域別価格234[[#This Row],[列4]]</f>
        <v>0</v>
      </c>
      <c r="K253" s="38">
        <f>地域別価格234[[#This Row],[列4]]</f>
        <v>0</v>
      </c>
      <c r="L253" s="38">
        <f>地域別価格234[[#This Row],[列4]]</f>
        <v>0</v>
      </c>
      <c r="M253" s="38">
        <f>地域別価格234[[#This Row],[列4]]</f>
        <v>0</v>
      </c>
      <c r="N253" s="38">
        <f>地域別価格234[[#This Row],[列4]]</f>
        <v>0</v>
      </c>
      <c r="O253" s="38">
        <f>地域別価格234[[#This Row],[列4]]</f>
        <v>0</v>
      </c>
      <c r="P253" s="38">
        <f>地域別価格234[[#This Row],[列4]]</f>
        <v>0</v>
      </c>
      <c r="Q253" s="38">
        <f>地域別価格234[[#This Row],[列4]]</f>
        <v>0</v>
      </c>
      <c r="R253" s="38">
        <f>地域別価格234[[#This Row],[列4]]</f>
        <v>0</v>
      </c>
    </row>
    <row r="254" spans="1:18" ht="18" customHeight="1">
      <c r="A254" s="65"/>
      <c r="B254" s="65"/>
      <c r="C254" s="65"/>
      <c r="D254" s="65"/>
      <c r="E254" s="68"/>
      <c r="F254" s="68"/>
      <c r="G254" s="49">
        <f t="shared" si="366"/>
        <v>0</v>
      </c>
      <c r="H254" s="38">
        <f>地域別価格234[[#This Row],[列4]]</f>
        <v>0</v>
      </c>
      <c r="I254" s="38">
        <f>地域別価格234[[#This Row],[列4]]</f>
        <v>0</v>
      </c>
      <c r="J254" s="38">
        <f>地域別価格234[[#This Row],[列4]]</f>
        <v>0</v>
      </c>
      <c r="K254" s="38">
        <f>地域別価格234[[#This Row],[列4]]</f>
        <v>0</v>
      </c>
      <c r="L254" s="38">
        <f>地域別価格234[[#This Row],[列4]]</f>
        <v>0</v>
      </c>
      <c r="M254" s="38">
        <f>地域別価格234[[#This Row],[列4]]</f>
        <v>0</v>
      </c>
      <c r="N254" s="38">
        <f>地域別価格234[[#This Row],[列4]]</f>
        <v>0</v>
      </c>
      <c r="O254" s="38">
        <f>地域別価格234[[#This Row],[列4]]</f>
        <v>0</v>
      </c>
      <c r="P254" s="38">
        <f>地域別価格234[[#This Row],[列4]]</f>
        <v>0</v>
      </c>
      <c r="Q254" s="38">
        <f>地域別価格234[[#This Row],[列4]]</f>
        <v>0</v>
      </c>
      <c r="R254" s="38">
        <f>地域別価格234[[#This Row],[列4]]</f>
        <v>0</v>
      </c>
    </row>
    <row r="255" spans="1:18" ht="18" customHeight="1">
      <c r="A255" s="65"/>
      <c r="B255" s="65"/>
      <c r="C255" s="65"/>
      <c r="D255" s="65"/>
      <c r="E255" s="68"/>
      <c r="F255" s="68"/>
      <c r="G255" s="49">
        <f t="shared" si="366"/>
        <v>0</v>
      </c>
      <c r="H255" s="38">
        <f>地域別価格234[[#This Row],[列4]]</f>
        <v>0</v>
      </c>
      <c r="I255" s="38">
        <f>地域別価格234[[#This Row],[列4]]</f>
        <v>0</v>
      </c>
      <c r="J255" s="38">
        <f>地域別価格234[[#This Row],[列4]]</f>
        <v>0</v>
      </c>
      <c r="K255" s="38">
        <f>地域別価格234[[#This Row],[列4]]</f>
        <v>0</v>
      </c>
      <c r="L255" s="38">
        <f>地域別価格234[[#This Row],[列4]]</f>
        <v>0</v>
      </c>
      <c r="M255" s="38">
        <f>地域別価格234[[#This Row],[列4]]</f>
        <v>0</v>
      </c>
      <c r="N255" s="38">
        <f>地域別価格234[[#This Row],[列4]]</f>
        <v>0</v>
      </c>
      <c r="O255" s="38">
        <f>地域別価格234[[#This Row],[列4]]</f>
        <v>0</v>
      </c>
      <c r="P255" s="38">
        <f>地域別価格234[[#This Row],[列4]]</f>
        <v>0</v>
      </c>
      <c r="Q255" s="38">
        <f>地域別価格234[[#This Row],[列4]]</f>
        <v>0</v>
      </c>
      <c r="R255" s="38">
        <f>地域別価格234[[#This Row],[列4]]</f>
        <v>0</v>
      </c>
    </row>
    <row r="256" spans="1:18" ht="18" customHeight="1">
      <c r="A256" s="65"/>
      <c r="B256" s="65"/>
      <c r="C256" s="65"/>
      <c r="D256" s="65"/>
      <c r="E256" s="68"/>
      <c r="F256" s="68"/>
      <c r="G256" s="49">
        <f t="shared" si="366"/>
        <v>0</v>
      </c>
      <c r="H256" s="38">
        <f>地域別価格234[[#This Row],[列4]]</f>
        <v>0</v>
      </c>
      <c r="I256" s="38">
        <f>地域別価格234[[#This Row],[列4]]</f>
        <v>0</v>
      </c>
      <c r="J256" s="38">
        <f>地域別価格234[[#This Row],[列4]]</f>
        <v>0</v>
      </c>
      <c r="K256" s="38">
        <f>地域別価格234[[#This Row],[列4]]</f>
        <v>0</v>
      </c>
      <c r="L256" s="38">
        <f>地域別価格234[[#This Row],[列4]]</f>
        <v>0</v>
      </c>
      <c r="M256" s="38">
        <f>地域別価格234[[#This Row],[列4]]</f>
        <v>0</v>
      </c>
      <c r="N256" s="38">
        <f>地域別価格234[[#This Row],[列4]]</f>
        <v>0</v>
      </c>
      <c r="O256" s="38">
        <f>地域別価格234[[#This Row],[列4]]</f>
        <v>0</v>
      </c>
      <c r="P256" s="38">
        <f>地域別価格234[[#This Row],[列4]]</f>
        <v>0</v>
      </c>
      <c r="Q256" s="38">
        <f>地域別価格234[[#This Row],[列4]]</f>
        <v>0</v>
      </c>
      <c r="R256" s="38">
        <f>地域別価格234[[#This Row],[列4]]</f>
        <v>0</v>
      </c>
    </row>
    <row r="257" spans="1:102" ht="18" customHeight="1">
      <c r="A257" s="65"/>
      <c r="B257" s="65"/>
      <c r="C257" s="65"/>
      <c r="D257" s="65"/>
      <c r="E257" s="68"/>
      <c r="F257" s="68"/>
      <c r="G257" s="49">
        <f t="shared" si="366"/>
        <v>0</v>
      </c>
      <c r="H257" s="38">
        <f>地域別価格234[[#This Row],[列4]]</f>
        <v>0</v>
      </c>
      <c r="I257" s="38">
        <f>地域別価格234[[#This Row],[列4]]</f>
        <v>0</v>
      </c>
      <c r="J257" s="38">
        <f>地域別価格234[[#This Row],[列4]]</f>
        <v>0</v>
      </c>
      <c r="K257" s="38">
        <f>地域別価格234[[#This Row],[列4]]</f>
        <v>0</v>
      </c>
      <c r="L257" s="38">
        <f>地域別価格234[[#This Row],[列4]]</f>
        <v>0</v>
      </c>
      <c r="M257" s="38">
        <f>地域別価格234[[#This Row],[列4]]</f>
        <v>0</v>
      </c>
      <c r="N257" s="38">
        <f>地域別価格234[[#This Row],[列4]]</f>
        <v>0</v>
      </c>
      <c r="O257" s="38">
        <f>地域別価格234[[#This Row],[列4]]</f>
        <v>0</v>
      </c>
      <c r="P257" s="38">
        <f>地域別価格234[[#This Row],[列4]]</f>
        <v>0</v>
      </c>
      <c r="Q257" s="38">
        <f>地域別価格234[[#This Row],[列4]]</f>
        <v>0</v>
      </c>
      <c r="R257" s="38">
        <f>地域別価格234[[#This Row],[列4]]</f>
        <v>0</v>
      </c>
    </row>
    <row r="258" spans="1:102" ht="18" customHeight="1">
      <c r="A258" s="65"/>
      <c r="B258" s="65"/>
      <c r="C258" s="65"/>
      <c r="D258" s="65"/>
      <c r="E258" s="68"/>
      <c r="F258" s="68"/>
      <c r="G258" s="49">
        <f t="shared" si="366"/>
        <v>0</v>
      </c>
      <c r="H258" s="38">
        <f>地域別価格234[[#This Row],[列4]]</f>
        <v>0</v>
      </c>
      <c r="I258" s="38">
        <f>地域別価格234[[#This Row],[列4]]</f>
        <v>0</v>
      </c>
      <c r="J258" s="38">
        <f>地域別価格234[[#This Row],[列4]]</f>
        <v>0</v>
      </c>
      <c r="K258" s="38">
        <f>地域別価格234[[#This Row],[列4]]</f>
        <v>0</v>
      </c>
      <c r="L258" s="38">
        <f>地域別価格234[[#This Row],[列4]]</f>
        <v>0</v>
      </c>
      <c r="M258" s="38">
        <f>地域別価格234[[#This Row],[列4]]</f>
        <v>0</v>
      </c>
      <c r="N258" s="38">
        <f>地域別価格234[[#This Row],[列4]]</f>
        <v>0</v>
      </c>
      <c r="O258" s="38">
        <f>地域別価格234[[#This Row],[列4]]</f>
        <v>0</v>
      </c>
      <c r="P258" s="38">
        <f>地域別価格234[[#This Row],[列4]]</f>
        <v>0</v>
      </c>
      <c r="Q258" s="38">
        <f>地域別価格234[[#This Row],[列4]]</f>
        <v>0</v>
      </c>
      <c r="R258" s="38">
        <f>地域別価格234[[#This Row],[列4]]</f>
        <v>0</v>
      </c>
    </row>
    <row r="259" spans="1:102" ht="18" customHeight="1">
      <c r="A259" s="65"/>
      <c r="B259" s="65"/>
      <c r="C259" s="65"/>
      <c r="D259" s="65"/>
      <c r="E259" s="68"/>
      <c r="F259" s="68"/>
      <c r="G259" s="49">
        <f t="shared" si="366"/>
        <v>0</v>
      </c>
      <c r="H259" s="38">
        <f>地域別価格234[[#This Row],[列4]]</f>
        <v>0</v>
      </c>
      <c r="I259" s="38">
        <f>地域別価格234[[#This Row],[列4]]</f>
        <v>0</v>
      </c>
      <c r="J259" s="38">
        <f>地域別価格234[[#This Row],[列4]]</f>
        <v>0</v>
      </c>
      <c r="K259" s="38">
        <f>地域別価格234[[#This Row],[列4]]</f>
        <v>0</v>
      </c>
      <c r="L259" s="38">
        <f>地域別価格234[[#This Row],[列4]]</f>
        <v>0</v>
      </c>
      <c r="M259" s="38">
        <f>地域別価格234[[#This Row],[列4]]</f>
        <v>0</v>
      </c>
      <c r="N259" s="38">
        <f>地域別価格234[[#This Row],[列4]]</f>
        <v>0</v>
      </c>
      <c r="O259" s="38">
        <f>地域別価格234[[#This Row],[列4]]</f>
        <v>0</v>
      </c>
      <c r="P259" s="38">
        <f>地域別価格234[[#This Row],[列4]]</f>
        <v>0</v>
      </c>
      <c r="Q259" s="38">
        <f>地域別価格234[[#This Row],[列4]]</f>
        <v>0</v>
      </c>
      <c r="R259" s="38">
        <f>地域別価格234[[#This Row],[列4]]</f>
        <v>0</v>
      </c>
    </row>
    <row r="260" spans="1:102" ht="18" customHeight="1">
      <c r="A260" s="65"/>
      <c r="B260" s="65"/>
      <c r="C260" s="65"/>
      <c r="D260" s="65"/>
      <c r="E260" s="68"/>
      <c r="F260" s="68"/>
      <c r="G260" s="49">
        <f t="shared" si="366"/>
        <v>0</v>
      </c>
      <c r="H260" s="38">
        <f>地域別価格234[[#This Row],[列4]]</f>
        <v>0</v>
      </c>
      <c r="I260" s="38">
        <f>地域別価格234[[#This Row],[列4]]</f>
        <v>0</v>
      </c>
      <c r="J260" s="38">
        <f>地域別価格234[[#This Row],[列4]]</f>
        <v>0</v>
      </c>
      <c r="K260" s="38">
        <f>地域別価格234[[#This Row],[列4]]</f>
        <v>0</v>
      </c>
      <c r="L260" s="38">
        <f>地域別価格234[[#This Row],[列4]]</f>
        <v>0</v>
      </c>
      <c r="M260" s="38">
        <f>地域別価格234[[#This Row],[列4]]</f>
        <v>0</v>
      </c>
      <c r="N260" s="38">
        <f>地域別価格234[[#This Row],[列4]]</f>
        <v>0</v>
      </c>
      <c r="O260" s="38">
        <f>地域別価格234[[#This Row],[列4]]</f>
        <v>0</v>
      </c>
      <c r="P260" s="38">
        <f>地域別価格234[[#This Row],[列4]]</f>
        <v>0</v>
      </c>
      <c r="Q260" s="38">
        <f>地域別価格234[[#This Row],[列4]]</f>
        <v>0</v>
      </c>
      <c r="R260" s="38">
        <f>地域別価格234[[#This Row],[列4]]</f>
        <v>0</v>
      </c>
    </row>
    <row r="261" spans="1:102" ht="18" customHeight="1">
      <c r="A261" s="65"/>
      <c r="B261" s="65"/>
      <c r="C261" s="65"/>
      <c r="D261" s="65"/>
      <c r="E261" s="68"/>
      <c r="F261" s="68"/>
      <c r="G261" s="49">
        <f t="shared" si="366"/>
        <v>0</v>
      </c>
      <c r="H261" s="38">
        <f>地域別価格234[[#This Row],[列4]]</f>
        <v>0</v>
      </c>
      <c r="I261" s="38">
        <f>地域別価格234[[#This Row],[列4]]</f>
        <v>0</v>
      </c>
      <c r="J261" s="38">
        <f>地域別価格234[[#This Row],[列4]]</f>
        <v>0</v>
      </c>
      <c r="K261" s="38">
        <f>地域別価格234[[#This Row],[列4]]</f>
        <v>0</v>
      </c>
      <c r="L261" s="38">
        <f>地域別価格234[[#This Row],[列4]]</f>
        <v>0</v>
      </c>
      <c r="M261" s="38">
        <f>地域別価格234[[#This Row],[列4]]</f>
        <v>0</v>
      </c>
      <c r="N261" s="38">
        <f>地域別価格234[[#This Row],[列4]]</f>
        <v>0</v>
      </c>
      <c r="O261" s="38">
        <f>地域別価格234[[#This Row],[列4]]</f>
        <v>0</v>
      </c>
      <c r="P261" s="38">
        <f>地域別価格234[[#This Row],[列4]]</f>
        <v>0</v>
      </c>
      <c r="Q261" s="38">
        <f>地域別価格234[[#This Row],[列4]]</f>
        <v>0</v>
      </c>
      <c r="R261" s="38">
        <f>地域別価格234[[#This Row],[列4]]</f>
        <v>0</v>
      </c>
    </row>
    <row r="262" spans="1:102" ht="18" customHeight="1">
      <c r="A262" s="65"/>
      <c r="B262" s="65"/>
      <c r="C262" s="84"/>
      <c r="D262" s="84"/>
      <c r="E262" s="85"/>
      <c r="F262" s="85"/>
      <c r="G262" s="49">
        <f t="shared" si="366"/>
        <v>0</v>
      </c>
      <c r="H262" s="86">
        <f>地域別価格234[[#This Row],[列4]]</f>
        <v>0</v>
      </c>
      <c r="I262" s="86">
        <f>地域別価格234[[#This Row],[列4]]</f>
        <v>0</v>
      </c>
      <c r="J262" s="86">
        <f>地域別価格234[[#This Row],[列4]]</f>
        <v>0</v>
      </c>
      <c r="K262" s="86">
        <f>地域別価格234[[#This Row],[列4]]</f>
        <v>0</v>
      </c>
      <c r="L262" s="86">
        <f>地域別価格234[[#This Row],[列4]]</f>
        <v>0</v>
      </c>
      <c r="M262" s="86">
        <f>地域別価格234[[#This Row],[列4]]</f>
        <v>0</v>
      </c>
      <c r="N262" s="86">
        <f>地域別価格234[[#This Row],[列4]]</f>
        <v>0</v>
      </c>
      <c r="O262" s="86">
        <f>地域別価格234[[#This Row],[列4]]</f>
        <v>0</v>
      </c>
      <c r="P262" s="86">
        <f>地域別価格234[[#This Row],[列4]]</f>
        <v>0</v>
      </c>
      <c r="Q262" s="86">
        <f>地域別価格234[[#This Row],[列4]]</f>
        <v>0</v>
      </c>
      <c r="R262" s="86">
        <f>地域別価格234[[#This Row],[列4]]</f>
        <v>0</v>
      </c>
    </row>
    <row r="263" spans="1:102" ht="18" customHeight="1" thickBot="1"/>
    <row r="264" spans="1:102" ht="25.8" customHeight="1" thickBot="1">
      <c r="C264" s="1" t="s">
        <v>93</v>
      </c>
      <c r="F264" s="121" t="s">
        <v>96</v>
      </c>
      <c r="G264" s="122"/>
      <c r="H264" s="78" t="e">
        <f>AVERAGEIF(H266:H396,"&lt;&gt;0.00")</f>
        <v>#DIV/0!</v>
      </c>
      <c r="I264" s="123" t="s">
        <v>126</v>
      </c>
      <c r="J264" s="124"/>
      <c r="K264" s="124"/>
      <c r="L264" s="124"/>
      <c r="M264" s="124"/>
      <c r="N264" s="124"/>
      <c r="O264" s="124"/>
      <c r="P264" s="124"/>
      <c r="Q264" s="124"/>
      <c r="R264" s="125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30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</row>
    <row r="265" spans="1:102" ht="36.6" customHeight="1">
      <c r="A265" s="12" t="s">
        <v>50</v>
      </c>
      <c r="B265" s="12" t="s">
        <v>9</v>
      </c>
      <c r="C265" s="22" t="s">
        <v>10</v>
      </c>
      <c r="D265" s="2" t="s">
        <v>43</v>
      </c>
      <c r="E265" s="42" t="s">
        <v>47</v>
      </c>
      <c r="F265" s="74" t="s">
        <v>48</v>
      </c>
      <c r="G265" s="73" t="s">
        <v>11</v>
      </c>
      <c r="H265" s="73" t="s">
        <v>12</v>
      </c>
      <c r="I265" s="77" t="s">
        <v>94</v>
      </c>
      <c r="J265" s="74" t="s">
        <v>13</v>
      </c>
      <c r="K265" s="75" t="s">
        <v>114</v>
      </c>
      <c r="L265" s="89" t="s">
        <v>122</v>
      </c>
      <c r="M265" s="73" t="s">
        <v>123</v>
      </c>
      <c r="N265" s="73" t="s">
        <v>115</v>
      </c>
      <c r="O265" s="76" t="s">
        <v>119</v>
      </c>
      <c r="P265" s="73" t="s">
        <v>120</v>
      </c>
      <c r="Q265" s="73" t="s">
        <v>121</v>
      </c>
      <c r="R265" s="75" t="s">
        <v>114</v>
      </c>
    </row>
    <row r="266" spans="1:102" ht="18" customHeight="1">
      <c r="A266" s="21" t="str">
        <f>A205&amp;""</f>
        <v/>
      </c>
      <c r="B266" s="21" t="str">
        <f t="shared" ref="B266:F281" si="367">B205&amp;""</f>
        <v/>
      </c>
      <c r="C266" s="21" t="str">
        <f t="shared" si="367"/>
        <v/>
      </c>
      <c r="D266" s="21" t="str">
        <f t="shared" si="367"/>
        <v/>
      </c>
      <c r="E266" s="72" t="str">
        <f t="shared" si="367"/>
        <v/>
      </c>
      <c r="F266" s="21" t="str">
        <f t="shared" si="367"/>
        <v/>
      </c>
      <c r="G266" s="70">
        <f t="shared" ref="G266:G323" si="368">O266-I266</f>
        <v>0</v>
      </c>
      <c r="H266" s="15" t="e">
        <f t="shared" ref="H266:H323" si="369">(O266-I266)/I266</f>
        <v>#DIV/0!</v>
      </c>
      <c r="I266" s="69"/>
      <c r="J266" s="69"/>
      <c r="K266" s="16" t="e">
        <f>I266/J266</f>
        <v>#DIV/0!</v>
      </c>
      <c r="L266" s="69"/>
      <c r="M266" s="69"/>
      <c r="N266" s="16" t="e">
        <f>L266/M266</f>
        <v>#DIV/0!</v>
      </c>
      <c r="O266" s="71"/>
      <c r="P266" s="90" t="e">
        <f t="shared" ref="P266:P297" si="370">K83</f>
        <v>#N/A</v>
      </c>
      <c r="Q266" s="90" t="e">
        <f t="shared" ref="Q266:Q297" si="371">M83</f>
        <v>#N/A</v>
      </c>
      <c r="R266" s="91" t="e">
        <f>P266/Q266</f>
        <v>#N/A</v>
      </c>
    </row>
    <row r="267" spans="1:102" ht="18" customHeight="1">
      <c r="A267" s="21" t="str">
        <f t="shared" ref="A267:F282" si="372">A206&amp;""</f>
        <v/>
      </c>
      <c r="B267" s="21" t="str">
        <f t="shared" si="372"/>
        <v/>
      </c>
      <c r="C267" s="21" t="str">
        <f t="shared" si="367"/>
        <v/>
      </c>
      <c r="D267" s="21" t="str">
        <f t="shared" si="367"/>
        <v/>
      </c>
      <c r="E267" s="72" t="str">
        <f t="shared" si="367"/>
        <v/>
      </c>
      <c r="F267" s="21" t="str">
        <f t="shared" si="367"/>
        <v/>
      </c>
      <c r="G267" s="70">
        <f t="shared" si="368"/>
        <v>0</v>
      </c>
      <c r="H267" s="15" t="e">
        <f t="shared" si="369"/>
        <v>#DIV/0!</v>
      </c>
      <c r="I267" s="69"/>
      <c r="J267" s="69"/>
      <c r="K267" s="16" t="e">
        <f t="shared" ref="K267:K294" si="373">I267/J267</f>
        <v>#DIV/0!</v>
      </c>
      <c r="L267" s="69"/>
      <c r="M267" s="69"/>
      <c r="N267" s="16" t="e">
        <f t="shared" ref="N267:N323" si="374">L267/M267</f>
        <v>#DIV/0!</v>
      </c>
      <c r="O267" s="71"/>
      <c r="P267" s="90" t="e">
        <f t="shared" si="370"/>
        <v>#N/A</v>
      </c>
      <c r="Q267" s="90" t="e">
        <f t="shared" si="371"/>
        <v>#N/A</v>
      </c>
      <c r="R267" s="91" t="e">
        <f t="shared" ref="R267:R323" si="375">P267/Q267</f>
        <v>#N/A</v>
      </c>
    </row>
    <row r="268" spans="1:102" ht="18" customHeight="1">
      <c r="A268" s="21" t="str">
        <f t="shared" si="372"/>
        <v/>
      </c>
      <c r="B268" s="21" t="str">
        <f t="shared" si="372"/>
        <v/>
      </c>
      <c r="C268" s="21" t="str">
        <f t="shared" si="367"/>
        <v/>
      </c>
      <c r="D268" s="21" t="str">
        <f t="shared" si="367"/>
        <v/>
      </c>
      <c r="E268" s="72" t="str">
        <f t="shared" si="367"/>
        <v/>
      </c>
      <c r="F268" s="21" t="str">
        <f t="shared" si="367"/>
        <v/>
      </c>
      <c r="G268" s="70">
        <f t="shared" si="368"/>
        <v>0</v>
      </c>
      <c r="H268" s="15" t="e">
        <f t="shared" si="369"/>
        <v>#DIV/0!</v>
      </c>
      <c r="I268" s="69"/>
      <c r="J268" s="69"/>
      <c r="K268" s="16" t="e">
        <f t="shared" si="373"/>
        <v>#DIV/0!</v>
      </c>
      <c r="L268" s="69"/>
      <c r="M268" s="69"/>
      <c r="N268" s="16" t="e">
        <f t="shared" si="374"/>
        <v>#DIV/0!</v>
      </c>
      <c r="O268" s="71"/>
      <c r="P268" s="90" t="e">
        <f t="shared" si="370"/>
        <v>#N/A</v>
      </c>
      <c r="Q268" s="90" t="e">
        <f t="shared" si="371"/>
        <v>#N/A</v>
      </c>
      <c r="R268" s="91" t="e">
        <f t="shared" si="375"/>
        <v>#N/A</v>
      </c>
    </row>
    <row r="269" spans="1:102" ht="18" customHeight="1">
      <c r="A269" s="21" t="str">
        <f t="shared" si="372"/>
        <v/>
      </c>
      <c r="B269" s="21" t="str">
        <f t="shared" si="372"/>
        <v/>
      </c>
      <c r="C269" s="21" t="str">
        <f t="shared" si="367"/>
        <v/>
      </c>
      <c r="D269" s="21" t="str">
        <f t="shared" si="367"/>
        <v/>
      </c>
      <c r="E269" s="72" t="str">
        <f t="shared" si="367"/>
        <v/>
      </c>
      <c r="F269" s="21" t="str">
        <f t="shared" si="367"/>
        <v/>
      </c>
      <c r="G269" s="70">
        <f t="shared" si="368"/>
        <v>0</v>
      </c>
      <c r="H269" s="15" t="e">
        <f t="shared" si="369"/>
        <v>#DIV/0!</v>
      </c>
      <c r="I269" s="69"/>
      <c r="J269" s="65"/>
      <c r="K269" s="16" t="e">
        <f t="shared" si="373"/>
        <v>#DIV/0!</v>
      </c>
      <c r="L269" s="69"/>
      <c r="M269" s="65"/>
      <c r="N269" s="16" t="e">
        <f t="shared" si="374"/>
        <v>#DIV/0!</v>
      </c>
      <c r="O269" s="71"/>
      <c r="P269" s="90" t="e">
        <f t="shared" si="370"/>
        <v>#N/A</v>
      </c>
      <c r="Q269" s="90" t="e">
        <f t="shared" si="371"/>
        <v>#N/A</v>
      </c>
      <c r="R269" s="91" t="e">
        <f t="shared" si="375"/>
        <v>#N/A</v>
      </c>
    </row>
    <row r="270" spans="1:102" ht="18" customHeight="1">
      <c r="A270" s="21" t="str">
        <f t="shared" si="372"/>
        <v/>
      </c>
      <c r="B270" s="21" t="str">
        <f t="shared" si="372"/>
        <v/>
      </c>
      <c r="C270" s="21" t="str">
        <f t="shared" si="367"/>
        <v/>
      </c>
      <c r="D270" s="21" t="str">
        <f t="shared" si="367"/>
        <v/>
      </c>
      <c r="E270" s="72" t="str">
        <f t="shared" si="367"/>
        <v/>
      </c>
      <c r="F270" s="21" t="str">
        <f t="shared" si="367"/>
        <v/>
      </c>
      <c r="G270" s="70">
        <f t="shared" si="368"/>
        <v>0</v>
      </c>
      <c r="H270" s="15" t="e">
        <f t="shared" si="369"/>
        <v>#DIV/0!</v>
      </c>
      <c r="I270" s="69"/>
      <c r="J270" s="65"/>
      <c r="K270" s="16" t="e">
        <f t="shared" si="373"/>
        <v>#DIV/0!</v>
      </c>
      <c r="L270" s="69"/>
      <c r="M270" s="65"/>
      <c r="N270" s="16" t="e">
        <f t="shared" si="374"/>
        <v>#DIV/0!</v>
      </c>
      <c r="O270" s="71"/>
      <c r="P270" s="90" t="e">
        <f t="shared" si="370"/>
        <v>#N/A</v>
      </c>
      <c r="Q270" s="90" t="e">
        <f t="shared" si="371"/>
        <v>#N/A</v>
      </c>
      <c r="R270" s="91" t="e">
        <f t="shared" si="375"/>
        <v>#N/A</v>
      </c>
    </row>
    <row r="271" spans="1:102" ht="18" customHeight="1">
      <c r="A271" s="21" t="str">
        <f t="shared" si="372"/>
        <v/>
      </c>
      <c r="B271" s="21" t="str">
        <f t="shared" si="372"/>
        <v/>
      </c>
      <c r="C271" s="21" t="str">
        <f t="shared" si="367"/>
        <v/>
      </c>
      <c r="D271" s="21" t="str">
        <f t="shared" si="367"/>
        <v/>
      </c>
      <c r="E271" s="72" t="str">
        <f t="shared" si="367"/>
        <v/>
      </c>
      <c r="F271" s="21" t="str">
        <f t="shared" si="367"/>
        <v/>
      </c>
      <c r="G271" s="70">
        <f t="shared" si="368"/>
        <v>0</v>
      </c>
      <c r="H271" s="15" t="e">
        <f t="shared" si="369"/>
        <v>#DIV/0!</v>
      </c>
      <c r="I271" s="69"/>
      <c r="J271" s="65"/>
      <c r="K271" s="16" t="e">
        <f t="shared" si="373"/>
        <v>#DIV/0!</v>
      </c>
      <c r="L271" s="69"/>
      <c r="M271" s="65"/>
      <c r="N271" s="16" t="e">
        <f t="shared" si="374"/>
        <v>#DIV/0!</v>
      </c>
      <c r="O271" s="71"/>
      <c r="P271" s="90" t="e">
        <f t="shared" si="370"/>
        <v>#N/A</v>
      </c>
      <c r="Q271" s="90" t="e">
        <f t="shared" si="371"/>
        <v>#N/A</v>
      </c>
      <c r="R271" s="91" t="e">
        <f t="shared" si="375"/>
        <v>#N/A</v>
      </c>
    </row>
    <row r="272" spans="1:102" ht="18" customHeight="1">
      <c r="A272" s="21" t="str">
        <f t="shared" si="372"/>
        <v/>
      </c>
      <c r="B272" s="21" t="str">
        <f t="shared" si="372"/>
        <v/>
      </c>
      <c r="C272" s="21" t="str">
        <f t="shared" si="367"/>
        <v/>
      </c>
      <c r="D272" s="21" t="str">
        <f t="shared" si="367"/>
        <v/>
      </c>
      <c r="E272" s="72" t="str">
        <f t="shared" si="367"/>
        <v/>
      </c>
      <c r="F272" s="21" t="str">
        <f t="shared" si="367"/>
        <v/>
      </c>
      <c r="G272" s="70">
        <f t="shared" si="368"/>
        <v>0</v>
      </c>
      <c r="H272" s="15" t="e">
        <f t="shared" si="369"/>
        <v>#DIV/0!</v>
      </c>
      <c r="I272" s="69"/>
      <c r="J272" s="65"/>
      <c r="K272" s="16" t="e">
        <f t="shared" si="373"/>
        <v>#DIV/0!</v>
      </c>
      <c r="L272" s="69"/>
      <c r="M272" s="65"/>
      <c r="N272" s="16" t="e">
        <f t="shared" si="374"/>
        <v>#DIV/0!</v>
      </c>
      <c r="O272" s="71"/>
      <c r="P272" s="90" t="e">
        <f t="shared" si="370"/>
        <v>#N/A</v>
      </c>
      <c r="Q272" s="90" t="e">
        <f t="shared" si="371"/>
        <v>#N/A</v>
      </c>
      <c r="R272" s="91" t="e">
        <f t="shared" si="375"/>
        <v>#N/A</v>
      </c>
    </row>
    <row r="273" spans="1:18" ht="18" customHeight="1">
      <c r="A273" s="21" t="str">
        <f t="shared" si="372"/>
        <v/>
      </c>
      <c r="B273" s="21" t="str">
        <f t="shared" si="372"/>
        <v/>
      </c>
      <c r="C273" s="21" t="str">
        <f t="shared" si="367"/>
        <v/>
      </c>
      <c r="D273" s="21" t="str">
        <f t="shared" si="367"/>
        <v/>
      </c>
      <c r="E273" s="72" t="str">
        <f t="shared" si="367"/>
        <v/>
      </c>
      <c r="F273" s="21" t="str">
        <f t="shared" si="367"/>
        <v/>
      </c>
      <c r="G273" s="70">
        <f t="shared" si="368"/>
        <v>0</v>
      </c>
      <c r="H273" s="15" t="e">
        <f t="shared" si="369"/>
        <v>#DIV/0!</v>
      </c>
      <c r="I273" s="69"/>
      <c r="J273" s="65"/>
      <c r="K273" s="16" t="e">
        <f t="shared" si="373"/>
        <v>#DIV/0!</v>
      </c>
      <c r="L273" s="69"/>
      <c r="M273" s="65"/>
      <c r="N273" s="16" t="e">
        <f t="shared" si="374"/>
        <v>#DIV/0!</v>
      </c>
      <c r="O273" s="71"/>
      <c r="P273" s="90" t="e">
        <f t="shared" si="370"/>
        <v>#N/A</v>
      </c>
      <c r="Q273" s="90" t="e">
        <f t="shared" si="371"/>
        <v>#N/A</v>
      </c>
      <c r="R273" s="91" t="e">
        <f t="shared" si="375"/>
        <v>#N/A</v>
      </c>
    </row>
    <row r="274" spans="1:18" ht="18" customHeight="1">
      <c r="A274" s="21" t="str">
        <f t="shared" si="372"/>
        <v/>
      </c>
      <c r="B274" s="21" t="str">
        <f t="shared" si="372"/>
        <v/>
      </c>
      <c r="C274" s="21" t="str">
        <f t="shared" si="367"/>
        <v/>
      </c>
      <c r="D274" s="21" t="str">
        <f t="shared" si="367"/>
        <v/>
      </c>
      <c r="E274" s="72" t="str">
        <f t="shared" si="367"/>
        <v/>
      </c>
      <c r="F274" s="21" t="str">
        <f t="shared" si="367"/>
        <v/>
      </c>
      <c r="G274" s="70">
        <f t="shared" si="368"/>
        <v>0</v>
      </c>
      <c r="H274" s="15" t="e">
        <f t="shared" si="369"/>
        <v>#DIV/0!</v>
      </c>
      <c r="I274" s="69"/>
      <c r="J274" s="65"/>
      <c r="K274" s="16" t="e">
        <f t="shared" si="373"/>
        <v>#DIV/0!</v>
      </c>
      <c r="L274" s="69"/>
      <c r="M274" s="65"/>
      <c r="N274" s="16" t="e">
        <f t="shared" si="374"/>
        <v>#DIV/0!</v>
      </c>
      <c r="O274" s="71"/>
      <c r="P274" s="90" t="e">
        <f t="shared" si="370"/>
        <v>#N/A</v>
      </c>
      <c r="Q274" s="90" t="e">
        <f t="shared" si="371"/>
        <v>#N/A</v>
      </c>
      <c r="R274" s="91" t="e">
        <f t="shared" si="375"/>
        <v>#N/A</v>
      </c>
    </row>
    <row r="275" spans="1:18" ht="18" customHeight="1">
      <c r="A275" s="21" t="str">
        <f t="shared" si="372"/>
        <v/>
      </c>
      <c r="B275" s="21" t="str">
        <f t="shared" si="372"/>
        <v/>
      </c>
      <c r="C275" s="21" t="str">
        <f t="shared" si="367"/>
        <v/>
      </c>
      <c r="D275" s="21" t="str">
        <f t="shared" si="367"/>
        <v/>
      </c>
      <c r="E275" s="72" t="str">
        <f t="shared" si="367"/>
        <v/>
      </c>
      <c r="F275" s="21" t="str">
        <f t="shared" si="367"/>
        <v/>
      </c>
      <c r="G275" s="70">
        <f t="shared" si="368"/>
        <v>0</v>
      </c>
      <c r="H275" s="15" t="e">
        <f t="shared" si="369"/>
        <v>#DIV/0!</v>
      </c>
      <c r="I275" s="69"/>
      <c r="J275" s="65"/>
      <c r="K275" s="16" t="e">
        <f t="shared" si="373"/>
        <v>#DIV/0!</v>
      </c>
      <c r="L275" s="69"/>
      <c r="M275" s="65"/>
      <c r="N275" s="16" t="e">
        <f t="shared" si="374"/>
        <v>#DIV/0!</v>
      </c>
      <c r="O275" s="71"/>
      <c r="P275" s="90" t="e">
        <f t="shared" si="370"/>
        <v>#N/A</v>
      </c>
      <c r="Q275" s="90" t="e">
        <f t="shared" si="371"/>
        <v>#N/A</v>
      </c>
      <c r="R275" s="91" t="e">
        <f t="shared" si="375"/>
        <v>#N/A</v>
      </c>
    </row>
    <row r="276" spans="1:18" ht="18" customHeight="1">
      <c r="A276" s="21" t="str">
        <f t="shared" si="372"/>
        <v/>
      </c>
      <c r="B276" s="21" t="str">
        <f t="shared" si="372"/>
        <v/>
      </c>
      <c r="C276" s="21" t="str">
        <f t="shared" si="367"/>
        <v/>
      </c>
      <c r="D276" s="21" t="str">
        <f t="shared" si="367"/>
        <v/>
      </c>
      <c r="E276" s="72" t="str">
        <f t="shared" si="367"/>
        <v/>
      </c>
      <c r="F276" s="21" t="str">
        <f t="shared" si="367"/>
        <v/>
      </c>
      <c r="G276" s="70">
        <f t="shared" si="368"/>
        <v>0</v>
      </c>
      <c r="H276" s="15" t="e">
        <f t="shared" si="369"/>
        <v>#DIV/0!</v>
      </c>
      <c r="I276" s="69"/>
      <c r="J276" s="65"/>
      <c r="K276" s="16" t="e">
        <f t="shared" si="373"/>
        <v>#DIV/0!</v>
      </c>
      <c r="L276" s="69"/>
      <c r="M276" s="65"/>
      <c r="N276" s="16" t="e">
        <f t="shared" si="374"/>
        <v>#DIV/0!</v>
      </c>
      <c r="O276" s="71"/>
      <c r="P276" s="90" t="e">
        <f t="shared" si="370"/>
        <v>#N/A</v>
      </c>
      <c r="Q276" s="90" t="e">
        <f t="shared" si="371"/>
        <v>#N/A</v>
      </c>
      <c r="R276" s="91" t="e">
        <f t="shared" si="375"/>
        <v>#N/A</v>
      </c>
    </row>
    <row r="277" spans="1:18" ht="18" customHeight="1">
      <c r="A277" s="21" t="str">
        <f t="shared" si="372"/>
        <v/>
      </c>
      <c r="B277" s="21" t="str">
        <f t="shared" si="372"/>
        <v/>
      </c>
      <c r="C277" s="21" t="str">
        <f t="shared" si="367"/>
        <v/>
      </c>
      <c r="D277" s="21" t="str">
        <f t="shared" si="367"/>
        <v/>
      </c>
      <c r="E277" s="72" t="str">
        <f t="shared" si="367"/>
        <v/>
      </c>
      <c r="F277" s="21" t="str">
        <f t="shared" si="367"/>
        <v/>
      </c>
      <c r="G277" s="70">
        <f t="shared" si="368"/>
        <v>0</v>
      </c>
      <c r="H277" s="15" t="e">
        <f t="shared" si="369"/>
        <v>#DIV/0!</v>
      </c>
      <c r="I277" s="69"/>
      <c r="J277" s="65"/>
      <c r="K277" s="16" t="e">
        <f t="shared" si="373"/>
        <v>#DIV/0!</v>
      </c>
      <c r="L277" s="69"/>
      <c r="M277" s="65"/>
      <c r="N277" s="16" t="e">
        <f t="shared" si="374"/>
        <v>#DIV/0!</v>
      </c>
      <c r="O277" s="71"/>
      <c r="P277" s="90" t="e">
        <f t="shared" si="370"/>
        <v>#N/A</v>
      </c>
      <c r="Q277" s="90" t="e">
        <f t="shared" si="371"/>
        <v>#N/A</v>
      </c>
      <c r="R277" s="91" t="e">
        <f t="shared" si="375"/>
        <v>#N/A</v>
      </c>
    </row>
    <row r="278" spans="1:18" ht="18" customHeight="1">
      <c r="A278" s="21" t="str">
        <f t="shared" si="372"/>
        <v/>
      </c>
      <c r="B278" s="21" t="str">
        <f t="shared" si="372"/>
        <v/>
      </c>
      <c r="C278" s="21" t="str">
        <f t="shared" si="367"/>
        <v/>
      </c>
      <c r="D278" s="21" t="str">
        <f t="shared" si="367"/>
        <v/>
      </c>
      <c r="E278" s="72" t="str">
        <f t="shared" si="367"/>
        <v/>
      </c>
      <c r="F278" s="21" t="str">
        <f t="shared" si="367"/>
        <v/>
      </c>
      <c r="G278" s="70">
        <f t="shared" si="368"/>
        <v>0</v>
      </c>
      <c r="H278" s="15" t="e">
        <f t="shared" si="369"/>
        <v>#DIV/0!</v>
      </c>
      <c r="I278" s="69"/>
      <c r="J278" s="65"/>
      <c r="K278" s="16" t="e">
        <f t="shared" si="373"/>
        <v>#DIV/0!</v>
      </c>
      <c r="L278" s="69"/>
      <c r="M278" s="65"/>
      <c r="N278" s="16" t="e">
        <f t="shared" si="374"/>
        <v>#DIV/0!</v>
      </c>
      <c r="O278" s="71"/>
      <c r="P278" s="90" t="e">
        <f t="shared" si="370"/>
        <v>#N/A</v>
      </c>
      <c r="Q278" s="90" t="e">
        <f t="shared" si="371"/>
        <v>#N/A</v>
      </c>
      <c r="R278" s="91" t="e">
        <f t="shared" si="375"/>
        <v>#N/A</v>
      </c>
    </row>
    <row r="279" spans="1:18" ht="18" customHeight="1">
      <c r="A279" s="21" t="str">
        <f t="shared" si="372"/>
        <v/>
      </c>
      <c r="B279" s="21" t="str">
        <f t="shared" si="372"/>
        <v/>
      </c>
      <c r="C279" s="21" t="str">
        <f t="shared" si="367"/>
        <v/>
      </c>
      <c r="D279" s="21" t="str">
        <f t="shared" si="367"/>
        <v/>
      </c>
      <c r="E279" s="72" t="str">
        <f t="shared" si="367"/>
        <v/>
      </c>
      <c r="F279" s="21" t="str">
        <f t="shared" si="367"/>
        <v/>
      </c>
      <c r="G279" s="70">
        <f t="shared" si="368"/>
        <v>0</v>
      </c>
      <c r="H279" s="15" t="e">
        <f t="shared" si="369"/>
        <v>#DIV/0!</v>
      </c>
      <c r="I279" s="69"/>
      <c r="J279" s="65"/>
      <c r="K279" s="16" t="e">
        <f t="shared" si="373"/>
        <v>#DIV/0!</v>
      </c>
      <c r="L279" s="69"/>
      <c r="M279" s="65"/>
      <c r="N279" s="16" t="e">
        <f t="shared" si="374"/>
        <v>#DIV/0!</v>
      </c>
      <c r="O279" s="71"/>
      <c r="P279" s="90" t="e">
        <f t="shared" si="370"/>
        <v>#N/A</v>
      </c>
      <c r="Q279" s="90" t="e">
        <f t="shared" si="371"/>
        <v>#N/A</v>
      </c>
      <c r="R279" s="91" t="e">
        <f t="shared" si="375"/>
        <v>#N/A</v>
      </c>
    </row>
    <row r="280" spans="1:18" ht="18" customHeight="1">
      <c r="A280" s="21" t="str">
        <f t="shared" si="372"/>
        <v/>
      </c>
      <c r="B280" s="21" t="str">
        <f t="shared" si="372"/>
        <v/>
      </c>
      <c r="C280" s="21" t="str">
        <f t="shared" si="367"/>
        <v/>
      </c>
      <c r="D280" s="21" t="str">
        <f t="shared" si="367"/>
        <v/>
      </c>
      <c r="E280" s="72" t="str">
        <f t="shared" si="367"/>
        <v/>
      </c>
      <c r="F280" s="21" t="str">
        <f t="shared" si="367"/>
        <v/>
      </c>
      <c r="G280" s="70">
        <f t="shared" si="368"/>
        <v>0</v>
      </c>
      <c r="H280" s="15" t="e">
        <f t="shared" si="369"/>
        <v>#DIV/0!</v>
      </c>
      <c r="I280" s="69"/>
      <c r="J280" s="65"/>
      <c r="K280" s="16" t="e">
        <f t="shared" si="373"/>
        <v>#DIV/0!</v>
      </c>
      <c r="L280" s="69"/>
      <c r="M280" s="65"/>
      <c r="N280" s="16" t="e">
        <f t="shared" si="374"/>
        <v>#DIV/0!</v>
      </c>
      <c r="O280" s="71"/>
      <c r="P280" s="90" t="e">
        <f t="shared" si="370"/>
        <v>#N/A</v>
      </c>
      <c r="Q280" s="90" t="e">
        <f t="shared" si="371"/>
        <v>#N/A</v>
      </c>
      <c r="R280" s="91" t="e">
        <f t="shared" si="375"/>
        <v>#N/A</v>
      </c>
    </row>
    <row r="281" spans="1:18" ht="18" customHeight="1">
      <c r="A281" s="21" t="str">
        <f t="shared" si="372"/>
        <v/>
      </c>
      <c r="B281" s="21" t="str">
        <f t="shared" si="372"/>
        <v/>
      </c>
      <c r="C281" s="21" t="str">
        <f t="shared" si="367"/>
        <v/>
      </c>
      <c r="D281" s="21" t="str">
        <f t="shared" si="367"/>
        <v/>
      </c>
      <c r="E281" s="72" t="str">
        <f t="shared" si="367"/>
        <v/>
      </c>
      <c r="F281" s="21" t="str">
        <f t="shared" si="367"/>
        <v/>
      </c>
      <c r="G281" s="70">
        <f t="shared" si="368"/>
        <v>0</v>
      </c>
      <c r="H281" s="15" t="e">
        <f t="shared" si="369"/>
        <v>#DIV/0!</v>
      </c>
      <c r="I281" s="69"/>
      <c r="J281" s="65"/>
      <c r="K281" s="16" t="e">
        <f t="shared" si="373"/>
        <v>#DIV/0!</v>
      </c>
      <c r="L281" s="69"/>
      <c r="M281" s="65"/>
      <c r="N281" s="16" t="e">
        <f t="shared" si="374"/>
        <v>#DIV/0!</v>
      </c>
      <c r="O281" s="71"/>
      <c r="P281" s="90" t="e">
        <f t="shared" si="370"/>
        <v>#N/A</v>
      </c>
      <c r="Q281" s="90" t="e">
        <f t="shared" si="371"/>
        <v>#N/A</v>
      </c>
      <c r="R281" s="91" t="e">
        <f t="shared" si="375"/>
        <v>#N/A</v>
      </c>
    </row>
    <row r="282" spans="1:18" ht="18" customHeight="1">
      <c r="A282" s="21" t="str">
        <f t="shared" si="372"/>
        <v/>
      </c>
      <c r="B282" s="21" t="str">
        <f t="shared" si="372"/>
        <v/>
      </c>
      <c r="C282" s="21" t="str">
        <f t="shared" si="372"/>
        <v/>
      </c>
      <c r="D282" s="21" t="str">
        <f t="shared" si="372"/>
        <v/>
      </c>
      <c r="E282" s="72" t="str">
        <f t="shared" si="372"/>
        <v/>
      </c>
      <c r="F282" s="21" t="str">
        <f t="shared" si="372"/>
        <v/>
      </c>
      <c r="G282" s="70">
        <f t="shared" si="368"/>
        <v>0</v>
      </c>
      <c r="H282" s="15" t="e">
        <f t="shared" si="369"/>
        <v>#DIV/0!</v>
      </c>
      <c r="I282" s="69"/>
      <c r="J282" s="65"/>
      <c r="K282" s="16" t="e">
        <f t="shared" si="373"/>
        <v>#DIV/0!</v>
      </c>
      <c r="L282" s="69"/>
      <c r="M282" s="65"/>
      <c r="N282" s="16" t="e">
        <f t="shared" si="374"/>
        <v>#DIV/0!</v>
      </c>
      <c r="O282" s="71"/>
      <c r="P282" s="90" t="e">
        <f t="shared" si="370"/>
        <v>#N/A</v>
      </c>
      <c r="Q282" s="90" t="e">
        <f t="shared" si="371"/>
        <v>#N/A</v>
      </c>
      <c r="R282" s="91" t="e">
        <f t="shared" si="375"/>
        <v>#N/A</v>
      </c>
    </row>
    <row r="283" spans="1:18" ht="18" customHeight="1">
      <c r="A283" s="21" t="str">
        <f t="shared" ref="A283:F298" si="376">A222&amp;""</f>
        <v/>
      </c>
      <c r="B283" s="21" t="str">
        <f t="shared" si="376"/>
        <v/>
      </c>
      <c r="C283" s="21" t="str">
        <f t="shared" si="376"/>
        <v/>
      </c>
      <c r="D283" s="21" t="str">
        <f t="shared" si="376"/>
        <v/>
      </c>
      <c r="E283" s="72" t="str">
        <f t="shared" si="376"/>
        <v/>
      </c>
      <c r="F283" s="21" t="str">
        <f t="shared" si="376"/>
        <v/>
      </c>
      <c r="G283" s="70">
        <f t="shared" si="368"/>
        <v>0</v>
      </c>
      <c r="H283" s="15" t="e">
        <f t="shared" si="369"/>
        <v>#DIV/0!</v>
      </c>
      <c r="I283" s="69"/>
      <c r="J283" s="65"/>
      <c r="K283" s="16" t="e">
        <f t="shared" si="373"/>
        <v>#DIV/0!</v>
      </c>
      <c r="L283" s="69"/>
      <c r="M283" s="65"/>
      <c r="N283" s="16" t="e">
        <f t="shared" si="374"/>
        <v>#DIV/0!</v>
      </c>
      <c r="O283" s="71"/>
      <c r="P283" s="90" t="e">
        <f t="shared" si="370"/>
        <v>#N/A</v>
      </c>
      <c r="Q283" s="90" t="e">
        <f t="shared" si="371"/>
        <v>#N/A</v>
      </c>
      <c r="R283" s="91" t="e">
        <f t="shared" si="375"/>
        <v>#N/A</v>
      </c>
    </row>
    <row r="284" spans="1:18" ht="18" customHeight="1">
      <c r="A284" s="21" t="str">
        <f t="shared" si="376"/>
        <v/>
      </c>
      <c r="B284" s="21" t="str">
        <f t="shared" si="376"/>
        <v/>
      </c>
      <c r="C284" s="21" t="str">
        <f t="shared" si="376"/>
        <v/>
      </c>
      <c r="D284" s="21" t="str">
        <f t="shared" si="376"/>
        <v/>
      </c>
      <c r="E284" s="72" t="str">
        <f t="shared" si="376"/>
        <v/>
      </c>
      <c r="F284" s="21" t="str">
        <f t="shared" si="376"/>
        <v/>
      </c>
      <c r="G284" s="70">
        <f t="shared" si="368"/>
        <v>0</v>
      </c>
      <c r="H284" s="15" t="e">
        <f t="shared" si="369"/>
        <v>#DIV/0!</v>
      </c>
      <c r="I284" s="69"/>
      <c r="J284" s="65"/>
      <c r="K284" s="16" t="e">
        <f t="shared" si="373"/>
        <v>#DIV/0!</v>
      </c>
      <c r="L284" s="69"/>
      <c r="M284" s="65"/>
      <c r="N284" s="16" t="e">
        <f t="shared" si="374"/>
        <v>#DIV/0!</v>
      </c>
      <c r="O284" s="71"/>
      <c r="P284" s="90" t="e">
        <f t="shared" si="370"/>
        <v>#N/A</v>
      </c>
      <c r="Q284" s="90" t="e">
        <f t="shared" si="371"/>
        <v>#N/A</v>
      </c>
      <c r="R284" s="91" t="e">
        <f t="shared" si="375"/>
        <v>#N/A</v>
      </c>
    </row>
    <row r="285" spans="1:18" ht="18" customHeight="1">
      <c r="A285" s="21" t="str">
        <f t="shared" si="376"/>
        <v/>
      </c>
      <c r="B285" s="21" t="str">
        <f t="shared" si="376"/>
        <v/>
      </c>
      <c r="C285" s="21" t="str">
        <f t="shared" si="376"/>
        <v/>
      </c>
      <c r="D285" s="21" t="str">
        <f t="shared" si="376"/>
        <v/>
      </c>
      <c r="E285" s="72" t="str">
        <f t="shared" si="376"/>
        <v/>
      </c>
      <c r="F285" s="21" t="str">
        <f t="shared" si="376"/>
        <v/>
      </c>
      <c r="G285" s="70">
        <f t="shared" si="368"/>
        <v>0</v>
      </c>
      <c r="H285" s="15" t="e">
        <f t="shared" si="369"/>
        <v>#DIV/0!</v>
      </c>
      <c r="I285" s="69"/>
      <c r="J285" s="65"/>
      <c r="K285" s="16" t="e">
        <f t="shared" si="373"/>
        <v>#DIV/0!</v>
      </c>
      <c r="L285" s="69"/>
      <c r="M285" s="65"/>
      <c r="N285" s="16" t="e">
        <f t="shared" si="374"/>
        <v>#DIV/0!</v>
      </c>
      <c r="O285" s="71"/>
      <c r="P285" s="90" t="e">
        <f t="shared" si="370"/>
        <v>#N/A</v>
      </c>
      <c r="Q285" s="90" t="e">
        <f t="shared" si="371"/>
        <v>#N/A</v>
      </c>
      <c r="R285" s="91" t="e">
        <f t="shared" si="375"/>
        <v>#N/A</v>
      </c>
    </row>
    <row r="286" spans="1:18" ht="18" customHeight="1">
      <c r="A286" s="21" t="str">
        <f t="shared" si="376"/>
        <v/>
      </c>
      <c r="B286" s="21" t="str">
        <f t="shared" si="376"/>
        <v/>
      </c>
      <c r="C286" s="21" t="str">
        <f t="shared" si="376"/>
        <v/>
      </c>
      <c r="D286" s="21" t="str">
        <f t="shared" si="376"/>
        <v/>
      </c>
      <c r="E286" s="72" t="str">
        <f t="shared" si="376"/>
        <v/>
      </c>
      <c r="F286" s="21" t="str">
        <f t="shared" si="376"/>
        <v/>
      </c>
      <c r="G286" s="70">
        <f t="shared" si="368"/>
        <v>0</v>
      </c>
      <c r="H286" s="15" t="e">
        <f t="shared" si="369"/>
        <v>#DIV/0!</v>
      </c>
      <c r="I286" s="69"/>
      <c r="J286" s="65"/>
      <c r="K286" s="16" t="e">
        <f t="shared" si="373"/>
        <v>#DIV/0!</v>
      </c>
      <c r="L286" s="69"/>
      <c r="M286" s="65"/>
      <c r="N286" s="16" t="e">
        <f t="shared" si="374"/>
        <v>#DIV/0!</v>
      </c>
      <c r="O286" s="71"/>
      <c r="P286" s="90" t="e">
        <f t="shared" si="370"/>
        <v>#N/A</v>
      </c>
      <c r="Q286" s="90" t="e">
        <f t="shared" si="371"/>
        <v>#N/A</v>
      </c>
      <c r="R286" s="91" t="e">
        <f t="shared" si="375"/>
        <v>#N/A</v>
      </c>
    </row>
    <row r="287" spans="1:18" ht="18" customHeight="1">
      <c r="A287" s="21" t="str">
        <f t="shared" si="376"/>
        <v/>
      </c>
      <c r="B287" s="21" t="str">
        <f t="shared" si="376"/>
        <v/>
      </c>
      <c r="C287" s="21" t="str">
        <f t="shared" si="376"/>
        <v/>
      </c>
      <c r="D287" s="21" t="str">
        <f t="shared" si="376"/>
        <v/>
      </c>
      <c r="E287" s="72" t="str">
        <f t="shared" si="376"/>
        <v/>
      </c>
      <c r="F287" s="21" t="str">
        <f t="shared" si="376"/>
        <v/>
      </c>
      <c r="G287" s="70">
        <f t="shared" si="368"/>
        <v>0</v>
      </c>
      <c r="H287" s="15" t="e">
        <f t="shared" si="369"/>
        <v>#DIV/0!</v>
      </c>
      <c r="I287" s="69"/>
      <c r="J287" s="65"/>
      <c r="K287" s="16" t="e">
        <f t="shared" si="373"/>
        <v>#DIV/0!</v>
      </c>
      <c r="L287" s="69"/>
      <c r="M287" s="65"/>
      <c r="N287" s="16" t="e">
        <f t="shared" si="374"/>
        <v>#DIV/0!</v>
      </c>
      <c r="O287" s="71"/>
      <c r="P287" s="90" t="e">
        <f t="shared" si="370"/>
        <v>#N/A</v>
      </c>
      <c r="Q287" s="90" t="e">
        <f t="shared" si="371"/>
        <v>#N/A</v>
      </c>
      <c r="R287" s="91" t="e">
        <f t="shared" si="375"/>
        <v>#N/A</v>
      </c>
    </row>
    <row r="288" spans="1:18" ht="18" customHeight="1">
      <c r="A288" s="21" t="str">
        <f t="shared" si="376"/>
        <v/>
      </c>
      <c r="B288" s="21" t="str">
        <f t="shared" si="376"/>
        <v/>
      </c>
      <c r="C288" s="21" t="str">
        <f t="shared" si="376"/>
        <v/>
      </c>
      <c r="D288" s="21" t="str">
        <f t="shared" si="376"/>
        <v/>
      </c>
      <c r="E288" s="72" t="str">
        <f t="shared" si="376"/>
        <v/>
      </c>
      <c r="F288" s="21" t="str">
        <f t="shared" si="376"/>
        <v/>
      </c>
      <c r="G288" s="70">
        <f t="shared" si="368"/>
        <v>0</v>
      </c>
      <c r="H288" s="15" t="e">
        <f t="shared" si="369"/>
        <v>#DIV/0!</v>
      </c>
      <c r="I288" s="69"/>
      <c r="J288" s="65"/>
      <c r="K288" s="16" t="e">
        <f t="shared" si="373"/>
        <v>#DIV/0!</v>
      </c>
      <c r="L288" s="69"/>
      <c r="M288" s="65"/>
      <c r="N288" s="16" t="e">
        <f t="shared" si="374"/>
        <v>#DIV/0!</v>
      </c>
      <c r="O288" s="71"/>
      <c r="P288" s="90" t="e">
        <f t="shared" si="370"/>
        <v>#N/A</v>
      </c>
      <c r="Q288" s="90" t="e">
        <f t="shared" si="371"/>
        <v>#N/A</v>
      </c>
      <c r="R288" s="91" t="e">
        <f t="shared" si="375"/>
        <v>#N/A</v>
      </c>
    </row>
    <row r="289" spans="1:18" ht="18" customHeight="1">
      <c r="A289" s="21" t="str">
        <f t="shared" si="376"/>
        <v/>
      </c>
      <c r="B289" s="21" t="str">
        <f t="shared" si="376"/>
        <v/>
      </c>
      <c r="C289" s="21" t="str">
        <f t="shared" si="376"/>
        <v/>
      </c>
      <c r="D289" s="21" t="str">
        <f t="shared" si="376"/>
        <v/>
      </c>
      <c r="E289" s="72" t="str">
        <f t="shared" si="376"/>
        <v/>
      </c>
      <c r="F289" s="21" t="str">
        <f t="shared" si="376"/>
        <v/>
      </c>
      <c r="G289" s="70">
        <f t="shared" si="368"/>
        <v>0</v>
      </c>
      <c r="H289" s="15" t="e">
        <f t="shared" si="369"/>
        <v>#DIV/0!</v>
      </c>
      <c r="I289" s="69"/>
      <c r="J289" s="65"/>
      <c r="K289" s="16" t="e">
        <f t="shared" si="373"/>
        <v>#DIV/0!</v>
      </c>
      <c r="L289" s="69"/>
      <c r="M289" s="65"/>
      <c r="N289" s="16" t="e">
        <f t="shared" si="374"/>
        <v>#DIV/0!</v>
      </c>
      <c r="O289" s="71"/>
      <c r="P289" s="90" t="e">
        <f t="shared" si="370"/>
        <v>#N/A</v>
      </c>
      <c r="Q289" s="90" t="e">
        <f t="shared" si="371"/>
        <v>#N/A</v>
      </c>
      <c r="R289" s="91" t="e">
        <f t="shared" si="375"/>
        <v>#N/A</v>
      </c>
    </row>
    <row r="290" spans="1:18" ht="18" customHeight="1">
      <c r="A290" s="21" t="str">
        <f t="shared" si="376"/>
        <v/>
      </c>
      <c r="B290" s="21" t="str">
        <f t="shared" si="376"/>
        <v/>
      </c>
      <c r="C290" s="21" t="str">
        <f t="shared" si="376"/>
        <v/>
      </c>
      <c r="D290" s="21" t="str">
        <f t="shared" si="376"/>
        <v/>
      </c>
      <c r="E290" s="72" t="str">
        <f t="shared" si="376"/>
        <v/>
      </c>
      <c r="F290" s="21" t="str">
        <f t="shared" si="376"/>
        <v/>
      </c>
      <c r="G290" s="70">
        <f t="shared" si="368"/>
        <v>0</v>
      </c>
      <c r="H290" s="15" t="e">
        <f t="shared" si="369"/>
        <v>#DIV/0!</v>
      </c>
      <c r="I290" s="69"/>
      <c r="J290" s="65"/>
      <c r="K290" s="16" t="e">
        <f t="shared" si="373"/>
        <v>#DIV/0!</v>
      </c>
      <c r="L290" s="69"/>
      <c r="M290" s="65"/>
      <c r="N290" s="16" t="e">
        <f t="shared" si="374"/>
        <v>#DIV/0!</v>
      </c>
      <c r="O290" s="71"/>
      <c r="P290" s="90" t="e">
        <f t="shared" si="370"/>
        <v>#N/A</v>
      </c>
      <c r="Q290" s="90" t="e">
        <f t="shared" si="371"/>
        <v>#N/A</v>
      </c>
      <c r="R290" s="91" t="e">
        <f t="shared" si="375"/>
        <v>#N/A</v>
      </c>
    </row>
    <row r="291" spans="1:18" ht="18" customHeight="1">
      <c r="A291" s="21" t="str">
        <f t="shared" si="376"/>
        <v/>
      </c>
      <c r="B291" s="21" t="str">
        <f t="shared" si="376"/>
        <v/>
      </c>
      <c r="C291" s="21" t="str">
        <f t="shared" si="376"/>
        <v/>
      </c>
      <c r="D291" s="21" t="str">
        <f t="shared" si="376"/>
        <v/>
      </c>
      <c r="E291" s="72" t="str">
        <f t="shared" si="376"/>
        <v/>
      </c>
      <c r="F291" s="21" t="str">
        <f t="shared" si="376"/>
        <v/>
      </c>
      <c r="G291" s="70">
        <f t="shared" si="368"/>
        <v>0</v>
      </c>
      <c r="H291" s="15" t="e">
        <f t="shared" si="369"/>
        <v>#DIV/0!</v>
      </c>
      <c r="I291" s="69"/>
      <c r="J291" s="65"/>
      <c r="K291" s="16" t="e">
        <f t="shared" si="373"/>
        <v>#DIV/0!</v>
      </c>
      <c r="L291" s="69"/>
      <c r="M291" s="65"/>
      <c r="N291" s="16" t="e">
        <f t="shared" si="374"/>
        <v>#DIV/0!</v>
      </c>
      <c r="O291" s="71"/>
      <c r="P291" s="90" t="e">
        <f t="shared" si="370"/>
        <v>#N/A</v>
      </c>
      <c r="Q291" s="90" t="e">
        <f t="shared" si="371"/>
        <v>#N/A</v>
      </c>
      <c r="R291" s="91" t="e">
        <f t="shared" si="375"/>
        <v>#N/A</v>
      </c>
    </row>
    <row r="292" spans="1:18" ht="18" customHeight="1">
      <c r="A292" s="21" t="str">
        <f t="shared" si="376"/>
        <v/>
      </c>
      <c r="B292" s="21" t="str">
        <f t="shared" si="376"/>
        <v/>
      </c>
      <c r="C292" s="21" t="str">
        <f t="shared" si="376"/>
        <v/>
      </c>
      <c r="D292" s="21" t="str">
        <f t="shared" si="376"/>
        <v/>
      </c>
      <c r="E292" s="72" t="str">
        <f t="shared" si="376"/>
        <v/>
      </c>
      <c r="F292" s="21" t="str">
        <f t="shared" si="376"/>
        <v/>
      </c>
      <c r="G292" s="70">
        <f t="shared" si="368"/>
        <v>0</v>
      </c>
      <c r="H292" s="15" t="e">
        <f t="shared" si="369"/>
        <v>#DIV/0!</v>
      </c>
      <c r="I292" s="69"/>
      <c r="J292" s="65"/>
      <c r="K292" s="16" t="e">
        <f t="shared" si="373"/>
        <v>#DIV/0!</v>
      </c>
      <c r="L292" s="69"/>
      <c r="M292" s="65"/>
      <c r="N292" s="16" t="e">
        <f t="shared" si="374"/>
        <v>#DIV/0!</v>
      </c>
      <c r="O292" s="71"/>
      <c r="P292" s="90" t="e">
        <f t="shared" si="370"/>
        <v>#N/A</v>
      </c>
      <c r="Q292" s="90" t="e">
        <f t="shared" si="371"/>
        <v>#N/A</v>
      </c>
      <c r="R292" s="91" t="e">
        <f t="shared" si="375"/>
        <v>#N/A</v>
      </c>
    </row>
    <row r="293" spans="1:18" ht="18" customHeight="1">
      <c r="A293" s="21" t="str">
        <f t="shared" si="376"/>
        <v/>
      </c>
      <c r="B293" s="21" t="str">
        <f t="shared" si="376"/>
        <v/>
      </c>
      <c r="C293" s="21" t="str">
        <f t="shared" si="376"/>
        <v/>
      </c>
      <c r="D293" s="21" t="str">
        <f t="shared" si="376"/>
        <v/>
      </c>
      <c r="E293" s="72" t="str">
        <f t="shared" si="376"/>
        <v/>
      </c>
      <c r="F293" s="21" t="str">
        <f t="shared" si="376"/>
        <v/>
      </c>
      <c r="G293" s="70">
        <f t="shared" si="368"/>
        <v>0</v>
      </c>
      <c r="H293" s="15" t="e">
        <f t="shared" si="369"/>
        <v>#DIV/0!</v>
      </c>
      <c r="I293" s="69"/>
      <c r="J293" s="65"/>
      <c r="K293" s="16" t="e">
        <f t="shared" si="373"/>
        <v>#DIV/0!</v>
      </c>
      <c r="L293" s="69"/>
      <c r="M293" s="65"/>
      <c r="N293" s="16" t="e">
        <f t="shared" si="374"/>
        <v>#DIV/0!</v>
      </c>
      <c r="O293" s="71"/>
      <c r="P293" s="90" t="e">
        <f t="shared" si="370"/>
        <v>#N/A</v>
      </c>
      <c r="Q293" s="90" t="e">
        <f t="shared" si="371"/>
        <v>#N/A</v>
      </c>
      <c r="R293" s="91" t="e">
        <f t="shared" si="375"/>
        <v>#N/A</v>
      </c>
    </row>
    <row r="294" spans="1:18" ht="18" customHeight="1">
      <c r="A294" s="21" t="str">
        <f t="shared" si="376"/>
        <v/>
      </c>
      <c r="B294" s="21" t="str">
        <f t="shared" si="376"/>
        <v/>
      </c>
      <c r="C294" s="21" t="str">
        <f t="shared" si="376"/>
        <v/>
      </c>
      <c r="D294" s="21" t="str">
        <f t="shared" si="376"/>
        <v/>
      </c>
      <c r="E294" s="72" t="str">
        <f t="shared" si="376"/>
        <v/>
      </c>
      <c r="F294" s="21" t="str">
        <f t="shared" si="376"/>
        <v/>
      </c>
      <c r="G294" s="70">
        <f t="shared" si="368"/>
        <v>0</v>
      </c>
      <c r="H294" s="15" t="e">
        <f t="shared" si="369"/>
        <v>#DIV/0!</v>
      </c>
      <c r="I294" s="69"/>
      <c r="J294" s="65"/>
      <c r="K294" s="16" t="e">
        <f t="shared" si="373"/>
        <v>#DIV/0!</v>
      </c>
      <c r="L294" s="69"/>
      <c r="M294" s="65"/>
      <c r="N294" s="16" t="e">
        <f t="shared" si="374"/>
        <v>#DIV/0!</v>
      </c>
      <c r="O294" s="71"/>
      <c r="P294" s="90" t="e">
        <f t="shared" si="370"/>
        <v>#N/A</v>
      </c>
      <c r="Q294" s="90" t="e">
        <f t="shared" si="371"/>
        <v>#N/A</v>
      </c>
      <c r="R294" s="91" t="e">
        <f t="shared" si="375"/>
        <v>#N/A</v>
      </c>
    </row>
    <row r="295" spans="1:18" ht="18" customHeight="1">
      <c r="A295" s="21" t="str">
        <f t="shared" si="376"/>
        <v/>
      </c>
      <c r="B295" s="21" t="str">
        <f t="shared" si="376"/>
        <v/>
      </c>
      <c r="C295" s="21" t="str">
        <f t="shared" si="376"/>
        <v/>
      </c>
      <c r="D295" s="21" t="str">
        <f t="shared" si="376"/>
        <v/>
      </c>
      <c r="E295" s="72" t="str">
        <f t="shared" si="376"/>
        <v/>
      </c>
      <c r="F295" s="21" t="str">
        <f t="shared" si="376"/>
        <v/>
      </c>
      <c r="G295" s="70">
        <f t="shared" si="368"/>
        <v>0</v>
      </c>
      <c r="H295" s="15" t="e">
        <f t="shared" si="369"/>
        <v>#DIV/0!</v>
      </c>
      <c r="I295" s="69"/>
      <c r="J295" s="69"/>
      <c r="K295" s="16" t="e">
        <f>I295/J295</f>
        <v>#DIV/0!</v>
      </c>
      <c r="L295" s="69"/>
      <c r="M295" s="69"/>
      <c r="N295" s="16" t="e">
        <f t="shared" si="374"/>
        <v>#DIV/0!</v>
      </c>
      <c r="O295" s="71"/>
      <c r="P295" s="90" t="e">
        <f t="shared" si="370"/>
        <v>#N/A</v>
      </c>
      <c r="Q295" s="90" t="e">
        <f t="shared" si="371"/>
        <v>#N/A</v>
      </c>
      <c r="R295" s="91" t="e">
        <f t="shared" si="375"/>
        <v>#N/A</v>
      </c>
    </row>
    <row r="296" spans="1:18" ht="18" customHeight="1">
      <c r="A296" s="21" t="str">
        <f t="shared" si="376"/>
        <v/>
      </c>
      <c r="B296" s="21" t="str">
        <f t="shared" si="376"/>
        <v/>
      </c>
      <c r="C296" s="21" t="str">
        <f t="shared" si="376"/>
        <v/>
      </c>
      <c r="D296" s="21" t="str">
        <f t="shared" si="376"/>
        <v/>
      </c>
      <c r="E296" s="72" t="str">
        <f t="shared" si="376"/>
        <v/>
      </c>
      <c r="F296" s="21" t="str">
        <f t="shared" si="376"/>
        <v/>
      </c>
      <c r="G296" s="70">
        <f t="shared" si="368"/>
        <v>0</v>
      </c>
      <c r="H296" s="15" t="e">
        <f t="shared" si="369"/>
        <v>#DIV/0!</v>
      </c>
      <c r="I296" s="69"/>
      <c r="J296" s="69"/>
      <c r="K296" s="16" t="e">
        <f t="shared" ref="K296:K323" si="377">I296/J296</f>
        <v>#DIV/0!</v>
      </c>
      <c r="L296" s="69"/>
      <c r="M296" s="69"/>
      <c r="N296" s="16" t="e">
        <f t="shared" si="374"/>
        <v>#DIV/0!</v>
      </c>
      <c r="O296" s="71"/>
      <c r="P296" s="90" t="e">
        <f t="shared" si="370"/>
        <v>#N/A</v>
      </c>
      <c r="Q296" s="90" t="e">
        <f t="shared" si="371"/>
        <v>#N/A</v>
      </c>
      <c r="R296" s="91" t="e">
        <f t="shared" si="375"/>
        <v>#N/A</v>
      </c>
    </row>
    <row r="297" spans="1:18" ht="18" customHeight="1">
      <c r="A297" s="21" t="str">
        <f t="shared" si="376"/>
        <v/>
      </c>
      <c r="B297" s="21" t="str">
        <f t="shared" si="376"/>
        <v/>
      </c>
      <c r="C297" s="21" t="str">
        <f t="shared" si="376"/>
        <v/>
      </c>
      <c r="D297" s="21" t="str">
        <f t="shared" si="376"/>
        <v/>
      </c>
      <c r="E297" s="72" t="str">
        <f t="shared" si="376"/>
        <v/>
      </c>
      <c r="F297" s="21" t="str">
        <f t="shared" si="376"/>
        <v/>
      </c>
      <c r="G297" s="70">
        <f t="shared" si="368"/>
        <v>0</v>
      </c>
      <c r="H297" s="15" t="e">
        <f t="shared" si="369"/>
        <v>#DIV/0!</v>
      </c>
      <c r="I297" s="69"/>
      <c r="J297" s="69"/>
      <c r="K297" s="16" t="e">
        <f t="shared" si="377"/>
        <v>#DIV/0!</v>
      </c>
      <c r="L297" s="69"/>
      <c r="M297" s="69"/>
      <c r="N297" s="16" t="e">
        <f t="shared" si="374"/>
        <v>#DIV/0!</v>
      </c>
      <c r="O297" s="71"/>
      <c r="P297" s="90" t="e">
        <f t="shared" si="370"/>
        <v>#N/A</v>
      </c>
      <c r="Q297" s="90" t="e">
        <f t="shared" si="371"/>
        <v>#N/A</v>
      </c>
      <c r="R297" s="91" t="e">
        <f t="shared" si="375"/>
        <v>#N/A</v>
      </c>
    </row>
    <row r="298" spans="1:18" ht="18" customHeight="1">
      <c r="A298" s="21" t="str">
        <f t="shared" si="376"/>
        <v/>
      </c>
      <c r="B298" s="21" t="str">
        <f t="shared" si="376"/>
        <v/>
      </c>
      <c r="C298" s="21" t="str">
        <f t="shared" si="376"/>
        <v/>
      </c>
      <c r="D298" s="21" t="str">
        <f t="shared" si="376"/>
        <v/>
      </c>
      <c r="E298" s="72" t="str">
        <f t="shared" si="376"/>
        <v/>
      </c>
      <c r="F298" s="21" t="str">
        <f t="shared" si="376"/>
        <v/>
      </c>
      <c r="G298" s="70">
        <f t="shared" si="368"/>
        <v>0</v>
      </c>
      <c r="H298" s="15" t="e">
        <f t="shared" si="369"/>
        <v>#DIV/0!</v>
      </c>
      <c r="I298" s="69"/>
      <c r="J298" s="65"/>
      <c r="K298" s="16" t="e">
        <f t="shared" si="377"/>
        <v>#DIV/0!</v>
      </c>
      <c r="L298" s="69"/>
      <c r="M298" s="65"/>
      <c r="N298" s="16" t="e">
        <f t="shared" si="374"/>
        <v>#DIV/0!</v>
      </c>
      <c r="O298" s="71"/>
      <c r="P298" s="90" t="e">
        <f t="shared" ref="P298:P323" si="378">K115</f>
        <v>#N/A</v>
      </c>
      <c r="Q298" s="90" t="e">
        <f t="shared" ref="Q298:Q323" si="379">M115</f>
        <v>#N/A</v>
      </c>
      <c r="R298" s="91" t="e">
        <f t="shared" si="375"/>
        <v>#N/A</v>
      </c>
    </row>
    <row r="299" spans="1:18" ht="18" customHeight="1">
      <c r="A299" s="21" t="str">
        <f t="shared" ref="A299:F314" si="380">A238&amp;""</f>
        <v/>
      </c>
      <c r="B299" s="21" t="str">
        <f t="shared" si="380"/>
        <v/>
      </c>
      <c r="C299" s="21" t="str">
        <f t="shared" si="380"/>
        <v/>
      </c>
      <c r="D299" s="21" t="str">
        <f t="shared" si="380"/>
        <v/>
      </c>
      <c r="E299" s="72" t="str">
        <f t="shared" si="380"/>
        <v/>
      </c>
      <c r="F299" s="21" t="str">
        <f t="shared" si="380"/>
        <v/>
      </c>
      <c r="G299" s="70">
        <f t="shared" si="368"/>
        <v>0</v>
      </c>
      <c r="H299" s="15" t="e">
        <f t="shared" si="369"/>
        <v>#DIV/0!</v>
      </c>
      <c r="I299" s="69"/>
      <c r="J299" s="65"/>
      <c r="K299" s="16" t="e">
        <f t="shared" si="377"/>
        <v>#DIV/0!</v>
      </c>
      <c r="L299" s="69"/>
      <c r="M299" s="65"/>
      <c r="N299" s="16" t="e">
        <f t="shared" si="374"/>
        <v>#DIV/0!</v>
      </c>
      <c r="O299" s="71"/>
      <c r="P299" s="90" t="e">
        <f t="shared" si="378"/>
        <v>#N/A</v>
      </c>
      <c r="Q299" s="90" t="e">
        <f t="shared" si="379"/>
        <v>#N/A</v>
      </c>
      <c r="R299" s="91" t="e">
        <f t="shared" si="375"/>
        <v>#N/A</v>
      </c>
    </row>
    <row r="300" spans="1:18" ht="18" customHeight="1">
      <c r="A300" s="21" t="str">
        <f t="shared" si="380"/>
        <v/>
      </c>
      <c r="B300" s="21" t="str">
        <f t="shared" si="380"/>
        <v/>
      </c>
      <c r="C300" s="21" t="str">
        <f t="shared" si="380"/>
        <v/>
      </c>
      <c r="D300" s="21" t="str">
        <f t="shared" si="380"/>
        <v/>
      </c>
      <c r="E300" s="72" t="str">
        <f t="shared" si="380"/>
        <v/>
      </c>
      <c r="F300" s="21" t="str">
        <f t="shared" si="380"/>
        <v/>
      </c>
      <c r="G300" s="70">
        <f t="shared" si="368"/>
        <v>0</v>
      </c>
      <c r="H300" s="15" t="e">
        <f t="shared" si="369"/>
        <v>#DIV/0!</v>
      </c>
      <c r="I300" s="69"/>
      <c r="J300" s="65"/>
      <c r="K300" s="16" t="e">
        <f t="shared" si="377"/>
        <v>#DIV/0!</v>
      </c>
      <c r="L300" s="69"/>
      <c r="M300" s="65"/>
      <c r="N300" s="16" t="e">
        <f t="shared" si="374"/>
        <v>#DIV/0!</v>
      </c>
      <c r="O300" s="71"/>
      <c r="P300" s="90" t="e">
        <f t="shared" si="378"/>
        <v>#N/A</v>
      </c>
      <c r="Q300" s="90" t="e">
        <f t="shared" si="379"/>
        <v>#N/A</v>
      </c>
      <c r="R300" s="91" t="e">
        <f t="shared" si="375"/>
        <v>#N/A</v>
      </c>
    </row>
    <row r="301" spans="1:18" ht="18" customHeight="1">
      <c r="A301" s="21" t="str">
        <f t="shared" si="380"/>
        <v/>
      </c>
      <c r="B301" s="21" t="str">
        <f t="shared" si="380"/>
        <v/>
      </c>
      <c r="C301" s="21" t="str">
        <f t="shared" si="380"/>
        <v/>
      </c>
      <c r="D301" s="21" t="str">
        <f t="shared" si="380"/>
        <v/>
      </c>
      <c r="E301" s="72" t="str">
        <f t="shared" si="380"/>
        <v/>
      </c>
      <c r="F301" s="21" t="str">
        <f t="shared" si="380"/>
        <v/>
      </c>
      <c r="G301" s="70">
        <f t="shared" si="368"/>
        <v>0</v>
      </c>
      <c r="H301" s="15" t="e">
        <f t="shared" si="369"/>
        <v>#DIV/0!</v>
      </c>
      <c r="I301" s="69"/>
      <c r="J301" s="65"/>
      <c r="K301" s="16" t="e">
        <f t="shared" si="377"/>
        <v>#DIV/0!</v>
      </c>
      <c r="L301" s="69"/>
      <c r="M301" s="65"/>
      <c r="N301" s="16" t="e">
        <f t="shared" si="374"/>
        <v>#DIV/0!</v>
      </c>
      <c r="O301" s="71"/>
      <c r="P301" s="90" t="e">
        <f t="shared" si="378"/>
        <v>#N/A</v>
      </c>
      <c r="Q301" s="90" t="e">
        <f t="shared" si="379"/>
        <v>#N/A</v>
      </c>
      <c r="R301" s="91" t="e">
        <f t="shared" si="375"/>
        <v>#N/A</v>
      </c>
    </row>
    <row r="302" spans="1:18" ht="18" customHeight="1">
      <c r="A302" s="21" t="str">
        <f t="shared" si="380"/>
        <v/>
      </c>
      <c r="B302" s="21" t="str">
        <f t="shared" si="380"/>
        <v/>
      </c>
      <c r="C302" s="21" t="str">
        <f t="shared" si="380"/>
        <v/>
      </c>
      <c r="D302" s="21" t="str">
        <f t="shared" si="380"/>
        <v/>
      </c>
      <c r="E302" s="72" t="str">
        <f t="shared" si="380"/>
        <v/>
      </c>
      <c r="F302" s="21" t="str">
        <f t="shared" si="380"/>
        <v/>
      </c>
      <c r="G302" s="70">
        <f t="shared" si="368"/>
        <v>0</v>
      </c>
      <c r="H302" s="15" t="e">
        <f t="shared" si="369"/>
        <v>#DIV/0!</v>
      </c>
      <c r="I302" s="69"/>
      <c r="J302" s="65"/>
      <c r="K302" s="16" t="e">
        <f t="shared" si="377"/>
        <v>#DIV/0!</v>
      </c>
      <c r="L302" s="69"/>
      <c r="M302" s="65"/>
      <c r="N302" s="16" t="e">
        <f t="shared" si="374"/>
        <v>#DIV/0!</v>
      </c>
      <c r="O302" s="71"/>
      <c r="P302" s="90" t="e">
        <f t="shared" si="378"/>
        <v>#N/A</v>
      </c>
      <c r="Q302" s="90" t="e">
        <f t="shared" si="379"/>
        <v>#N/A</v>
      </c>
      <c r="R302" s="91" t="e">
        <f t="shared" si="375"/>
        <v>#N/A</v>
      </c>
    </row>
    <row r="303" spans="1:18" ht="18" customHeight="1">
      <c r="A303" s="21" t="str">
        <f t="shared" si="380"/>
        <v/>
      </c>
      <c r="B303" s="21" t="str">
        <f t="shared" si="380"/>
        <v/>
      </c>
      <c r="C303" s="21" t="str">
        <f t="shared" si="380"/>
        <v/>
      </c>
      <c r="D303" s="21" t="str">
        <f t="shared" si="380"/>
        <v/>
      </c>
      <c r="E303" s="72" t="str">
        <f t="shared" si="380"/>
        <v/>
      </c>
      <c r="F303" s="21" t="str">
        <f t="shared" si="380"/>
        <v/>
      </c>
      <c r="G303" s="70">
        <f t="shared" si="368"/>
        <v>0</v>
      </c>
      <c r="H303" s="15" t="e">
        <f t="shared" si="369"/>
        <v>#DIV/0!</v>
      </c>
      <c r="I303" s="69"/>
      <c r="J303" s="65"/>
      <c r="K303" s="16" t="e">
        <f t="shared" si="377"/>
        <v>#DIV/0!</v>
      </c>
      <c r="L303" s="69"/>
      <c r="M303" s="65"/>
      <c r="N303" s="16" t="e">
        <f t="shared" si="374"/>
        <v>#DIV/0!</v>
      </c>
      <c r="O303" s="71"/>
      <c r="P303" s="90" t="e">
        <f t="shared" si="378"/>
        <v>#N/A</v>
      </c>
      <c r="Q303" s="90" t="e">
        <f t="shared" si="379"/>
        <v>#N/A</v>
      </c>
      <c r="R303" s="91" t="e">
        <f t="shared" si="375"/>
        <v>#N/A</v>
      </c>
    </row>
    <row r="304" spans="1:18" ht="18" customHeight="1">
      <c r="A304" s="21" t="str">
        <f t="shared" si="380"/>
        <v/>
      </c>
      <c r="B304" s="21" t="str">
        <f t="shared" si="380"/>
        <v/>
      </c>
      <c r="C304" s="21" t="str">
        <f t="shared" si="380"/>
        <v/>
      </c>
      <c r="D304" s="21" t="str">
        <f t="shared" si="380"/>
        <v/>
      </c>
      <c r="E304" s="72" t="str">
        <f t="shared" si="380"/>
        <v/>
      </c>
      <c r="F304" s="21" t="str">
        <f t="shared" si="380"/>
        <v/>
      </c>
      <c r="G304" s="70">
        <f t="shared" si="368"/>
        <v>0</v>
      </c>
      <c r="H304" s="15" t="e">
        <f t="shared" si="369"/>
        <v>#DIV/0!</v>
      </c>
      <c r="I304" s="69"/>
      <c r="J304" s="65"/>
      <c r="K304" s="16" t="e">
        <f t="shared" si="377"/>
        <v>#DIV/0!</v>
      </c>
      <c r="L304" s="69"/>
      <c r="M304" s="65"/>
      <c r="N304" s="16" t="e">
        <f t="shared" si="374"/>
        <v>#DIV/0!</v>
      </c>
      <c r="O304" s="71"/>
      <c r="P304" s="90" t="e">
        <f t="shared" si="378"/>
        <v>#N/A</v>
      </c>
      <c r="Q304" s="90" t="e">
        <f t="shared" si="379"/>
        <v>#N/A</v>
      </c>
      <c r="R304" s="91" t="e">
        <f t="shared" si="375"/>
        <v>#N/A</v>
      </c>
    </row>
    <row r="305" spans="1:18" ht="18" customHeight="1">
      <c r="A305" s="21" t="str">
        <f t="shared" si="380"/>
        <v/>
      </c>
      <c r="B305" s="21" t="str">
        <f t="shared" si="380"/>
        <v/>
      </c>
      <c r="C305" s="21" t="str">
        <f t="shared" si="380"/>
        <v/>
      </c>
      <c r="D305" s="21" t="str">
        <f t="shared" si="380"/>
        <v/>
      </c>
      <c r="E305" s="72" t="str">
        <f t="shared" si="380"/>
        <v/>
      </c>
      <c r="F305" s="21" t="str">
        <f t="shared" si="380"/>
        <v/>
      </c>
      <c r="G305" s="70">
        <f t="shared" si="368"/>
        <v>0</v>
      </c>
      <c r="H305" s="15" t="e">
        <f t="shared" si="369"/>
        <v>#DIV/0!</v>
      </c>
      <c r="I305" s="69"/>
      <c r="J305" s="65"/>
      <c r="K305" s="16" t="e">
        <f t="shared" si="377"/>
        <v>#DIV/0!</v>
      </c>
      <c r="L305" s="69"/>
      <c r="M305" s="65"/>
      <c r="N305" s="16" t="e">
        <f t="shared" si="374"/>
        <v>#DIV/0!</v>
      </c>
      <c r="O305" s="71"/>
      <c r="P305" s="90" t="e">
        <f t="shared" si="378"/>
        <v>#N/A</v>
      </c>
      <c r="Q305" s="90" t="e">
        <f t="shared" si="379"/>
        <v>#N/A</v>
      </c>
      <c r="R305" s="91" t="e">
        <f t="shared" si="375"/>
        <v>#N/A</v>
      </c>
    </row>
    <row r="306" spans="1:18" ht="18" customHeight="1">
      <c r="A306" s="21" t="str">
        <f t="shared" si="380"/>
        <v/>
      </c>
      <c r="B306" s="21" t="str">
        <f t="shared" si="380"/>
        <v/>
      </c>
      <c r="C306" s="21" t="str">
        <f t="shared" si="380"/>
        <v/>
      </c>
      <c r="D306" s="21" t="str">
        <f t="shared" si="380"/>
        <v/>
      </c>
      <c r="E306" s="72" t="str">
        <f t="shared" si="380"/>
        <v/>
      </c>
      <c r="F306" s="21" t="str">
        <f t="shared" si="380"/>
        <v/>
      </c>
      <c r="G306" s="70">
        <f t="shared" si="368"/>
        <v>0</v>
      </c>
      <c r="H306" s="15" t="e">
        <f t="shared" si="369"/>
        <v>#DIV/0!</v>
      </c>
      <c r="I306" s="69"/>
      <c r="J306" s="65"/>
      <c r="K306" s="16" t="e">
        <f t="shared" si="377"/>
        <v>#DIV/0!</v>
      </c>
      <c r="L306" s="69"/>
      <c r="M306" s="65"/>
      <c r="N306" s="16" t="e">
        <f t="shared" si="374"/>
        <v>#DIV/0!</v>
      </c>
      <c r="O306" s="71"/>
      <c r="P306" s="90" t="e">
        <f t="shared" si="378"/>
        <v>#N/A</v>
      </c>
      <c r="Q306" s="90" t="e">
        <f t="shared" si="379"/>
        <v>#N/A</v>
      </c>
      <c r="R306" s="91" t="e">
        <f t="shared" si="375"/>
        <v>#N/A</v>
      </c>
    </row>
    <row r="307" spans="1:18" ht="18" customHeight="1">
      <c r="A307" s="21" t="str">
        <f t="shared" si="380"/>
        <v/>
      </c>
      <c r="B307" s="21" t="str">
        <f t="shared" si="380"/>
        <v/>
      </c>
      <c r="C307" s="21" t="str">
        <f t="shared" si="380"/>
        <v/>
      </c>
      <c r="D307" s="21" t="str">
        <f t="shared" si="380"/>
        <v/>
      </c>
      <c r="E307" s="72" t="str">
        <f t="shared" si="380"/>
        <v/>
      </c>
      <c r="F307" s="21" t="str">
        <f t="shared" si="380"/>
        <v/>
      </c>
      <c r="G307" s="70">
        <f t="shared" si="368"/>
        <v>0</v>
      </c>
      <c r="H307" s="15" t="e">
        <f t="shared" si="369"/>
        <v>#DIV/0!</v>
      </c>
      <c r="I307" s="69"/>
      <c r="J307" s="65"/>
      <c r="K307" s="16" t="e">
        <f t="shared" si="377"/>
        <v>#DIV/0!</v>
      </c>
      <c r="L307" s="69"/>
      <c r="M307" s="65"/>
      <c r="N307" s="16" t="e">
        <f t="shared" si="374"/>
        <v>#DIV/0!</v>
      </c>
      <c r="O307" s="71"/>
      <c r="P307" s="90" t="e">
        <f t="shared" si="378"/>
        <v>#N/A</v>
      </c>
      <c r="Q307" s="90" t="e">
        <f t="shared" si="379"/>
        <v>#N/A</v>
      </c>
      <c r="R307" s="91" t="e">
        <f t="shared" si="375"/>
        <v>#N/A</v>
      </c>
    </row>
    <row r="308" spans="1:18" ht="18" customHeight="1">
      <c r="A308" s="21" t="str">
        <f t="shared" si="380"/>
        <v/>
      </c>
      <c r="B308" s="21" t="str">
        <f t="shared" si="380"/>
        <v/>
      </c>
      <c r="C308" s="21" t="str">
        <f t="shared" si="380"/>
        <v/>
      </c>
      <c r="D308" s="21" t="str">
        <f t="shared" si="380"/>
        <v/>
      </c>
      <c r="E308" s="72" t="str">
        <f t="shared" si="380"/>
        <v/>
      </c>
      <c r="F308" s="21" t="str">
        <f t="shared" si="380"/>
        <v/>
      </c>
      <c r="G308" s="70">
        <f t="shared" si="368"/>
        <v>0</v>
      </c>
      <c r="H308" s="15" t="e">
        <f t="shared" si="369"/>
        <v>#DIV/0!</v>
      </c>
      <c r="I308" s="69"/>
      <c r="J308" s="65"/>
      <c r="K308" s="16" t="e">
        <f t="shared" si="377"/>
        <v>#DIV/0!</v>
      </c>
      <c r="L308" s="69"/>
      <c r="M308" s="65"/>
      <c r="N308" s="16" t="e">
        <f t="shared" si="374"/>
        <v>#DIV/0!</v>
      </c>
      <c r="O308" s="71"/>
      <c r="P308" s="90" t="e">
        <f t="shared" si="378"/>
        <v>#N/A</v>
      </c>
      <c r="Q308" s="90" t="e">
        <f t="shared" si="379"/>
        <v>#N/A</v>
      </c>
      <c r="R308" s="91" t="e">
        <f t="shared" si="375"/>
        <v>#N/A</v>
      </c>
    </row>
    <row r="309" spans="1:18" ht="18" customHeight="1">
      <c r="A309" s="21" t="str">
        <f t="shared" si="380"/>
        <v/>
      </c>
      <c r="B309" s="21" t="str">
        <f t="shared" si="380"/>
        <v/>
      </c>
      <c r="C309" s="21" t="str">
        <f t="shared" si="380"/>
        <v/>
      </c>
      <c r="D309" s="21" t="str">
        <f t="shared" si="380"/>
        <v/>
      </c>
      <c r="E309" s="72" t="str">
        <f t="shared" si="380"/>
        <v/>
      </c>
      <c r="F309" s="21" t="str">
        <f t="shared" si="380"/>
        <v/>
      </c>
      <c r="G309" s="70">
        <f t="shared" si="368"/>
        <v>0</v>
      </c>
      <c r="H309" s="15" t="e">
        <f t="shared" si="369"/>
        <v>#DIV/0!</v>
      </c>
      <c r="I309" s="69"/>
      <c r="J309" s="65"/>
      <c r="K309" s="16" t="e">
        <f t="shared" si="377"/>
        <v>#DIV/0!</v>
      </c>
      <c r="L309" s="69"/>
      <c r="M309" s="65"/>
      <c r="N309" s="16" t="e">
        <f t="shared" si="374"/>
        <v>#DIV/0!</v>
      </c>
      <c r="O309" s="71"/>
      <c r="P309" s="90" t="e">
        <f t="shared" si="378"/>
        <v>#N/A</v>
      </c>
      <c r="Q309" s="90" t="e">
        <f t="shared" si="379"/>
        <v>#N/A</v>
      </c>
      <c r="R309" s="91" t="e">
        <f t="shared" si="375"/>
        <v>#N/A</v>
      </c>
    </row>
    <row r="310" spans="1:18" ht="18" customHeight="1">
      <c r="A310" s="21" t="str">
        <f t="shared" si="380"/>
        <v/>
      </c>
      <c r="B310" s="21" t="str">
        <f t="shared" si="380"/>
        <v/>
      </c>
      <c r="C310" s="21" t="str">
        <f t="shared" si="380"/>
        <v/>
      </c>
      <c r="D310" s="21" t="str">
        <f t="shared" si="380"/>
        <v/>
      </c>
      <c r="E310" s="72" t="str">
        <f t="shared" si="380"/>
        <v/>
      </c>
      <c r="F310" s="21" t="str">
        <f t="shared" si="380"/>
        <v/>
      </c>
      <c r="G310" s="70">
        <f t="shared" si="368"/>
        <v>0</v>
      </c>
      <c r="H310" s="15" t="e">
        <f t="shared" si="369"/>
        <v>#DIV/0!</v>
      </c>
      <c r="I310" s="69"/>
      <c r="J310" s="65"/>
      <c r="K310" s="16" t="e">
        <f t="shared" si="377"/>
        <v>#DIV/0!</v>
      </c>
      <c r="L310" s="69"/>
      <c r="M310" s="65"/>
      <c r="N310" s="16" t="e">
        <f t="shared" si="374"/>
        <v>#DIV/0!</v>
      </c>
      <c r="O310" s="71"/>
      <c r="P310" s="90" t="e">
        <f t="shared" si="378"/>
        <v>#N/A</v>
      </c>
      <c r="Q310" s="90" t="e">
        <f t="shared" si="379"/>
        <v>#N/A</v>
      </c>
      <c r="R310" s="91" t="e">
        <f t="shared" si="375"/>
        <v>#N/A</v>
      </c>
    </row>
    <row r="311" spans="1:18" ht="18" customHeight="1">
      <c r="A311" s="21" t="str">
        <f t="shared" si="380"/>
        <v/>
      </c>
      <c r="B311" s="21" t="str">
        <f t="shared" si="380"/>
        <v/>
      </c>
      <c r="C311" s="21" t="str">
        <f t="shared" si="380"/>
        <v/>
      </c>
      <c r="D311" s="21" t="str">
        <f t="shared" si="380"/>
        <v/>
      </c>
      <c r="E311" s="72" t="str">
        <f t="shared" si="380"/>
        <v/>
      </c>
      <c r="F311" s="21" t="str">
        <f t="shared" si="380"/>
        <v/>
      </c>
      <c r="G311" s="70">
        <f t="shared" si="368"/>
        <v>0</v>
      </c>
      <c r="H311" s="15" t="e">
        <f t="shared" si="369"/>
        <v>#DIV/0!</v>
      </c>
      <c r="I311" s="69"/>
      <c r="J311" s="65"/>
      <c r="K311" s="16" t="e">
        <f t="shared" si="377"/>
        <v>#DIV/0!</v>
      </c>
      <c r="L311" s="69"/>
      <c r="M311" s="65"/>
      <c r="N311" s="16" t="e">
        <f t="shared" si="374"/>
        <v>#DIV/0!</v>
      </c>
      <c r="O311" s="71"/>
      <c r="P311" s="90" t="e">
        <f t="shared" si="378"/>
        <v>#N/A</v>
      </c>
      <c r="Q311" s="90" t="e">
        <f t="shared" si="379"/>
        <v>#N/A</v>
      </c>
      <c r="R311" s="91" t="e">
        <f t="shared" si="375"/>
        <v>#N/A</v>
      </c>
    </row>
    <row r="312" spans="1:18" ht="18" customHeight="1">
      <c r="A312" s="21" t="str">
        <f t="shared" si="380"/>
        <v/>
      </c>
      <c r="B312" s="21" t="str">
        <f t="shared" si="380"/>
        <v/>
      </c>
      <c r="C312" s="21" t="str">
        <f t="shared" si="380"/>
        <v/>
      </c>
      <c r="D312" s="21" t="str">
        <f t="shared" si="380"/>
        <v/>
      </c>
      <c r="E312" s="72" t="str">
        <f t="shared" si="380"/>
        <v/>
      </c>
      <c r="F312" s="21" t="str">
        <f t="shared" si="380"/>
        <v/>
      </c>
      <c r="G312" s="70">
        <f t="shared" si="368"/>
        <v>0</v>
      </c>
      <c r="H312" s="15" t="e">
        <f t="shared" si="369"/>
        <v>#DIV/0!</v>
      </c>
      <c r="I312" s="69"/>
      <c r="J312" s="65"/>
      <c r="K312" s="16" t="e">
        <f t="shared" si="377"/>
        <v>#DIV/0!</v>
      </c>
      <c r="L312" s="69"/>
      <c r="M312" s="65"/>
      <c r="N312" s="16" t="e">
        <f t="shared" si="374"/>
        <v>#DIV/0!</v>
      </c>
      <c r="O312" s="71"/>
      <c r="P312" s="90" t="e">
        <f t="shared" si="378"/>
        <v>#N/A</v>
      </c>
      <c r="Q312" s="90" t="e">
        <f t="shared" si="379"/>
        <v>#N/A</v>
      </c>
      <c r="R312" s="91" t="e">
        <f t="shared" si="375"/>
        <v>#N/A</v>
      </c>
    </row>
    <row r="313" spans="1:18" ht="18" customHeight="1">
      <c r="A313" s="21" t="str">
        <f t="shared" si="380"/>
        <v/>
      </c>
      <c r="B313" s="21" t="str">
        <f t="shared" si="380"/>
        <v/>
      </c>
      <c r="C313" s="21" t="str">
        <f t="shared" si="380"/>
        <v/>
      </c>
      <c r="D313" s="21" t="str">
        <f t="shared" si="380"/>
        <v/>
      </c>
      <c r="E313" s="72" t="str">
        <f t="shared" si="380"/>
        <v/>
      </c>
      <c r="F313" s="21" t="str">
        <f t="shared" si="380"/>
        <v/>
      </c>
      <c r="G313" s="70">
        <f t="shared" si="368"/>
        <v>0</v>
      </c>
      <c r="H313" s="15" t="e">
        <f t="shared" si="369"/>
        <v>#DIV/0!</v>
      </c>
      <c r="I313" s="69"/>
      <c r="J313" s="65"/>
      <c r="K313" s="16" t="e">
        <f t="shared" si="377"/>
        <v>#DIV/0!</v>
      </c>
      <c r="L313" s="69"/>
      <c r="M313" s="65"/>
      <c r="N313" s="16" t="e">
        <f t="shared" si="374"/>
        <v>#DIV/0!</v>
      </c>
      <c r="O313" s="71"/>
      <c r="P313" s="90" t="e">
        <f t="shared" si="378"/>
        <v>#N/A</v>
      </c>
      <c r="Q313" s="90" t="e">
        <f t="shared" si="379"/>
        <v>#N/A</v>
      </c>
      <c r="R313" s="91" t="e">
        <f t="shared" si="375"/>
        <v>#N/A</v>
      </c>
    </row>
    <row r="314" spans="1:18" ht="18" customHeight="1">
      <c r="A314" s="21" t="str">
        <f t="shared" si="380"/>
        <v/>
      </c>
      <c r="B314" s="21" t="str">
        <f t="shared" si="380"/>
        <v/>
      </c>
      <c r="C314" s="21" t="str">
        <f t="shared" si="380"/>
        <v/>
      </c>
      <c r="D314" s="21" t="str">
        <f t="shared" si="380"/>
        <v/>
      </c>
      <c r="E314" s="72" t="str">
        <f t="shared" si="380"/>
        <v/>
      </c>
      <c r="F314" s="21" t="str">
        <f t="shared" si="380"/>
        <v/>
      </c>
      <c r="G314" s="70">
        <f t="shared" si="368"/>
        <v>0</v>
      </c>
      <c r="H314" s="15" t="e">
        <f t="shared" si="369"/>
        <v>#DIV/0!</v>
      </c>
      <c r="I314" s="69"/>
      <c r="J314" s="65"/>
      <c r="K314" s="16" t="e">
        <f t="shared" si="377"/>
        <v>#DIV/0!</v>
      </c>
      <c r="L314" s="69"/>
      <c r="M314" s="65"/>
      <c r="N314" s="16" t="e">
        <f t="shared" si="374"/>
        <v>#DIV/0!</v>
      </c>
      <c r="O314" s="71"/>
      <c r="P314" s="90" t="e">
        <f t="shared" si="378"/>
        <v>#N/A</v>
      </c>
      <c r="Q314" s="90" t="e">
        <f t="shared" si="379"/>
        <v>#N/A</v>
      </c>
      <c r="R314" s="91" t="e">
        <f t="shared" si="375"/>
        <v>#N/A</v>
      </c>
    </row>
    <row r="315" spans="1:18" ht="18" customHeight="1">
      <c r="A315" s="21" t="str">
        <f t="shared" ref="A315:F323" si="381">A254&amp;""</f>
        <v/>
      </c>
      <c r="B315" s="21" t="str">
        <f t="shared" si="381"/>
        <v/>
      </c>
      <c r="C315" s="21" t="str">
        <f t="shared" si="381"/>
        <v/>
      </c>
      <c r="D315" s="21" t="str">
        <f t="shared" si="381"/>
        <v/>
      </c>
      <c r="E315" s="72" t="str">
        <f t="shared" si="381"/>
        <v/>
      </c>
      <c r="F315" s="21" t="str">
        <f t="shared" si="381"/>
        <v/>
      </c>
      <c r="G315" s="70">
        <f t="shared" si="368"/>
        <v>0</v>
      </c>
      <c r="H315" s="15" t="e">
        <f t="shared" si="369"/>
        <v>#DIV/0!</v>
      </c>
      <c r="I315" s="69"/>
      <c r="J315" s="65"/>
      <c r="K315" s="16" t="e">
        <f t="shared" si="377"/>
        <v>#DIV/0!</v>
      </c>
      <c r="L315" s="69"/>
      <c r="M315" s="65"/>
      <c r="N315" s="16" t="e">
        <f t="shared" si="374"/>
        <v>#DIV/0!</v>
      </c>
      <c r="O315" s="71"/>
      <c r="P315" s="90" t="e">
        <f t="shared" si="378"/>
        <v>#N/A</v>
      </c>
      <c r="Q315" s="90" t="e">
        <f t="shared" si="379"/>
        <v>#N/A</v>
      </c>
      <c r="R315" s="91" t="e">
        <f t="shared" si="375"/>
        <v>#N/A</v>
      </c>
    </row>
    <row r="316" spans="1:18" ht="18" customHeight="1">
      <c r="A316" s="21" t="str">
        <f t="shared" si="381"/>
        <v/>
      </c>
      <c r="B316" s="21" t="str">
        <f t="shared" si="381"/>
        <v/>
      </c>
      <c r="C316" s="21" t="str">
        <f t="shared" si="381"/>
        <v/>
      </c>
      <c r="D316" s="21" t="str">
        <f t="shared" si="381"/>
        <v/>
      </c>
      <c r="E316" s="72" t="str">
        <f t="shared" si="381"/>
        <v/>
      </c>
      <c r="F316" s="21" t="str">
        <f t="shared" si="381"/>
        <v/>
      </c>
      <c r="G316" s="70">
        <f t="shared" si="368"/>
        <v>0</v>
      </c>
      <c r="H316" s="15" t="e">
        <f t="shared" si="369"/>
        <v>#DIV/0!</v>
      </c>
      <c r="I316" s="69"/>
      <c r="J316" s="65"/>
      <c r="K316" s="16" t="e">
        <f t="shared" si="377"/>
        <v>#DIV/0!</v>
      </c>
      <c r="L316" s="69"/>
      <c r="M316" s="65"/>
      <c r="N316" s="16" t="e">
        <f t="shared" si="374"/>
        <v>#DIV/0!</v>
      </c>
      <c r="O316" s="71"/>
      <c r="P316" s="90" t="e">
        <f t="shared" si="378"/>
        <v>#N/A</v>
      </c>
      <c r="Q316" s="90" t="e">
        <f t="shared" si="379"/>
        <v>#N/A</v>
      </c>
      <c r="R316" s="91" t="e">
        <f t="shared" si="375"/>
        <v>#N/A</v>
      </c>
    </row>
    <row r="317" spans="1:18" ht="18" customHeight="1">
      <c r="A317" s="21" t="str">
        <f t="shared" si="381"/>
        <v/>
      </c>
      <c r="B317" s="21" t="str">
        <f t="shared" si="381"/>
        <v/>
      </c>
      <c r="C317" s="21" t="str">
        <f t="shared" si="381"/>
        <v/>
      </c>
      <c r="D317" s="21" t="str">
        <f t="shared" si="381"/>
        <v/>
      </c>
      <c r="E317" s="72" t="str">
        <f t="shared" si="381"/>
        <v/>
      </c>
      <c r="F317" s="21" t="str">
        <f t="shared" si="381"/>
        <v/>
      </c>
      <c r="G317" s="70">
        <f t="shared" si="368"/>
        <v>0</v>
      </c>
      <c r="H317" s="15" t="e">
        <f t="shared" si="369"/>
        <v>#DIV/0!</v>
      </c>
      <c r="I317" s="69"/>
      <c r="J317" s="65"/>
      <c r="K317" s="16" t="e">
        <f t="shared" si="377"/>
        <v>#DIV/0!</v>
      </c>
      <c r="L317" s="69"/>
      <c r="M317" s="65"/>
      <c r="N317" s="16" t="e">
        <f t="shared" si="374"/>
        <v>#DIV/0!</v>
      </c>
      <c r="O317" s="71"/>
      <c r="P317" s="90" t="e">
        <f t="shared" si="378"/>
        <v>#N/A</v>
      </c>
      <c r="Q317" s="90" t="e">
        <f t="shared" si="379"/>
        <v>#N/A</v>
      </c>
      <c r="R317" s="91" t="e">
        <f t="shared" si="375"/>
        <v>#N/A</v>
      </c>
    </row>
    <row r="318" spans="1:18" ht="18" customHeight="1">
      <c r="A318" s="21" t="str">
        <f t="shared" si="381"/>
        <v/>
      </c>
      <c r="B318" s="21" t="str">
        <f t="shared" si="381"/>
        <v/>
      </c>
      <c r="C318" s="21" t="str">
        <f t="shared" si="381"/>
        <v/>
      </c>
      <c r="D318" s="21" t="str">
        <f t="shared" si="381"/>
        <v/>
      </c>
      <c r="E318" s="72" t="str">
        <f t="shared" si="381"/>
        <v/>
      </c>
      <c r="F318" s="21" t="str">
        <f t="shared" si="381"/>
        <v/>
      </c>
      <c r="G318" s="70">
        <f t="shared" si="368"/>
        <v>0</v>
      </c>
      <c r="H318" s="15" t="e">
        <f t="shared" si="369"/>
        <v>#DIV/0!</v>
      </c>
      <c r="I318" s="69"/>
      <c r="J318" s="65"/>
      <c r="K318" s="16" t="e">
        <f t="shared" si="377"/>
        <v>#DIV/0!</v>
      </c>
      <c r="L318" s="69"/>
      <c r="M318" s="65"/>
      <c r="N318" s="16" t="e">
        <f t="shared" si="374"/>
        <v>#DIV/0!</v>
      </c>
      <c r="O318" s="71"/>
      <c r="P318" s="90" t="e">
        <f t="shared" si="378"/>
        <v>#N/A</v>
      </c>
      <c r="Q318" s="90" t="e">
        <f t="shared" si="379"/>
        <v>#N/A</v>
      </c>
      <c r="R318" s="91" t="e">
        <f t="shared" si="375"/>
        <v>#N/A</v>
      </c>
    </row>
    <row r="319" spans="1:18" ht="18" customHeight="1">
      <c r="A319" s="21" t="str">
        <f t="shared" si="381"/>
        <v/>
      </c>
      <c r="B319" s="21" t="str">
        <f t="shared" si="381"/>
        <v/>
      </c>
      <c r="C319" s="21" t="str">
        <f t="shared" si="381"/>
        <v/>
      </c>
      <c r="D319" s="21" t="str">
        <f t="shared" si="381"/>
        <v/>
      </c>
      <c r="E319" s="72" t="str">
        <f t="shared" si="381"/>
        <v/>
      </c>
      <c r="F319" s="21" t="str">
        <f t="shared" si="381"/>
        <v/>
      </c>
      <c r="G319" s="70">
        <f t="shared" si="368"/>
        <v>0</v>
      </c>
      <c r="H319" s="15" t="e">
        <f t="shared" si="369"/>
        <v>#DIV/0!</v>
      </c>
      <c r="I319" s="69"/>
      <c r="J319" s="65"/>
      <c r="K319" s="16" t="e">
        <f t="shared" si="377"/>
        <v>#DIV/0!</v>
      </c>
      <c r="L319" s="69"/>
      <c r="M319" s="65"/>
      <c r="N319" s="16" t="e">
        <f t="shared" si="374"/>
        <v>#DIV/0!</v>
      </c>
      <c r="O319" s="71"/>
      <c r="P319" s="90" t="e">
        <f t="shared" si="378"/>
        <v>#N/A</v>
      </c>
      <c r="Q319" s="90" t="e">
        <f t="shared" si="379"/>
        <v>#N/A</v>
      </c>
      <c r="R319" s="91" t="e">
        <f t="shared" si="375"/>
        <v>#N/A</v>
      </c>
    </row>
    <row r="320" spans="1:18" ht="18" customHeight="1">
      <c r="A320" s="21" t="str">
        <f t="shared" si="381"/>
        <v/>
      </c>
      <c r="B320" s="21" t="str">
        <f t="shared" si="381"/>
        <v/>
      </c>
      <c r="C320" s="21" t="str">
        <f t="shared" si="381"/>
        <v/>
      </c>
      <c r="D320" s="21" t="str">
        <f t="shared" si="381"/>
        <v/>
      </c>
      <c r="E320" s="72" t="str">
        <f t="shared" si="381"/>
        <v/>
      </c>
      <c r="F320" s="21" t="str">
        <f t="shared" si="381"/>
        <v/>
      </c>
      <c r="G320" s="70">
        <f t="shared" si="368"/>
        <v>0</v>
      </c>
      <c r="H320" s="15" t="e">
        <f t="shared" si="369"/>
        <v>#DIV/0!</v>
      </c>
      <c r="I320" s="69"/>
      <c r="J320" s="65"/>
      <c r="K320" s="16" t="e">
        <f t="shared" si="377"/>
        <v>#DIV/0!</v>
      </c>
      <c r="L320" s="69"/>
      <c r="M320" s="65"/>
      <c r="N320" s="16" t="e">
        <f t="shared" si="374"/>
        <v>#DIV/0!</v>
      </c>
      <c r="O320" s="71"/>
      <c r="P320" s="90" t="e">
        <f t="shared" si="378"/>
        <v>#N/A</v>
      </c>
      <c r="Q320" s="90" t="e">
        <f t="shared" si="379"/>
        <v>#N/A</v>
      </c>
      <c r="R320" s="91" t="e">
        <f t="shared" si="375"/>
        <v>#N/A</v>
      </c>
    </row>
    <row r="321" spans="1:18" ht="18" customHeight="1">
      <c r="A321" s="21" t="str">
        <f t="shared" si="381"/>
        <v/>
      </c>
      <c r="B321" s="21" t="str">
        <f t="shared" si="381"/>
        <v/>
      </c>
      <c r="C321" s="21" t="str">
        <f t="shared" si="381"/>
        <v/>
      </c>
      <c r="D321" s="21" t="str">
        <f t="shared" si="381"/>
        <v/>
      </c>
      <c r="E321" s="72" t="str">
        <f t="shared" si="381"/>
        <v/>
      </c>
      <c r="F321" s="21" t="str">
        <f t="shared" si="381"/>
        <v/>
      </c>
      <c r="G321" s="70">
        <f t="shared" si="368"/>
        <v>0</v>
      </c>
      <c r="H321" s="15" t="e">
        <f t="shared" si="369"/>
        <v>#DIV/0!</v>
      </c>
      <c r="I321" s="69"/>
      <c r="J321" s="65"/>
      <c r="K321" s="16" t="e">
        <f t="shared" si="377"/>
        <v>#DIV/0!</v>
      </c>
      <c r="L321" s="69"/>
      <c r="M321" s="65"/>
      <c r="N321" s="16" t="e">
        <f t="shared" si="374"/>
        <v>#DIV/0!</v>
      </c>
      <c r="O321" s="71"/>
      <c r="P321" s="90" t="e">
        <f t="shared" si="378"/>
        <v>#N/A</v>
      </c>
      <c r="Q321" s="90" t="e">
        <f t="shared" si="379"/>
        <v>#N/A</v>
      </c>
      <c r="R321" s="91" t="e">
        <f t="shared" si="375"/>
        <v>#N/A</v>
      </c>
    </row>
    <row r="322" spans="1:18" ht="18" customHeight="1">
      <c r="A322" s="21" t="str">
        <f t="shared" si="381"/>
        <v/>
      </c>
      <c r="B322" s="21" t="str">
        <f t="shared" si="381"/>
        <v/>
      </c>
      <c r="C322" s="21" t="str">
        <f t="shared" si="381"/>
        <v/>
      </c>
      <c r="D322" s="21" t="str">
        <f t="shared" si="381"/>
        <v/>
      </c>
      <c r="E322" s="72" t="str">
        <f t="shared" si="381"/>
        <v/>
      </c>
      <c r="F322" s="21" t="str">
        <f t="shared" si="381"/>
        <v/>
      </c>
      <c r="G322" s="70">
        <f t="shared" si="368"/>
        <v>0</v>
      </c>
      <c r="H322" s="15" t="e">
        <f t="shared" si="369"/>
        <v>#DIV/0!</v>
      </c>
      <c r="I322" s="69"/>
      <c r="J322" s="65"/>
      <c r="K322" s="16" t="e">
        <f t="shared" si="377"/>
        <v>#DIV/0!</v>
      </c>
      <c r="L322" s="69"/>
      <c r="M322" s="65"/>
      <c r="N322" s="16" t="e">
        <f t="shared" si="374"/>
        <v>#DIV/0!</v>
      </c>
      <c r="O322" s="71"/>
      <c r="P322" s="90" t="e">
        <f t="shared" si="378"/>
        <v>#N/A</v>
      </c>
      <c r="Q322" s="90" t="e">
        <f t="shared" si="379"/>
        <v>#N/A</v>
      </c>
      <c r="R322" s="91" t="e">
        <f t="shared" si="375"/>
        <v>#N/A</v>
      </c>
    </row>
    <row r="323" spans="1:18" ht="18" customHeight="1">
      <c r="A323" s="21" t="str">
        <f t="shared" si="381"/>
        <v/>
      </c>
      <c r="B323" s="21" t="str">
        <f t="shared" si="381"/>
        <v/>
      </c>
      <c r="C323" s="21" t="str">
        <f t="shared" si="381"/>
        <v/>
      </c>
      <c r="D323" s="21" t="str">
        <f t="shared" si="381"/>
        <v/>
      </c>
      <c r="E323" s="72" t="str">
        <f t="shared" si="381"/>
        <v/>
      </c>
      <c r="F323" s="21" t="str">
        <f t="shared" si="381"/>
        <v/>
      </c>
      <c r="G323" s="70">
        <f t="shared" si="368"/>
        <v>0</v>
      </c>
      <c r="H323" s="15" t="e">
        <f t="shared" si="369"/>
        <v>#DIV/0!</v>
      </c>
      <c r="I323" s="69"/>
      <c r="J323" s="65"/>
      <c r="K323" s="16" t="e">
        <f t="shared" si="377"/>
        <v>#DIV/0!</v>
      </c>
      <c r="L323" s="69"/>
      <c r="M323" s="65"/>
      <c r="N323" s="16" t="e">
        <f t="shared" si="374"/>
        <v>#DIV/0!</v>
      </c>
      <c r="O323" s="71"/>
      <c r="P323" s="90" t="e">
        <f t="shared" si="378"/>
        <v>#N/A</v>
      </c>
      <c r="Q323" s="90" t="e">
        <f t="shared" si="379"/>
        <v>#N/A</v>
      </c>
      <c r="R323" s="91" t="e">
        <f t="shared" si="375"/>
        <v>#N/A</v>
      </c>
    </row>
    <row r="325" spans="1:18" ht="22.2">
      <c r="C325" s="1" t="s">
        <v>138</v>
      </c>
    </row>
    <row r="326" spans="1:18" ht="18" customHeight="1">
      <c r="D326" s="59"/>
      <c r="E326" s="21" t="s">
        <v>16</v>
      </c>
      <c r="F326" s="21" t="s">
        <v>17</v>
      </c>
      <c r="G326" s="21" t="s">
        <v>18</v>
      </c>
      <c r="H326" s="21" t="s">
        <v>19</v>
      </c>
      <c r="I326" s="21" t="s">
        <v>20</v>
      </c>
      <c r="J326" s="21" t="s">
        <v>21</v>
      </c>
      <c r="K326" s="21" t="s">
        <v>22</v>
      </c>
      <c r="L326" s="21" t="s">
        <v>23</v>
      </c>
      <c r="M326" s="21" t="s">
        <v>24</v>
      </c>
      <c r="N326" s="21" t="s">
        <v>25</v>
      </c>
      <c r="O326" s="21" t="s">
        <v>26</v>
      </c>
      <c r="P326" s="21" t="s">
        <v>27</v>
      </c>
    </row>
    <row r="327" spans="1:18" ht="18" customHeight="1">
      <c r="D327" s="115" t="s">
        <v>133</v>
      </c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</row>
    <row r="328" spans="1:18" ht="18" customHeight="1">
      <c r="D328" s="115" t="s">
        <v>135</v>
      </c>
      <c r="E328" s="38">
        <f>E327/$B$7</f>
        <v>0</v>
      </c>
      <c r="F328" s="38">
        <f t="shared" ref="F328:P328" si="382">F327/$B$7</f>
        <v>0</v>
      </c>
      <c r="G328" s="38">
        <f t="shared" si="382"/>
        <v>0</v>
      </c>
      <c r="H328" s="38">
        <f t="shared" si="382"/>
        <v>0</v>
      </c>
      <c r="I328" s="38">
        <f t="shared" si="382"/>
        <v>0</v>
      </c>
      <c r="J328" s="38">
        <f>J327/$B$7</f>
        <v>0</v>
      </c>
      <c r="K328" s="38">
        <f t="shared" si="382"/>
        <v>0</v>
      </c>
      <c r="L328" s="38">
        <f t="shared" si="382"/>
        <v>0</v>
      </c>
      <c r="M328" s="38">
        <f t="shared" si="382"/>
        <v>0</v>
      </c>
      <c r="N328" s="38">
        <f t="shared" si="382"/>
        <v>0</v>
      </c>
      <c r="O328" s="38">
        <f t="shared" si="382"/>
        <v>0</v>
      </c>
      <c r="P328" s="38">
        <f t="shared" si="382"/>
        <v>0</v>
      </c>
    </row>
    <row r="329" spans="1:18" ht="18" customHeight="1">
      <c r="D329" s="115" t="s">
        <v>136</v>
      </c>
      <c r="E329" s="116">
        <f>ROUND(E328,-1)</f>
        <v>0</v>
      </c>
      <c r="F329" s="116">
        <f t="shared" ref="F329:P329" si="383">ROUND(F328,-1)</f>
        <v>0</v>
      </c>
      <c r="G329" s="116">
        <f t="shared" si="383"/>
        <v>0</v>
      </c>
      <c r="H329" s="116">
        <f t="shared" si="383"/>
        <v>0</v>
      </c>
      <c r="I329" s="116">
        <f t="shared" si="383"/>
        <v>0</v>
      </c>
      <c r="J329" s="116">
        <f t="shared" si="383"/>
        <v>0</v>
      </c>
      <c r="K329" s="116">
        <f t="shared" si="383"/>
        <v>0</v>
      </c>
      <c r="L329" s="116">
        <f t="shared" si="383"/>
        <v>0</v>
      </c>
      <c r="M329" s="116">
        <f t="shared" si="383"/>
        <v>0</v>
      </c>
      <c r="N329" s="116">
        <f t="shared" si="383"/>
        <v>0</v>
      </c>
      <c r="O329" s="116">
        <f t="shared" si="383"/>
        <v>0</v>
      </c>
      <c r="P329" s="116">
        <f t="shared" si="383"/>
        <v>0</v>
      </c>
    </row>
  </sheetData>
  <mergeCells count="24">
    <mergeCell ref="B7:D7"/>
    <mergeCell ref="E7:I7"/>
    <mergeCell ref="B1:D1"/>
    <mergeCell ref="E1:I1"/>
    <mergeCell ref="B2:D2"/>
    <mergeCell ref="E2:I2"/>
    <mergeCell ref="B3:D3"/>
    <mergeCell ref="E3:I3"/>
    <mergeCell ref="B4:D4"/>
    <mergeCell ref="E4:I4"/>
    <mergeCell ref="B5:D5"/>
    <mergeCell ref="E5:I5"/>
    <mergeCell ref="B6:D6"/>
    <mergeCell ref="E6:I6"/>
    <mergeCell ref="B11:I11"/>
    <mergeCell ref="P74:AA74"/>
    <mergeCell ref="F264:G264"/>
    <mergeCell ref="I264:R264"/>
    <mergeCell ref="B8:D8"/>
    <mergeCell ref="E8:I8"/>
    <mergeCell ref="B9:D9"/>
    <mergeCell ref="E9:I9"/>
    <mergeCell ref="B10:D10"/>
    <mergeCell ref="E10:I10"/>
  </mergeCells>
  <phoneticPr fontId="5"/>
  <dataValidations count="10">
    <dataValidation type="list" allowBlank="1" showInputMessage="1" showErrorMessage="1" sqref="B10:D10" xr:uid="{EBC7591A-422E-456A-8C48-22AAFC8F0AD1}">
      <formula1>"無料,有償(半額),有償(同額),その他"</formula1>
    </dataValidation>
    <dataValidation type="list" allowBlank="1" showInputMessage="1" showErrorMessage="1" sqref="B9:D9" xr:uid="{DA1180A3-6BE3-485E-ABC8-288A44C27DEA}">
      <formula1>"あり,なし,一部商品はあり"</formula1>
    </dataValidation>
    <dataValidation imeMode="halfAlpha" allowBlank="1" showInputMessage="1" showErrorMessage="1" sqref="W83:W140 Q83:Q140 BS83:BS140 BM83:BM140 AO83:AO140 BA83:BA140 AU83:AU140 K83:K140 BG83:BG140 BY83:BY140 AI83:AI140 AC83:AC140 Q144:Q201 BS144:BS201 BM144:BM201 AO144:AO201 BA144:BA201 AU144:AU201 K144:K201 BG144:BG201 BY144:BY201 AI144:AI201 AC144:AC201 W144:W201" xr:uid="{FB193418-AF37-436A-94F4-DCC1D32B8D65}"/>
    <dataValidation type="list" allowBlank="1" showInputMessage="1" showErrorMessage="1" sqref="B6" xr:uid="{53B35823-B891-4C83-BB68-620F8D58DD26}">
      <formula1>"仕入値のみ,送料込み,その他"</formula1>
    </dataValidation>
    <dataValidation type="list" allowBlank="1" showInputMessage="1" showErrorMessage="1" sqref="B3" xr:uid="{8E0DBE57-80FE-4FDA-AF89-B273F81ECA05}">
      <formula1>"送料込み見積もり,送料別見積もり,その他"</formula1>
    </dataValidation>
    <dataValidation type="list" allowBlank="1" showInputMessage="1" showErrorMessage="1" sqref="B4" xr:uid="{358EFB94-C1FA-43E1-967E-930265C5C444}">
      <formula1>"送料込,送料別,その他"</formula1>
    </dataValidation>
    <dataValidation type="list" allowBlank="1" showInputMessage="1" showErrorMessage="1" sqref="B5" xr:uid="{0FE4425A-9E59-467A-84CD-5C3288DF49C9}">
      <formula1>"一律,地域別,一部地域のみ異なる,その他"</formula1>
    </dataValidation>
    <dataValidation type="list" allowBlank="1" showInputMessage="1" showErrorMessage="1" sqref="H83:H140 H144:H201" xr:uid="{E8B1142F-8731-4F07-B126-F4419D402B7E}">
      <formula1>"①,②,③,④,⑤"</formula1>
    </dataValidation>
    <dataValidation type="list" allowBlank="1" showInputMessage="1" sqref="B81" xr:uid="{06974F66-2956-4184-B3AC-8CEB20F996C3}">
      <formula1>"宅配便,宅配便・業務便,業務便"</formula1>
    </dataValidation>
    <dataValidation type="list" allowBlank="1" showInputMessage="1" sqref="A205:A262" xr:uid="{12370BB5-A6ED-4DC8-A980-66C094FB8A42}">
      <formula1>"宅配便,業務便,サンプル"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統一フォーマット20240903</vt:lpstr>
      <vt:lpstr>統一フォーマット20240903!①</vt:lpstr>
      <vt:lpstr>統一フォーマット20240903!②</vt:lpstr>
      <vt:lpstr>統一フォーマット20240903!③</vt:lpstr>
      <vt:lpstr>統一フォーマット20240903!関東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佐藤恵乃</dc:creator>
  <cp:lastModifiedBy>恵乃 佐藤</cp:lastModifiedBy>
  <dcterms:created xsi:type="dcterms:W3CDTF">2015-06-05T18:19:34Z</dcterms:created>
  <dcterms:modified xsi:type="dcterms:W3CDTF">2024-11-01T08:55:10Z</dcterms:modified>
</cp:coreProperties>
</file>