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3\Desktop\"/>
    </mc:Choice>
  </mc:AlternateContent>
  <xr:revisionPtr revIDLastSave="0" documentId="13_ncr:1_{F95D585D-948A-49A9-9C1A-FD6DE2F21157}" xr6:coauthVersionLast="47" xr6:coauthVersionMax="47" xr10:uidLastSave="{00000000-0000-0000-0000-000000000000}"/>
  <bookViews>
    <workbookView xWindow="-120" yWindow="-120" windowWidth="29040" windowHeight="15840" xr2:uid="{D002D6D0-4A75-493A-B450-002DB9433327}"/>
  </bookViews>
  <sheets>
    <sheet name="データ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" i="4" l="1"/>
  <c r="M15" i="4"/>
  <c r="N35" i="4"/>
  <c r="Q31" i="4" s="1"/>
  <c r="L18" i="4" s="1"/>
  <c r="N36" i="4"/>
  <c r="P32" i="4" s="1"/>
  <c r="Q32" i="4" l="1"/>
  <c r="P31" i="4"/>
  <c r="L17" i="4" s="1"/>
</calcChain>
</file>

<file path=xl/sharedStrings.xml><?xml version="1.0" encoding="utf-8"?>
<sst xmlns="http://schemas.openxmlformats.org/spreadsheetml/2006/main" count="54" uniqueCount="38">
  <si>
    <t>党派</t>
  </si>
  <si>
    <t>改選</t>
  </si>
  <si>
    <t>今回</t>
  </si>
  <si>
    <t>(女性)</t>
  </si>
  <si>
    <t>得票</t>
  </si>
  <si>
    <t>得票率</t>
  </si>
  <si>
    <t>自民</t>
  </si>
  <si>
    <t>維新</t>
  </si>
  <si>
    <t>立民</t>
  </si>
  <si>
    <t>公明</t>
  </si>
  <si>
    <t>共産</t>
  </si>
  <si>
    <t>国民</t>
  </si>
  <si>
    <t>れいわ</t>
  </si>
  <si>
    <t>参政</t>
  </si>
  <si>
    <t>社民</t>
  </si>
  <si>
    <t>Ｎ党</t>
  </si>
  <si>
    <t>その他</t>
    <rPh sb="2" eb="3">
      <t>タ</t>
    </rPh>
    <phoneticPr fontId="3"/>
  </si>
  <si>
    <t>ごぼう</t>
  </si>
  <si>
    <t>幸福</t>
  </si>
  <si>
    <t>第一</t>
  </si>
  <si>
    <t>くに</t>
  </si>
  <si>
    <t>新風</t>
  </si>
  <si>
    <t>https://www.nhk.or.jp/senkyo/database/sangiin/00/hsm12.html</t>
    <phoneticPr fontId="3"/>
  </si>
  <si>
    <t>編集</t>
    <rPh sb="0" eb="2">
      <t>ヘンシュウ</t>
    </rPh>
    <phoneticPr fontId="3"/>
  </si>
  <si>
    <t>https://www.city.machida.tokyo.jp/shisei/senkyo/senkyoshiryo/2017senkyo.files/2022saninn.pdf</t>
    <phoneticPr fontId="3"/>
  </si>
  <si>
    <t>20歳代</t>
    <rPh sb="2" eb="4">
      <t>サイダイ</t>
    </rPh>
    <phoneticPr fontId="3"/>
  </si>
  <si>
    <t>70歳代</t>
    <rPh sb="2" eb="4">
      <t>サイダイ</t>
    </rPh>
    <phoneticPr fontId="3"/>
  </si>
  <si>
    <t>投票率</t>
    <rPh sb="0" eb="3">
      <t>トウヒョウリツ</t>
    </rPh>
    <phoneticPr fontId="3"/>
  </si>
  <si>
    <t>https://www.stat.go.jp/data/jinsui/pdf/202201.pdf</t>
  </si>
  <si>
    <t>人口</t>
    <rPh sb="0" eb="2">
      <t>ジンコウ</t>
    </rPh>
    <phoneticPr fontId="3"/>
  </si>
  <si>
    <t>人口(万人)</t>
    <rPh sb="0" eb="2">
      <t>ジンコウ</t>
    </rPh>
    <rPh sb="3" eb="5">
      <t>マンニン</t>
    </rPh>
    <phoneticPr fontId="3"/>
  </si>
  <si>
    <t>選挙に行った人(万人)</t>
    <rPh sb="0" eb="2">
      <t>センキョ</t>
    </rPh>
    <rPh sb="3" eb="4">
      <t>イ</t>
    </rPh>
    <rPh sb="6" eb="7">
      <t>ヒト</t>
    </rPh>
    <phoneticPr fontId="3"/>
  </si>
  <si>
    <t>行かなかった人(万人)</t>
    <rPh sb="0" eb="1">
      <t>イ</t>
    </rPh>
    <rPh sb="6" eb="7">
      <t>ヒト</t>
    </rPh>
    <phoneticPr fontId="3"/>
  </si>
  <si>
    <t>比例代表 党派別得票</t>
    <phoneticPr fontId="3"/>
  </si>
  <si>
    <t>比例代表 党派別得票・獲得議席</t>
  </si>
  <si>
    <t>選挙に行った20歳代</t>
    <rPh sb="0" eb="2">
      <t>センキョ</t>
    </rPh>
    <rPh sb="3" eb="4">
      <t>イ</t>
    </rPh>
    <phoneticPr fontId="3"/>
  </si>
  <si>
    <t>行かなかった20歳代</t>
    <rPh sb="0" eb="1">
      <t>イ</t>
    </rPh>
    <phoneticPr fontId="3"/>
  </si>
  <si>
    <t>ここを強調してほしいです。</t>
    <rPh sb="3" eb="5">
      <t>キョウチョウ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</si>
</sst>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0" borderId="0" xfId="2">
      <alignment vertical="center"/>
    </xf>
    <xf numFmtId="10" fontId="0" fillId="0" borderId="0" xfId="0" applyNumberFormat="1">
      <alignment vertical="center"/>
    </xf>
    <xf numFmtId="3" fontId="0" fillId="0" borderId="0" xfId="0" applyNumberFormat="1">
      <alignment vertical="center"/>
    </xf>
    <xf numFmtId="0" fontId="0" fillId="0" borderId="1" xfId="0" applyBorder="1">
      <alignment vertical="center"/>
    </xf>
    <xf numFmtId="9" fontId="0" fillId="0" borderId="1" xfId="1" applyFont="1" applyBorder="1">
      <alignment vertical="center"/>
    </xf>
    <xf numFmtId="1" fontId="0" fillId="0" borderId="1" xfId="0" applyNumberFormat="1" applyBorder="1">
      <alignment vertical="center"/>
    </xf>
    <xf numFmtId="0" fontId="4" fillId="0" borderId="0" xfId="0" applyFo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</cellXfs>
  <cellStyles count="3">
    <cellStyle name="パーセント" xfId="1" builtinId="5"/>
    <cellStyle name="ハイパーリンク" xfId="2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642657</xdr:colOff>
      <xdr:row>24</xdr:row>
      <xdr:rowOff>197784</xdr:rowOff>
    </xdr:from>
    <xdr:to>
      <xdr:col>9</xdr:col>
      <xdr:colOff>203133</xdr:colOff>
      <xdr:row>53</xdr:row>
      <xdr:rowOff>113011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D821A87-87E3-0AE9-4B10-F6A9DF34A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2657" y="903755"/>
          <a:ext cx="6188755" cy="6739609"/>
        </a:xfrm>
        <a:prstGeom prst="rect">
          <a:avLst/>
        </a:prstGeom>
      </xdr:spPr>
    </xdr:pic>
    <xdr:clientData/>
  </xdr:twoCellAnchor>
  <xdr:twoCellAnchor editAs="oneCell">
    <xdr:from>
      <xdr:col>0</xdr:col>
      <xdr:colOff>537884</xdr:colOff>
      <xdr:row>55</xdr:row>
      <xdr:rowOff>212912</xdr:rowOff>
    </xdr:from>
    <xdr:to>
      <xdr:col>12</xdr:col>
      <xdr:colOff>145878</xdr:colOff>
      <xdr:row>82</xdr:row>
      <xdr:rowOff>41399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35D463D-ECFB-2934-ECCB-8562C1DE4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7884" y="8213912"/>
          <a:ext cx="8706370" cy="6182222"/>
        </a:xfrm>
        <a:prstGeom prst="rect">
          <a:avLst/>
        </a:prstGeom>
      </xdr:spPr>
    </xdr:pic>
    <xdr:clientData/>
  </xdr:twoCellAnchor>
  <xdr:twoCellAnchor>
    <xdr:from>
      <xdr:col>8</xdr:col>
      <xdr:colOff>457200</xdr:colOff>
      <xdr:row>34</xdr:row>
      <xdr:rowOff>228600</xdr:rowOff>
    </xdr:from>
    <xdr:to>
      <xdr:col>9</xdr:col>
      <xdr:colOff>485775</xdr:colOff>
      <xdr:row>36</xdr:row>
      <xdr:rowOff>76200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2E456FE-6C7F-E62A-E1D7-BCB36E94AB09}"/>
            </a:ext>
          </a:extLst>
        </xdr:cNvPr>
        <xdr:cNvSpPr/>
      </xdr:nvSpPr>
      <xdr:spPr>
        <a:xfrm>
          <a:off x="5943600" y="3324225"/>
          <a:ext cx="714375" cy="3238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495300</xdr:colOff>
      <xdr:row>49</xdr:row>
      <xdr:rowOff>171450</xdr:rowOff>
    </xdr:from>
    <xdr:to>
      <xdr:col>9</xdr:col>
      <xdr:colOff>523875</xdr:colOff>
      <xdr:row>51</xdr:row>
      <xdr:rowOff>19050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19A23908-2574-4E7F-B977-146DFB601631}"/>
            </a:ext>
          </a:extLst>
        </xdr:cNvPr>
        <xdr:cNvSpPr/>
      </xdr:nvSpPr>
      <xdr:spPr>
        <a:xfrm>
          <a:off x="5981700" y="6838950"/>
          <a:ext cx="714375" cy="3238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57150</xdr:colOff>
      <xdr:row>63</xdr:row>
      <xdr:rowOff>228600</xdr:rowOff>
    </xdr:from>
    <xdr:to>
      <xdr:col>6</xdr:col>
      <xdr:colOff>638175</xdr:colOff>
      <xdr:row>65</xdr:row>
      <xdr:rowOff>76200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A3818842-D4E7-DCF1-C6F1-BE3834908981}"/>
            </a:ext>
          </a:extLst>
        </xdr:cNvPr>
        <xdr:cNvSpPr/>
      </xdr:nvSpPr>
      <xdr:spPr>
        <a:xfrm>
          <a:off x="2800350" y="10229850"/>
          <a:ext cx="1952625" cy="3238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38101</xdr:colOff>
      <xdr:row>69</xdr:row>
      <xdr:rowOff>123824</xdr:rowOff>
    </xdr:from>
    <xdr:to>
      <xdr:col>5</xdr:col>
      <xdr:colOff>1</xdr:colOff>
      <xdr:row>71</xdr:row>
      <xdr:rowOff>19049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E5F6C69E-556A-9703-1A83-9FAB0B2A1BCD}"/>
            </a:ext>
          </a:extLst>
        </xdr:cNvPr>
        <xdr:cNvSpPr/>
      </xdr:nvSpPr>
      <xdr:spPr>
        <a:xfrm>
          <a:off x="2781301" y="11553824"/>
          <a:ext cx="647700" cy="37147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38101</xdr:colOff>
      <xdr:row>76</xdr:row>
      <xdr:rowOff>180974</xdr:rowOff>
    </xdr:from>
    <xdr:to>
      <xdr:col>5</xdr:col>
      <xdr:colOff>1</xdr:colOff>
      <xdr:row>78</xdr:row>
      <xdr:rowOff>76199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FACE750-02F5-9199-A49B-0E2164B26C38}"/>
            </a:ext>
          </a:extLst>
        </xdr:cNvPr>
        <xdr:cNvSpPr/>
      </xdr:nvSpPr>
      <xdr:spPr>
        <a:xfrm>
          <a:off x="2781301" y="13277849"/>
          <a:ext cx="647700" cy="37147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1087210</xdr:colOff>
      <xdr:row>17</xdr:row>
      <xdr:rowOff>27214</xdr:rowOff>
    </xdr:from>
    <xdr:to>
      <xdr:col>15</xdr:col>
      <xdr:colOff>353786</xdr:colOff>
      <xdr:row>17</xdr:row>
      <xdr:rowOff>231321</xdr:rowOff>
    </xdr:to>
    <xdr:sp macro="" textlink="">
      <xdr:nvSpPr>
        <xdr:cNvPr id="15" name="右中かっこ 14">
          <a:extLst>
            <a:ext uri="{FF2B5EF4-FFF2-40B4-BE49-F238E27FC236}">
              <a16:creationId xmlns:a16="http://schemas.microsoft.com/office/drawing/2014/main" id="{6E1CF37A-9EF9-4CF3-8CD8-0A205DAB9CB2}"/>
            </a:ext>
          </a:extLst>
        </xdr:cNvPr>
        <xdr:cNvSpPr/>
      </xdr:nvSpPr>
      <xdr:spPr>
        <a:xfrm>
          <a:off x="8571139" y="4191000"/>
          <a:ext cx="2750004" cy="204107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nhk.or.jp/senkyo/database/sangiin/00/hsm12.html" TargetMode="External"/><Relationship Id="rId1" Type="http://schemas.openxmlformats.org/officeDocument/2006/relationships/hyperlink" Target="https://www.city.machida.tokyo.jp/shisei/senkyo/senkyoshiryo/2017senkyo.files/2022sanin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9823C-DF57-4B01-9927-E86AC9EB9734}">
  <dimension ref="A1:Q56"/>
  <sheetViews>
    <sheetView showGridLines="0" tabSelected="1" zoomScale="70" zoomScaleNormal="70" workbookViewId="0">
      <selection activeCell="H3" sqref="H3"/>
    </sheetView>
  </sheetViews>
  <sheetFormatPr defaultRowHeight="18.75" x14ac:dyDescent="0.4"/>
  <cols>
    <col min="3" max="3" width="12.25" customWidth="1"/>
    <col min="5" max="5" width="11.75" bestFit="1" customWidth="1"/>
    <col min="12" max="12" width="14.375" customWidth="1"/>
    <col min="13" max="13" width="12.625" customWidth="1"/>
    <col min="14" max="14" width="9.625" customWidth="1"/>
    <col min="16" max="17" width="21" customWidth="1"/>
  </cols>
  <sheetData>
    <row r="1" spans="1:13" x14ac:dyDescent="0.4">
      <c r="B1" s="1" t="s">
        <v>22</v>
      </c>
      <c r="K1" t="s">
        <v>23</v>
      </c>
    </row>
    <row r="3" spans="1:13" x14ac:dyDescent="0.4">
      <c r="A3" t="s">
        <v>34</v>
      </c>
      <c r="K3" t="s">
        <v>33</v>
      </c>
    </row>
    <row r="4" spans="1:13" x14ac:dyDescent="0.4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K4" t="s">
        <v>0</v>
      </c>
      <c r="L4" t="s">
        <v>4</v>
      </c>
      <c r="M4" t="s">
        <v>5</v>
      </c>
    </row>
    <row r="5" spans="1:13" x14ac:dyDescent="0.4">
      <c r="A5" t="s">
        <v>6</v>
      </c>
      <c r="B5" s="3">
        <v>19</v>
      </c>
      <c r="C5" s="2">
        <v>18</v>
      </c>
      <c r="D5">
        <v>5</v>
      </c>
      <c r="E5" s="3">
        <v>18256245</v>
      </c>
      <c r="F5" s="2">
        <v>0.34399999999999997</v>
      </c>
      <c r="K5" t="s">
        <v>6</v>
      </c>
      <c r="L5" s="3">
        <v>18256245</v>
      </c>
      <c r="M5" s="2">
        <v>0.34399999999999997</v>
      </c>
    </row>
    <row r="6" spans="1:13" x14ac:dyDescent="0.4">
      <c r="A6" t="s">
        <v>7</v>
      </c>
      <c r="B6" s="3">
        <v>3</v>
      </c>
      <c r="C6" s="2">
        <v>8</v>
      </c>
      <c r="D6">
        <v>2</v>
      </c>
      <c r="E6" s="3">
        <v>7845995</v>
      </c>
      <c r="F6" s="2">
        <v>0.14799999999999999</v>
      </c>
      <c r="K6" t="s">
        <v>7</v>
      </c>
      <c r="L6" s="3">
        <v>7845995</v>
      </c>
      <c r="M6" s="2">
        <v>0.14799999999999999</v>
      </c>
    </row>
    <row r="7" spans="1:13" x14ac:dyDescent="0.4">
      <c r="A7" t="s">
        <v>8</v>
      </c>
      <c r="B7" s="3">
        <v>7</v>
      </c>
      <c r="C7" s="2">
        <v>7</v>
      </c>
      <c r="D7">
        <v>4</v>
      </c>
      <c r="E7" s="3">
        <v>6771945</v>
      </c>
      <c r="F7" s="2">
        <v>0.128</v>
      </c>
      <c r="K7" t="s">
        <v>8</v>
      </c>
      <c r="L7" s="3">
        <v>6771945</v>
      </c>
      <c r="M7" s="2">
        <v>0.128</v>
      </c>
    </row>
    <row r="8" spans="1:13" x14ac:dyDescent="0.4">
      <c r="A8" t="s">
        <v>9</v>
      </c>
      <c r="B8" s="3">
        <v>7</v>
      </c>
      <c r="C8" s="2">
        <v>6</v>
      </c>
      <c r="D8">
        <v>0</v>
      </c>
      <c r="E8" s="3">
        <v>6181431</v>
      </c>
      <c r="F8" s="2">
        <v>0.11700000000000001</v>
      </c>
      <c r="K8" t="s">
        <v>9</v>
      </c>
      <c r="L8" s="3">
        <v>6181431</v>
      </c>
      <c r="M8" s="2">
        <v>0.11700000000000001</v>
      </c>
    </row>
    <row r="9" spans="1:13" x14ac:dyDescent="0.4">
      <c r="A9" t="s">
        <v>10</v>
      </c>
      <c r="B9" s="3">
        <v>5</v>
      </c>
      <c r="C9" s="2">
        <v>3</v>
      </c>
      <c r="D9">
        <v>2</v>
      </c>
      <c r="E9" s="3">
        <v>3618342</v>
      </c>
      <c r="F9" s="2">
        <v>6.8000000000000005E-2</v>
      </c>
      <c r="K9" t="s">
        <v>10</v>
      </c>
      <c r="L9" s="3">
        <v>3618342</v>
      </c>
      <c r="M9" s="2">
        <v>6.8000000000000005E-2</v>
      </c>
    </row>
    <row r="10" spans="1:13" x14ac:dyDescent="0.4">
      <c r="A10" t="s">
        <v>11</v>
      </c>
      <c r="B10" s="3">
        <v>4</v>
      </c>
      <c r="C10" s="2">
        <v>3</v>
      </c>
      <c r="D10">
        <v>0</v>
      </c>
      <c r="E10" s="3">
        <v>3159625</v>
      </c>
      <c r="F10" s="2">
        <v>0.06</v>
      </c>
      <c r="K10" t="s">
        <v>11</v>
      </c>
      <c r="L10" s="3">
        <v>3159625</v>
      </c>
      <c r="M10" s="2">
        <v>0.06</v>
      </c>
    </row>
    <row r="11" spans="1:13" x14ac:dyDescent="0.4">
      <c r="A11" t="s">
        <v>12</v>
      </c>
      <c r="B11" s="3">
        <v>0</v>
      </c>
      <c r="C11" s="2">
        <v>2</v>
      </c>
      <c r="D11">
        <v>0</v>
      </c>
      <c r="E11" s="3">
        <v>2319156</v>
      </c>
      <c r="F11" s="2">
        <v>4.3999999999999997E-2</v>
      </c>
      <c r="K11" t="s">
        <v>12</v>
      </c>
      <c r="L11" s="3">
        <v>2319156</v>
      </c>
      <c r="M11" s="2">
        <v>4.3999999999999997E-2</v>
      </c>
    </row>
    <row r="12" spans="1:13" x14ac:dyDescent="0.4">
      <c r="A12" t="s">
        <v>13</v>
      </c>
      <c r="B12" s="3">
        <v>0</v>
      </c>
      <c r="C12" s="2">
        <v>1</v>
      </c>
      <c r="D12">
        <v>0</v>
      </c>
      <c r="E12" s="3">
        <v>1768385</v>
      </c>
      <c r="F12" s="2">
        <v>3.3000000000000002E-2</v>
      </c>
      <c r="K12" t="s">
        <v>13</v>
      </c>
      <c r="L12" s="3">
        <v>1768385</v>
      </c>
      <c r="M12" s="2">
        <v>3.3000000000000002E-2</v>
      </c>
    </row>
    <row r="13" spans="1:13" x14ac:dyDescent="0.4">
      <c r="A13" t="s">
        <v>14</v>
      </c>
      <c r="B13" s="3">
        <v>1</v>
      </c>
      <c r="C13" s="2">
        <v>1</v>
      </c>
      <c r="D13">
        <v>1</v>
      </c>
      <c r="E13" s="3">
        <v>1258501</v>
      </c>
      <c r="F13" s="2">
        <v>2.4E-2</v>
      </c>
      <c r="K13" t="s">
        <v>14</v>
      </c>
      <c r="L13" s="3">
        <v>1258501</v>
      </c>
      <c r="M13" s="2">
        <v>2.4E-2</v>
      </c>
    </row>
    <row r="14" spans="1:13" x14ac:dyDescent="0.4">
      <c r="A14" t="s">
        <v>15</v>
      </c>
      <c r="B14" s="3">
        <v>0</v>
      </c>
      <c r="C14" s="2">
        <v>1</v>
      </c>
      <c r="D14">
        <v>0</v>
      </c>
      <c r="E14" s="3">
        <v>1253872</v>
      </c>
      <c r="F14" s="2">
        <v>2.4E-2</v>
      </c>
      <c r="K14" t="s">
        <v>15</v>
      </c>
      <c r="L14" s="3">
        <v>1253872</v>
      </c>
      <c r="M14" s="2">
        <v>2.4E-2</v>
      </c>
    </row>
    <row r="15" spans="1:13" x14ac:dyDescent="0.4">
      <c r="A15" t="s">
        <v>17</v>
      </c>
      <c r="B15">
        <v>0</v>
      </c>
      <c r="C15" s="2">
        <v>0</v>
      </c>
      <c r="D15">
        <v>0</v>
      </c>
      <c r="E15" s="3">
        <v>193724</v>
      </c>
      <c r="F15" s="2">
        <v>4.0000000000000001E-3</v>
      </c>
      <c r="K15" t="s">
        <v>16</v>
      </c>
      <c r="L15" s="3">
        <f>SUM(E15:E19)</f>
        <v>593757</v>
      </c>
      <c r="M15" s="2">
        <f>SUM(F15:F19)</f>
        <v>1.1000000000000003E-2</v>
      </c>
    </row>
    <row r="16" spans="1:13" x14ac:dyDescent="0.4">
      <c r="A16" t="s">
        <v>18</v>
      </c>
      <c r="B16">
        <v>0</v>
      </c>
      <c r="C16">
        <v>0</v>
      </c>
      <c r="D16">
        <v>0</v>
      </c>
      <c r="E16" s="3">
        <v>148020</v>
      </c>
      <c r="F16" s="2">
        <v>3.0000000000000001E-3</v>
      </c>
      <c r="L16" s="3"/>
      <c r="M16" s="2"/>
    </row>
    <row r="17" spans="1:17" x14ac:dyDescent="0.4">
      <c r="A17" t="s">
        <v>19</v>
      </c>
      <c r="B17">
        <v>0</v>
      </c>
      <c r="C17">
        <v>0</v>
      </c>
      <c r="D17">
        <v>0</v>
      </c>
      <c r="E17" s="3">
        <v>109045</v>
      </c>
      <c r="F17" s="2">
        <v>2E-3</v>
      </c>
      <c r="J17" s="7" t="s">
        <v>35</v>
      </c>
      <c r="L17" s="3">
        <f>データ!P31*10000</f>
        <v>4807000</v>
      </c>
      <c r="M17" s="2"/>
    </row>
    <row r="18" spans="1:17" x14ac:dyDescent="0.4">
      <c r="A18" t="s">
        <v>20</v>
      </c>
      <c r="B18">
        <v>0</v>
      </c>
      <c r="C18" s="2">
        <v>0</v>
      </c>
      <c r="D18">
        <v>0</v>
      </c>
      <c r="E18" s="3">
        <v>77861</v>
      </c>
      <c r="F18" s="2">
        <v>1E-3</v>
      </c>
      <c r="J18" s="7" t="s">
        <v>36</v>
      </c>
      <c r="L18" s="3">
        <f>データ!Q31*10000</f>
        <v>7843000</v>
      </c>
      <c r="M18" s="2"/>
      <c r="Q18" s="9" t="s">
        <v>37</v>
      </c>
    </row>
    <row r="19" spans="1:17" x14ac:dyDescent="0.4">
      <c r="A19" t="s">
        <v>21</v>
      </c>
      <c r="B19">
        <v>0</v>
      </c>
      <c r="C19">
        <v>0</v>
      </c>
      <c r="D19">
        <v>0</v>
      </c>
      <c r="E19" s="3">
        <v>65107</v>
      </c>
      <c r="F19" s="2">
        <v>1E-3</v>
      </c>
      <c r="L19" s="3"/>
      <c r="M19" s="2"/>
    </row>
    <row r="21" spans="1:17" s="8" customFormat="1" x14ac:dyDescent="0.4"/>
    <row r="23" spans="1:17" x14ac:dyDescent="0.4">
      <c r="B23" s="1" t="s">
        <v>24</v>
      </c>
    </row>
    <row r="30" spans="1:17" x14ac:dyDescent="0.4">
      <c r="M30" s="4" t="s">
        <v>27</v>
      </c>
      <c r="N30" s="4" t="s">
        <v>27</v>
      </c>
      <c r="P30" s="4" t="s">
        <v>31</v>
      </c>
      <c r="Q30" s="4" t="s">
        <v>32</v>
      </c>
    </row>
    <row r="31" spans="1:17" x14ac:dyDescent="0.4">
      <c r="M31" s="4" t="s">
        <v>25</v>
      </c>
      <c r="N31" s="5">
        <v>0.38</v>
      </c>
      <c r="P31" s="6">
        <f>(N35*N31)</f>
        <v>480.7</v>
      </c>
      <c r="Q31" s="6">
        <f>(N35*(1-N31))</f>
        <v>784.3</v>
      </c>
    </row>
    <row r="32" spans="1:17" x14ac:dyDescent="0.4">
      <c r="M32" s="4" t="s">
        <v>26</v>
      </c>
      <c r="N32" s="5">
        <v>0.68</v>
      </c>
      <c r="P32" s="6">
        <f>(N36*N32)</f>
        <v>1112.48</v>
      </c>
      <c r="Q32" s="6">
        <f>(N36*(1-N32))</f>
        <v>523.51999999999987</v>
      </c>
    </row>
    <row r="34" spans="13:14" x14ac:dyDescent="0.4">
      <c r="M34" s="4" t="s">
        <v>29</v>
      </c>
      <c r="N34" s="4" t="s">
        <v>30</v>
      </c>
    </row>
    <row r="35" spans="13:14" x14ac:dyDescent="0.4">
      <c r="M35" s="4" t="s">
        <v>25</v>
      </c>
      <c r="N35" s="4">
        <f>(626+639)</f>
        <v>1265</v>
      </c>
    </row>
    <row r="36" spans="13:14" x14ac:dyDescent="0.4">
      <c r="M36" s="4" t="s">
        <v>26</v>
      </c>
      <c r="N36" s="4">
        <f>(964+672)</f>
        <v>1636</v>
      </c>
    </row>
    <row r="42" spans="13:14" x14ac:dyDescent="0.4">
      <c r="N42">
        <v>2</v>
      </c>
    </row>
    <row r="55" spans="3:3" s="8" customFormat="1" x14ac:dyDescent="0.4"/>
    <row r="56" spans="3:3" x14ac:dyDescent="0.4">
      <c r="C56" t="s">
        <v>28</v>
      </c>
    </row>
  </sheetData>
  <phoneticPr fontId="3"/>
  <conditionalFormatting sqref="L5:M15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{191E73C0-B126-4760-8903-0C604C146875}</x14:id>
        </ext>
      </extLst>
    </cfRule>
  </conditionalFormatting>
  <conditionalFormatting sqref="L5:L18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{CA73FE00-9A0B-46A8-BC29-E2F4952D10C7}</x14:id>
        </ext>
      </extLst>
    </cfRule>
  </conditionalFormatting>
  <hyperlinks>
    <hyperlink ref="B23" r:id="rId1" xr:uid="{0B26454F-3CDF-4AA1-A2EA-12719C1B418B}"/>
    <hyperlink ref="B1" r:id="rId2" xr:uid="{4D62E500-C311-4FB0-8DE7-2B651E992323}"/>
  </hyperlinks>
  <pageMargins left="0.7" right="0.7" top="0.75" bottom="0.75" header="0.3" footer="0.3"/>
  <ignoredErrors>
    <ignoredError sqref="L15:M15" formulaRange="1"/>
  </ignoredErrors>
  <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91E73C0-B126-4760-8903-0C604C14687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L5:M15</xm:sqref>
        </x14:conditionalFormatting>
        <x14:conditionalFormatting xmlns:xm="http://schemas.microsoft.com/office/excel/2006/main">
          <x14:cfRule type="dataBar" id="{CA73FE00-9A0B-46A8-BC29-E2F4952D10C7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L5:L18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Taru</dc:creator>
  <cp:lastModifiedBy>Taru</cp:lastModifiedBy>
  <dcterms:created xsi:type="dcterms:W3CDTF">2023-02-05T22:57:56Z</dcterms:created>
  <dcterms:modified xsi:type="dcterms:W3CDTF">2023-02-05T23:31:25Z</dcterms:modified>
</cp:coreProperties>
</file>