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ia\Desktop\FACULTY\IE\IE CF - MASTER\3. THE FINANCING DECISION\PC - American Chemical (ACC)\"/>
    </mc:Choice>
  </mc:AlternateContent>
  <xr:revisionPtr revIDLastSave="0" documentId="13_ncr:1_{70F7DD3B-8D1C-48B2-8AC6-38C7FE18CE61}" xr6:coauthVersionLast="44" xr6:coauthVersionMax="44" xr10:uidLastSave="{00000000-0000-0000-0000-000000000000}"/>
  <bookViews>
    <workbookView xWindow="-108" yWindow="-108" windowWidth="23256" windowHeight="12576" xr2:uid="{083BF97D-E107-4513-A3CE-8FA39D4B31F6}"/>
  </bookViews>
  <sheets>
    <sheet name="Exercise" sheetId="2" r:id="rId1"/>
  </sheets>
  <definedNames>
    <definedName name="Ingeniería" localSheetId="0">#REF!</definedName>
    <definedName name="Ingeniería">#REF!</definedName>
    <definedName name="_xlnm.Print_Area" localSheetId="0">Exercise!$A$1:$N$13</definedName>
    <definedName name="RESUMEN_POR_CUENTA" localSheetId="0">#REF!</definedName>
    <definedName name="RESUMEN_POR_CUEN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3" i="2" l="1"/>
  <c r="M13" i="2"/>
  <c r="L13" i="2"/>
  <c r="I13" i="2"/>
  <c r="F13" i="2"/>
  <c r="E13" i="2"/>
  <c r="C26" i="2" l="1"/>
  <c r="B26" i="2"/>
  <c r="C25" i="2"/>
  <c r="D19" i="2"/>
  <c r="E18" i="2" s="1"/>
  <c r="E19" i="2" s="1"/>
  <c r="C18" i="2"/>
  <c r="B18" i="2"/>
  <c r="B25" i="2" s="1"/>
  <c r="E17" i="2"/>
  <c r="J11" i="2"/>
  <c r="H11" i="2"/>
  <c r="J10" i="2"/>
  <c r="H10" i="2"/>
  <c r="J9" i="2"/>
  <c r="H9" i="2"/>
  <c r="B24" i="2" l="1"/>
  <c r="C2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Damián Rubianes</author>
    <author>drubianes</author>
  </authors>
  <commentList>
    <comment ref="D16" authorId="0" shapeId="0" xr:uid="{ABC2DF4A-5A93-44E4-9675-8766277AC477}">
      <text>
        <r>
          <rPr>
            <b/>
            <sz val="9"/>
            <color indexed="81"/>
            <rFont val="Tahoma"/>
            <family val="2"/>
          </rPr>
          <t>Damián Rubianes:</t>
        </r>
        <r>
          <rPr>
            <sz val="9"/>
            <color indexed="81"/>
            <rFont val="Tahoma"/>
            <family val="2"/>
          </rPr>
          <t xml:space="preserve">
From the last available Balance Sheet or by considering the industry's average.</t>
        </r>
      </text>
    </comment>
    <comment ref="B17" authorId="0" shapeId="0" xr:uid="{2A9E3707-BE20-4421-B4C9-5E016C4F6D1F}">
      <text>
        <r>
          <rPr>
            <b/>
            <sz val="9"/>
            <color indexed="81"/>
            <rFont val="Tahoma"/>
            <family val="2"/>
          </rPr>
          <t>Damián Rubianes:</t>
        </r>
        <r>
          <rPr>
            <sz val="9"/>
            <color indexed="81"/>
            <rFont val="Tahoma"/>
            <family val="2"/>
          </rPr>
          <t xml:space="preserve">
Assumption, based on:
- last financial statements available, or
- industry's average, or
- our own view on the long-term capital structure of the firm.</t>
        </r>
      </text>
    </comment>
    <comment ref="C17" authorId="0" shapeId="0" xr:uid="{B571DBD0-10B8-4AF6-ABC4-64628A371ED2}">
      <text>
        <r>
          <rPr>
            <b/>
            <sz val="9"/>
            <color indexed="81"/>
            <rFont val="Tahoma"/>
            <family val="2"/>
          </rPr>
          <t>Damián Rubianes:</t>
        </r>
        <r>
          <rPr>
            <sz val="9"/>
            <color indexed="81"/>
            <rFont val="Tahoma"/>
            <family val="2"/>
          </rPr>
          <t xml:space="preserve">
Our long-term view or sector's average.</t>
        </r>
      </text>
    </comment>
    <comment ref="A19" authorId="1" shapeId="0" xr:uid="{13E25955-7965-44CB-911B-FF16305A40AA}">
      <text>
        <r>
          <rPr>
            <b/>
            <sz val="8"/>
            <color indexed="81"/>
            <rFont val="Tahoma"/>
            <family val="2"/>
          </rPr>
          <t>drubianes:</t>
        </r>
        <r>
          <rPr>
            <sz val="8"/>
            <color indexed="81"/>
            <rFont val="Tahoma"/>
            <family val="2"/>
          </rPr>
          <t xml:space="preserve">
Only can be 100%</t>
        </r>
      </text>
    </comment>
    <comment ref="D24" authorId="0" shapeId="0" xr:uid="{04577D4D-C026-4E19-987A-3717605B00FB}">
      <text>
        <r>
          <rPr>
            <b/>
            <sz val="9"/>
            <color indexed="81"/>
            <rFont val="Tahoma"/>
            <family val="2"/>
          </rPr>
          <t>Damián Rubianes:</t>
        </r>
        <r>
          <rPr>
            <sz val="9"/>
            <color indexed="81"/>
            <rFont val="Tahoma"/>
            <family val="2"/>
          </rPr>
          <t xml:space="preserve">
Damodaran: http://pages.stern.nyu.edu/~adamodar/New_Home_Page/datafile/Betas.html
Download as an excel file instead: http://www.stern.nyu.edu/~adamodar/pc/datasets/betas.xls</t>
        </r>
      </text>
    </comment>
  </commentList>
</comments>
</file>

<file path=xl/sharedStrings.xml><?xml version="1.0" encoding="utf-8"?>
<sst xmlns="http://schemas.openxmlformats.org/spreadsheetml/2006/main" count="62" uniqueCount="55">
  <si>
    <t>Projected</t>
  </si>
  <si>
    <t>Terminal</t>
  </si>
  <si>
    <t>Financial structure</t>
  </si>
  <si>
    <t>period</t>
  </si>
  <si>
    <t>value (TV)</t>
  </si>
  <si>
    <t>Net financial debt</t>
  </si>
  <si>
    <t>Equity value at market price</t>
  </si>
  <si>
    <t>Total long term finance</t>
  </si>
  <si>
    <t>Corporate tax rate</t>
  </si>
  <si>
    <t>Levered beta calculation</t>
  </si>
  <si>
    <t>Unlevered beta</t>
  </si>
  <si>
    <t>Gearing</t>
  </si>
  <si>
    <t>Levered beta</t>
  </si>
  <si>
    <t>Unlevered beta estimation</t>
  </si>
  <si>
    <t>Company</t>
  </si>
  <si>
    <t>Activity</t>
  </si>
  <si>
    <t>Country</t>
  </si>
  <si>
    <t>Average</t>
  </si>
  <si>
    <t>Market</t>
  </si>
  <si>
    <t>Total Net</t>
  </si>
  <si>
    <t>€</t>
  </si>
  <si>
    <t>Pretax</t>
  </si>
  <si>
    <t>Corp.</t>
  </si>
  <si>
    <t>Adjusted</t>
  </si>
  <si>
    <t>Wharton</t>
  </si>
  <si>
    <t>Weights</t>
  </si>
  <si>
    <t>Weighted</t>
  </si>
  <si>
    <t>Ticker</t>
  </si>
  <si>
    <t>Lev. Beta</t>
  </si>
  <si>
    <t>Cap. (€ M)</t>
  </si>
  <si>
    <t>Debt (€ M)</t>
  </si>
  <si>
    <t>FX Rate</t>
  </si>
  <si>
    <t>Fin. Gearing</t>
  </si>
  <si>
    <t>Tax Rate</t>
  </si>
  <si>
    <t>Unlev. Beta</t>
  </si>
  <si>
    <t>Peer 1</t>
  </si>
  <si>
    <t>Peer 2</t>
  </si>
  <si>
    <t>Peer 3</t>
  </si>
  <si>
    <t>Peer 4</t>
  </si>
  <si>
    <t>Industry Average / Total</t>
  </si>
  <si>
    <t>Last available data</t>
  </si>
  <si>
    <t>In case the company is not listed, we can estimate a beta.</t>
  </si>
  <si>
    <t>Effective tax rate for the projected period; Nominal for the TV.</t>
  </si>
  <si>
    <t>The unlevered beta can be taken from an average of listed peers or from an estimation for the sector from reliable financial source (e.g. Damodaran - NYU Stern).</t>
  </si>
  <si>
    <t>UAX</t>
  </si>
  <si>
    <t>GNH</t>
  </si>
  <si>
    <t>IJK</t>
  </si>
  <si>
    <t>POL</t>
  </si>
  <si>
    <t>FRANCE</t>
  </si>
  <si>
    <t>GERMANY</t>
  </si>
  <si>
    <t>SPAIN</t>
  </si>
  <si>
    <t>POLAND</t>
  </si>
  <si>
    <t>Con. Staples</t>
  </si>
  <si>
    <t>EXERCISE</t>
  </si>
  <si>
    <t>Unlevering and Levering betas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</si>
</sst>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"/>
  </numFmts>
  <fonts count="15" x14ac:knownFonts="1">
    <font>
      <sz val="12"/>
      <name val="Times New Roman"/>
      <family val="1"/>
    </font>
    <font>
      <sz val="12"/>
      <name val="Times New Roman"/>
      <family val="1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68">
    <xf numFmtId="0" fontId="0" fillId="0" borderId="0" xfId="0"/>
    <xf numFmtId="0" fontId="2" fillId="2" borderId="0" xfId="2" applyFont="1" applyFill="1" applyAlignment="1">
      <alignment horizontal="left" vertical="center" wrapText="1"/>
    </xf>
    <xf numFmtId="0" fontId="4" fillId="2" borderId="0" xfId="3" applyFont="1" applyFill="1" applyAlignment="1">
      <alignment horizontal="right" vertical="center"/>
    </xf>
    <xf numFmtId="0" fontId="3" fillId="0" borderId="0" xfId="3" applyFont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3" fillId="0" borderId="0" xfId="3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" xfId="3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3" fontId="8" fillId="0" borderId="0" xfId="1" applyNumberFormat="1" applyFont="1" applyAlignment="1">
      <alignment horizontal="right" vertical="center"/>
    </xf>
    <xf numFmtId="9" fontId="8" fillId="0" borderId="0" xfId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3" fontId="8" fillId="3" borderId="0" xfId="3" applyNumberFormat="1" applyFont="1" applyFill="1" applyAlignment="1">
      <alignment horizontal="right" vertical="center"/>
    </xf>
    <xf numFmtId="0" fontId="3" fillId="0" borderId="1" xfId="3" applyFont="1" applyBorder="1" applyAlignment="1">
      <alignment vertical="center"/>
    </xf>
    <xf numFmtId="9" fontId="3" fillId="0" borderId="1" xfId="3" applyNumberFormat="1" applyFont="1" applyBorder="1" applyAlignment="1">
      <alignment horizontal="right" vertical="center"/>
    </xf>
    <xf numFmtId="3" fontId="8" fillId="0" borderId="1" xfId="3" applyNumberFormat="1" applyFont="1" applyBorder="1" applyAlignment="1">
      <alignment horizontal="right" vertical="center"/>
    </xf>
    <xf numFmtId="9" fontId="8" fillId="0" borderId="1" xfId="1" applyFont="1" applyBorder="1" applyAlignment="1">
      <alignment horizontal="right" vertical="center"/>
    </xf>
    <xf numFmtId="9" fontId="3" fillId="0" borderId="0" xfId="3" applyNumberFormat="1" applyFont="1" applyAlignment="1">
      <alignment horizontal="right" vertical="center"/>
    </xf>
    <xf numFmtId="3" fontId="3" fillId="0" borderId="0" xfId="3" applyNumberFormat="1" applyFont="1" applyAlignment="1">
      <alignment horizontal="center" vertical="center"/>
    </xf>
    <xf numFmtId="0" fontId="9" fillId="0" borderId="0" xfId="3" applyFont="1" applyAlignment="1">
      <alignment horizontal="right" vertical="center"/>
    </xf>
    <xf numFmtId="3" fontId="3" fillId="0" borderId="0" xfId="3" applyNumberFormat="1" applyFont="1" applyAlignment="1">
      <alignment vertical="center"/>
    </xf>
    <xf numFmtId="0" fontId="6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3" borderId="0" xfId="3" applyFont="1" applyFill="1" applyAlignment="1">
      <alignment vertical="center"/>
    </xf>
    <xf numFmtId="2" fontId="3" fillId="0" borderId="0" xfId="3" applyNumberFormat="1" applyFont="1" applyAlignment="1">
      <alignment horizontal="right" vertical="center"/>
    </xf>
    <xf numFmtId="0" fontId="6" fillId="3" borderId="0" xfId="0" applyFont="1" applyFill="1" applyAlignment="1">
      <alignment vertical="center"/>
    </xf>
    <xf numFmtId="0" fontId="6" fillId="3" borderId="1" xfId="3" applyFont="1" applyFill="1" applyBorder="1" applyAlignment="1">
      <alignment vertical="center"/>
    </xf>
    <xf numFmtId="165" fontId="3" fillId="0" borderId="0" xfId="3" applyNumberFormat="1" applyFont="1" applyAlignment="1">
      <alignment vertical="center"/>
    </xf>
    <xf numFmtId="165" fontId="3" fillId="3" borderId="0" xfId="3" applyNumberFormat="1" applyFont="1" applyFill="1" applyAlignment="1">
      <alignment vertical="center"/>
    </xf>
    <xf numFmtId="0" fontId="9" fillId="3" borderId="0" xfId="3" applyFont="1" applyFill="1" applyAlignment="1">
      <alignment horizontal="right" vertical="center"/>
    </xf>
    <xf numFmtId="0" fontId="6" fillId="0" borderId="2" xfId="0" applyFont="1" applyBorder="1"/>
    <xf numFmtId="0" fontId="6" fillId="0" borderId="2" xfId="3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6" fillId="3" borderId="0" xfId="0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6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right"/>
    </xf>
    <xf numFmtId="2" fontId="6" fillId="3" borderId="3" xfId="0" applyNumberFormat="1" applyFont="1" applyFill="1" applyBorder="1" applyAlignment="1">
      <alignment horizontal="right"/>
    </xf>
    <xf numFmtId="2" fontId="6" fillId="3" borderId="3" xfId="0" applyNumberFormat="1" applyFont="1" applyFill="1" applyBorder="1" applyAlignment="1">
      <alignment horizontal="center"/>
    </xf>
    <xf numFmtId="9" fontId="6" fillId="3" borderId="3" xfId="1" applyFont="1" applyFill="1" applyBorder="1" applyAlignment="1">
      <alignment horizontal="center"/>
    </xf>
    <xf numFmtId="2" fontId="6" fillId="3" borderId="3" xfId="1" applyNumberFormat="1" applyFont="1" applyFill="1" applyBorder="1" applyAlignment="1">
      <alignment horizontal="center"/>
    </xf>
    <xf numFmtId="0" fontId="3" fillId="4" borderId="0" xfId="3" applyFont="1" applyFill="1" applyAlignment="1">
      <alignment vertical="center"/>
    </xf>
    <xf numFmtId="0" fontId="3" fillId="4" borderId="0" xfId="3" applyFont="1" applyFill="1" applyAlignment="1">
      <alignment horizontal="right" vertical="center"/>
    </xf>
    <xf numFmtId="164" fontId="14" fillId="3" borderId="0" xfId="1" applyNumberFormat="1" applyFont="1" applyFill="1" applyAlignment="1">
      <alignment horizontal="right" vertical="center"/>
    </xf>
    <xf numFmtId="0" fontId="8" fillId="0" borderId="0" xfId="3" applyFont="1" applyAlignment="1">
      <alignment horizontal="left" vertical="center"/>
    </xf>
    <xf numFmtId="0" fontId="8" fillId="3" borderId="0" xfId="3" applyFont="1" applyFill="1" applyAlignment="1">
      <alignment vertical="center"/>
    </xf>
    <xf numFmtId="9" fontId="14" fillId="0" borderId="0" xfId="3" applyNumberFormat="1" applyFont="1" applyAlignment="1">
      <alignment horizontal="right" vertical="center"/>
    </xf>
    <xf numFmtId="10" fontId="14" fillId="3" borderId="0" xfId="1" applyNumberFormat="1" applyFont="1" applyFill="1" applyAlignment="1">
      <alignment horizontal="center"/>
    </xf>
    <xf numFmtId="2" fontId="14" fillId="3" borderId="0" xfId="0" applyNumberFormat="1" applyFont="1" applyFill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3" fontId="14" fillId="3" borderId="0" xfId="0" applyNumberFormat="1" applyFont="1" applyFill="1" applyAlignment="1">
      <alignment horizontal="center"/>
    </xf>
    <xf numFmtId="3" fontId="3" fillId="0" borderId="0" xfId="0" applyNumberFormat="1" applyFont="1" applyAlignment="1">
      <alignment horizontal="center"/>
    </xf>
    <xf numFmtId="3" fontId="6" fillId="3" borderId="3" xfId="0" applyNumberFormat="1" applyFont="1" applyFill="1" applyBorder="1" applyAlignment="1">
      <alignment horizontal="center"/>
    </xf>
    <xf numFmtId="10" fontId="3" fillId="5" borderId="0" xfId="1" applyNumberFormat="1" applyFont="1" applyFill="1" applyAlignment="1">
      <alignment horizontal="center"/>
    </xf>
    <xf numFmtId="2" fontId="3" fillId="5" borderId="0" xfId="1" applyNumberFormat="1" applyFont="1" applyFill="1" applyAlignment="1">
      <alignment horizontal="center"/>
    </xf>
    <xf numFmtId="2" fontId="6" fillId="5" borderId="1" xfId="3" applyNumberFormat="1" applyFont="1" applyFill="1" applyBorder="1" applyAlignment="1">
      <alignment horizontal="right" vertical="center"/>
    </xf>
    <xf numFmtId="14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2" fontId="6" fillId="3" borderId="3" xfId="4" applyNumberFormat="1" applyFont="1" applyFill="1" applyBorder="1" applyAlignment="1">
      <alignment horizontal="center"/>
    </xf>
  </cellXfs>
  <cellStyles count="5">
    <cellStyle name="Normal" xfId="0" builtinId="0"/>
    <cellStyle name="Normal 2" xfId="4" xr:uid="{243AAA52-7D5B-4C97-81B3-2BDBB93D3B50}"/>
    <cellStyle name="Normal_stock market ratios FNAC" xfId="2" xr:uid="{E4E6406F-D371-4AE1-B3B1-5629A48969DC}"/>
    <cellStyle name="Normal_Valoración Corsan provisional" xfId="3" xr:uid="{29C2BDD8-88C5-4FB6-8877-EDA4B77E16F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374F6-3AA5-4A7E-B988-3C0A6A8B182E}">
  <sheetPr>
    <pageSetUpPr fitToPage="1"/>
  </sheetPr>
  <dimension ref="A1:P28"/>
  <sheetViews>
    <sheetView showGridLines="0" tabSelected="1" zoomScale="90" zoomScaleNormal="90" zoomScaleSheetLayoutView="90" workbookViewId="0">
      <pane xSplit="1" ySplit="16" topLeftCell="B17" activePane="bottomRight" state="frozen"/>
      <selection pane="topRight" activeCell="B1" sqref="B1"/>
      <selection pane="bottomLeft" activeCell="A6" sqref="A6"/>
      <selection pane="bottomRight" activeCell="I13" sqref="I13"/>
    </sheetView>
  </sheetViews>
  <sheetFormatPr defaultColWidth="10" defaultRowHeight="14.1" customHeight="1" x14ac:dyDescent="0.3"/>
  <cols>
    <col min="1" max="1" width="32.5" style="3" customWidth="1"/>
    <col min="2" max="2" width="10.59765625" style="50" customWidth="1"/>
    <col min="3" max="3" width="10.59765625" style="5" customWidth="1"/>
    <col min="4" max="4" width="10.59765625" style="49" customWidth="1"/>
    <col min="5" max="14" width="10.59765625" style="3" customWidth="1"/>
    <col min="15" max="20" width="20.59765625" style="3" customWidth="1"/>
    <col min="21" max="16384" width="10" style="3"/>
  </cols>
  <sheetData>
    <row r="1" spans="1:16" ht="14.1" customHeight="1" x14ac:dyDescent="0.3">
      <c r="A1" s="1" t="s">
        <v>53</v>
      </c>
      <c r="B1" s="2"/>
      <c r="C1" s="2"/>
      <c r="D1" s="3"/>
    </row>
    <row r="2" spans="1:16" ht="14.1" customHeight="1" x14ac:dyDescent="0.3">
      <c r="A2" s="1" t="s">
        <v>54</v>
      </c>
      <c r="B2" s="4"/>
      <c r="C2" s="4"/>
      <c r="D2" s="3"/>
    </row>
    <row r="3" spans="1:16" ht="14.1" customHeight="1" x14ac:dyDescent="0.3">
      <c r="B3" s="5"/>
      <c r="D3" s="3"/>
    </row>
    <row r="4" spans="1:16" ht="14.1" customHeight="1" thickBot="1" x14ac:dyDescent="0.3">
      <c r="A4" s="30" t="s">
        <v>13</v>
      </c>
      <c r="B4" s="31"/>
      <c r="C4" s="32"/>
      <c r="D4" s="33"/>
      <c r="E4" s="33"/>
      <c r="F4" s="33"/>
      <c r="G4" s="34"/>
      <c r="H4" s="33"/>
      <c r="I4" s="35"/>
      <c r="J4" s="35"/>
      <c r="K4" s="35"/>
      <c r="L4" s="35"/>
      <c r="M4" s="35"/>
      <c r="N4" s="35"/>
      <c r="O4" s="36"/>
      <c r="P4" s="37"/>
    </row>
    <row r="5" spans="1:16" s="23" customFormat="1" ht="14.1" customHeight="1" x14ac:dyDescent="0.25">
      <c r="A5" s="38" t="s">
        <v>14</v>
      </c>
      <c r="B5" s="38" t="s">
        <v>14</v>
      </c>
      <c r="C5" s="39" t="s">
        <v>15</v>
      </c>
      <c r="D5" s="39" t="s">
        <v>16</v>
      </c>
      <c r="E5" s="39" t="s">
        <v>17</v>
      </c>
      <c r="F5" s="39" t="s">
        <v>18</v>
      </c>
      <c r="G5" s="38" t="s">
        <v>19</v>
      </c>
      <c r="H5" s="39" t="s">
        <v>20</v>
      </c>
      <c r="I5" s="38" t="s">
        <v>21</v>
      </c>
      <c r="J5" s="38" t="s">
        <v>22</v>
      </c>
      <c r="K5" s="38" t="s">
        <v>23</v>
      </c>
      <c r="L5" s="38" t="s">
        <v>24</v>
      </c>
      <c r="M5" s="38" t="s">
        <v>25</v>
      </c>
      <c r="N5" s="38" t="s">
        <v>26</v>
      </c>
    </row>
    <row r="6" spans="1:16" s="23" customFormat="1" ht="14.1" customHeight="1" x14ac:dyDescent="0.25">
      <c r="A6" s="40"/>
      <c r="B6" s="41" t="s">
        <v>27</v>
      </c>
      <c r="C6" s="41"/>
      <c r="D6" s="41"/>
      <c r="E6" s="41" t="s">
        <v>28</v>
      </c>
      <c r="F6" s="41" t="s">
        <v>29</v>
      </c>
      <c r="G6" s="40" t="s">
        <v>30</v>
      </c>
      <c r="H6" s="41" t="s">
        <v>31</v>
      </c>
      <c r="I6" s="40" t="s">
        <v>32</v>
      </c>
      <c r="J6" s="40" t="s">
        <v>33</v>
      </c>
      <c r="K6" s="40" t="s">
        <v>32</v>
      </c>
      <c r="L6" s="40" t="s">
        <v>34</v>
      </c>
      <c r="M6" s="40"/>
      <c r="N6" s="40" t="s">
        <v>34</v>
      </c>
    </row>
    <row r="7" spans="1:16" ht="14.1" customHeight="1" x14ac:dyDescent="0.25">
      <c r="A7" s="37"/>
      <c r="B7" s="42"/>
      <c r="C7" s="42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6" ht="14.1" customHeight="1" x14ac:dyDescent="0.25">
      <c r="A8" s="57" t="s">
        <v>35</v>
      </c>
      <c r="B8" s="58" t="s">
        <v>44</v>
      </c>
      <c r="C8" s="58" t="s">
        <v>52</v>
      </c>
      <c r="D8" s="58" t="s">
        <v>48</v>
      </c>
      <c r="E8" s="56">
        <v>1.2</v>
      </c>
      <c r="F8" s="59">
        <v>1500</v>
      </c>
      <c r="G8" s="59">
        <v>450</v>
      </c>
      <c r="H8" s="56">
        <v>1</v>
      </c>
      <c r="I8" s="62"/>
      <c r="J8" s="55">
        <v>0.3</v>
      </c>
      <c r="K8" s="62"/>
      <c r="L8" s="63"/>
      <c r="M8" s="62"/>
      <c r="N8" s="63"/>
    </row>
    <row r="9" spans="1:16" ht="14.1" customHeight="1" x14ac:dyDescent="0.25">
      <c r="A9" s="57" t="s">
        <v>36</v>
      </c>
      <c r="B9" s="58" t="s">
        <v>45</v>
      </c>
      <c r="C9" s="58" t="s">
        <v>52</v>
      </c>
      <c r="D9" s="58" t="s">
        <v>49</v>
      </c>
      <c r="E9" s="56">
        <v>1.1000000000000001</v>
      </c>
      <c r="F9" s="59">
        <v>12500</v>
      </c>
      <c r="G9" s="59">
        <v>6000</v>
      </c>
      <c r="H9" s="56">
        <f>+H8</f>
        <v>1</v>
      </c>
      <c r="I9" s="62"/>
      <c r="J9" s="55">
        <f>+J8</f>
        <v>0.3</v>
      </c>
      <c r="K9" s="62"/>
      <c r="L9" s="63"/>
      <c r="M9" s="62"/>
      <c r="N9" s="63"/>
    </row>
    <row r="10" spans="1:16" ht="14.1" customHeight="1" x14ac:dyDescent="0.25">
      <c r="A10" s="57" t="s">
        <v>37</v>
      </c>
      <c r="B10" s="58" t="s">
        <v>46</v>
      </c>
      <c r="C10" s="58" t="s">
        <v>52</v>
      </c>
      <c r="D10" s="58" t="s">
        <v>50</v>
      </c>
      <c r="E10" s="56">
        <v>1</v>
      </c>
      <c r="F10" s="59">
        <v>8400</v>
      </c>
      <c r="G10" s="59">
        <v>3200</v>
      </c>
      <c r="H10" s="56">
        <f>+H9</f>
        <v>1</v>
      </c>
      <c r="I10" s="62"/>
      <c r="J10" s="55">
        <f>+J9</f>
        <v>0.3</v>
      </c>
      <c r="K10" s="62"/>
      <c r="L10" s="63"/>
      <c r="M10" s="62"/>
      <c r="N10" s="63"/>
    </row>
    <row r="11" spans="1:16" ht="14.1" customHeight="1" x14ac:dyDescent="0.25">
      <c r="A11" s="57" t="s">
        <v>38</v>
      </c>
      <c r="B11" s="58" t="s">
        <v>47</v>
      </c>
      <c r="C11" s="58" t="s">
        <v>52</v>
      </c>
      <c r="D11" s="58" t="s">
        <v>51</v>
      </c>
      <c r="E11" s="56">
        <v>0.9</v>
      </c>
      <c r="F11" s="59">
        <v>7600</v>
      </c>
      <c r="G11" s="59">
        <v>1500</v>
      </c>
      <c r="H11" s="56">
        <f>+H10</f>
        <v>1</v>
      </c>
      <c r="I11" s="62"/>
      <c r="J11" s="55">
        <f>+J10</f>
        <v>0.3</v>
      </c>
      <c r="K11" s="62"/>
      <c r="L11" s="63"/>
      <c r="M11" s="62"/>
      <c r="N11" s="63"/>
    </row>
    <row r="12" spans="1:16" ht="14.1" customHeight="1" x14ac:dyDescent="0.25">
      <c r="A12" s="37"/>
      <c r="B12" s="42"/>
      <c r="C12" s="42"/>
      <c r="D12" s="36"/>
      <c r="E12" s="37"/>
      <c r="F12" s="60"/>
      <c r="G12" s="60"/>
      <c r="H12" s="37"/>
      <c r="I12" s="36"/>
      <c r="J12" s="36"/>
      <c r="K12" s="36"/>
      <c r="L12" s="36"/>
      <c r="M12" s="36"/>
      <c r="N12" s="36"/>
    </row>
    <row r="13" spans="1:16" ht="14.1" customHeight="1" thickBot="1" x14ac:dyDescent="0.3">
      <c r="A13" s="43" t="s">
        <v>39</v>
      </c>
      <c r="B13" s="44"/>
      <c r="C13" s="45"/>
      <c r="D13" s="46"/>
      <c r="E13" s="67">
        <f>+E8*M8+E9*M9+E10*M10+E11*M11</f>
        <v>0</v>
      </c>
      <c r="F13" s="61">
        <f>+F8*H8+F9*H9+F10*H10+F11*H11</f>
        <v>30000</v>
      </c>
      <c r="G13" s="61"/>
      <c r="H13" s="46"/>
      <c r="I13" s="47">
        <f>+I8*M8+I9*M9+I10*M10+I11*M11</f>
        <v>0</v>
      </c>
      <c r="J13" s="47"/>
      <c r="K13" s="47"/>
      <c r="L13" s="48">
        <f>+L8*M8+L9*M9+L10*M10+L11*M11</f>
        <v>0</v>
      </c>
      <c r="M13" s="47">
        <f>SUM(M8:M11)</f>
        <v>0</v>
      </c>
      <c r="N13" s="48">
        <f>SUM(N8:N11)</f>
        <v>0</v>
      </c>
    </row>
    <row r="14" spans="1:16" ht="14.1" customHeight="1" x14ac:dyDescent="0.3">
      <c r="B14" s="5"/>
      <c r="D14" s="3"/>
    </row>
    <row r="15" spans="1:16" ht="14.1" customHeight="1" x14ac:dyDescent="0.3">
      <c r="B15" s="6" t="s">
        <v>0</v>
      </c>
      <c r="C15" s="6" t="s">
        <v>1</v>
      </c>
      <c r="D15" s="3"/>
    </row>
    <row r="16" spans="1:16" ht="14.1" customHeight="1" x14ac:dyDescent="0.3">
      <c r="A16" s="7" t="s">
        <v>2</v>
      </c>
      <c r="B16" s="8" t="s">
        <v>3</v>
      </c>
      <c r="C16" s="8" t="s">
        <v>4</v>
      </c>
      <c r="D16" s="65" t="s">
        <v>40</v>
      </c>
      <c r="E16" s="66"/>
    </row>
    <row r="17" spans="1:9" ht="14.1" customHeight="1" x14ac:dyDescent="0.3">
      <c r="A17" s="3" t="s">
        <v>5</v>
      </c>
      <c r="B17" s="51">
        <v>0.45</v>
      </c>
      <c r="C17" s="51">
        <v>0.45</v>
      </c>
      <c r="D17" s="9">
        <v>3295</v>
      </c>
      <c r="E17" s="10">
        <f>+D17/D19</f>
        <v>0.44708276797829039</v>
      </c>
    </row>
    <row r="18" spans="1:9" ht="14.1" customHeight="1" x14ac:dyDescent="0.3">
      <c r="A18" s="3" t="s">
        <v>6</v>
      </c>
      <c r="B18" s="11">
        <f>+B19-B17</f>
        <v>0.55000000000000004</v>
      </c>
      <c r="C18" s="11">
        <f>+C19-C17</f>
        <v>0.55000000000000004</v>
      </c>
      <c r="D18" s="12">
        <v>4075</v>
      </c>
      <c r="E18" s="10">
        <f>+D18/D19</f>
        <v>0.55291723202170961</v>
      </c>
    </row>
    <row r="19" spans="1:9" ht="14.1" customHeight="1" x14ac:dyDescent="0.3">
      <c r="A19" s="13" t="s">
        <v>7</v>
      </c>
      <c r="B19" s="14">
        <v>1</v>
      </c>
      <c r="C19" s="14">
        <v>1</v>
      </c>
      <c r="D19" s="15">
        <f>+D18+D17</f>
        <v>7370</v>
      </c>
      <c r="E19" s="16">
        <f>+E18+E17</f>
        <v>1</v>
      </c>
    </row>
    <row r="20" spans="1:9" ht="14.1" customHeight="1" x14ac:dyDescent="0.3">
      <c r="B20" s="17"/>
      <c r="C20" s="17"/>
      <c r="D20" s="18"/>
      <c r="E20" s="19"/>
    </row>
    <row r="21" spans="1:9" ht="14.1" customHeight="1" x14ac:dyDescent="0.3">
      <c r="A21" s="3" t="s">
        <v>8</v>
      </c>
      <c r="B21" s="54">
        <v>0.3</v>
      </c>
      <c r="C21" s="54">
        <v>0.35</v>
      </c>
      <c r="D21" s="20" t="s">
        <v>42</v>
      </c>
    </row>
    <row r="22" spans="1:9" ht="14.1" customHeight="1" x14ac:dyDescent="0.3">
      <c r="B22" s="5"/>
      <c r="D22" s="3"/>
    </row>
    <row r="23" spans="1:9" ht="14.1" customHeight="1" x14ac:dyDescent="0.3">
      <c r="A23" s="21" t="s">
        <v>9</v>
      </c>
      <c r="B23" s="22"/>
      <c r="C23" s="22"/>
      <c r="D23" s="53" t="s">
        <v>41</v>
      </c>
    </row>
    <row r="24" spans="1:9" ht="14.1" customHeight="1" x14ac:dyDescent="0.3">
      <c r="A24" s="3" t="s">
        <v>10</v>
      </c>
      <c r="B24" s="24">
        <f>+N13</f>
        <v>0</v>
      </c>
      <c r="C24" s="24">
        <f>+B24</f>
        <v>0</v>
      </c>
      <c r="D24" s="52" t="s">
        <v>43</v>
      </c>
    </row>
    <row r="25" spans="1:9" ht="14.1" customHeight="1" x14ac:dyDescent="0.3">
      <c r="A25" s="3" t="s">
        <v>11</v>
      </c>
      <c r="B25" s="11">
        <f>+B17/B18</f>
        <v>0.81818181818181812</v>
      </c>
      <c r="C25" s="11">
        <f>+C17/C18</f>
        <v>0.81818181818181812</v>
      </c>
      <c r="D25" s="3"/>
      <c r="E25" s="23"/>
      <c r="F25" s="23"/>
      <c r="G25" s="23"/>
      <c r="H25" s="23"/>
      <c r="I25" s="23"/>
    </row>
    <row r="26" spans="1:9" ht="14.1" customHeight="1" x14ac:dyDescent="0.3">
      <c r="A26" s="3" t="s">
        <v>8</v>
      </c>
      <c r="B26" s="11">
        <f>+B21</f>
        <v>0.3</v>
      </c>
      <c r="C26" s="11">
        <f>+C21</f>
        <v>0.35</v>
      </c>
      <c r="D26" s="3"/>
      <c r="E26" s="23"/>
      <c r="F26" s="25"/>
      <c r="G26" s="25"/>
      <c r="H26" s="25"/>
      <c r="I26" s="23"/>
    </row>
    <row r="27" spans="1:9" ht="14.1" customHeight="1" x14ac:dyDescent="0.3">
      <c r="A27" s="26" t="s">
        <v>12</v>
      </c>
      <c r="B27" s="64"/>
      <c r="C27" s="64"/>
      <c r="D27" s="27"/>
      <c r="E27" s="28"/>
      <c r="F27" s="23"/>
      <c r="G27" s="23"/>
      <c r="H27" s="23"/>
      <c r="I27" s="23"/>
    </row>
    <row r="28" spans="1:9" ht="14.1" customHeight="1" x14ac:dyDescent="0.3">
      <c r="B28" s="17"/>
      <c r="C28" s="17"/>
      <c r="D28" s="18"/>
      <c r="E28" s="29"/>
      <c r="F28" s="23"/>
      <c r="G28" s="23"/>
      <c r="H28" s="23"/>
      <c r="I28" s="23"/>
    </row>
  </sheetData>
  <mergeCells count="1">
    <mergeCell ref="D16:E16"/>
  </mergeCells>
  <pageMargins left="0.75" right="0.75" top="1" bottom="1" header="0" footer="0"/>
  <pageSetup paperSize="9" scale="71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Exercise</vt:lpstr>
      <vt:lpstr>Exercise!Print_Area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Damián Rubianes</dc:creator>
  <cp:lastModifiedBy>Damián Rubianes</cp:lastModifiedBy>
  <cp:lastPrinted>2019-05-11T07:53:33Z</cp:lastPrinted>
  <dcterms:created xsi:type="dcterms:W3CDTF">2019-05-06T03:59:17Z</dcterms:created>
  <dcterms:modified xsi:type="dcterms:W3CDTF">2020-06-22T05:20:13Z</dcterms:modified>
</cp:coreProperties>
</file>