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taro.ishida\Desktop\"/>
    </mc:Choice>
  </mc:AlternateContent>
  <xr:revisionPtr revIDLastSave="0" documentId="13_ncr:1_{D267B2D1-9032-47AA-AB5C-C53AF8CE708A}" xr6:coauthVersionLast="47" xr6:coauthVersionMax="47" xr10:uidLastSave="{00000000-0000-0000-0000-000000000000}"/>
  <bookViews>
    <workbookView xWindow="28680" yWindow="1725" windowWidth="29040" windowHeight="15720" tabRatio="798" activeTab="1" xr2:uid="{00000000-000D-0000-FFFF-FFFF00000000}"/>
  </bookViews>
  <sheets>
    <sheet name="iQ3_ORG" sheetId="21" r:id="rId1"/>
    <sheet name="★提出（一般ユニット単位）" sheetId="13" r:id="rId2"/>
    <sheet name="★提出（一般部品単位）" sheetId="14" r:id="rId3"/>
    <sheet name="★提出（材料別）" sheetId="15" r:id="rId4"/>
    <sheet name="★社内用_小" sheetId="22" r:id="rId5"/>
    <sheet name="★社内用_大" sheetId="16" r:id="rId6"/>
  </sheets>
  <definedNames>
    <definedName name="_xlnm.Print_Area" localSheetId="4">★社内用_小!$A$1:$AQ$65</definedName>
    <definedName name="_xlnm.Print_Area" localSheetId="5">★社内用_大!$A$1:$AI$130</definedName>
    <definedName name="_xlnm.Print_Area" localSheetId="1">'★提出（一般ユニット単位）'!$A$1:$K$68</definedName>
    <definedName name="_xlnm.Print_Area" localSheetId="2">'★提出（一般部品単位）'!$A$1:$K$69</definedName>
    <definedName name="_xlnm.Print_Area" localSheetId="3">'★提出（材料別）'!$A$1:$N$73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3" l="1"/>
  <c r="J4" i="13"/>
  <c r="B7" i="13"/>
  <c r="C12" i="13"/>
  <c r="B23" i="13"/>
  <c r="G23" i="13"/>
  <c r="B24" i="13"/>
  <c r="I47" i="13"/>
  <c r="J47" i="13"/>
  <c r="I48" i="13"/>
  <c r="J48" i="13"/>
  <c r="I49" i="13"/>
  <c r="J49" i="13"/>
  <c r="I50" i="13"/>
  <c r="J50" i="13" s="1"/>
  <c r="I51" i="13"/>
  <c r="J51" i="13"/>
  <c r="I52" i="13"/>
  <c r="J52" i="13" s="1"/>
  <c r="I53" i="13"/>
  <c r="J53" i="13" s="1"/>
  <c r="I54" i="13"/>
  <c r="J54" i="13"/>
  <c r="I55" i="13"/>
  <c r="J55" i="13"/>
  <c r="I56" i="13"/>
  <c r="J56" i="13"/>
  <c r="I57" i="13"/>
  <c r="J57" i="13"/>
  <c r="B64" i="13"/>
  <c r="B65" i="13"/>
  <c r="B66" i="13"/>
  <c r="B67" i="13"/>
  <c r="B68" i="13"/>
  <c r="J3" i="14"/>
  <c r="J4" i="14"/>
  <c r="B7" i="14"/>
  <c r="C12" i="14"/>
  <c r="B23" i="14"/>
  <c r="B24" i="14"/>
  <c r="B25" i="14"/>
  <c r="G25" i="14"/>
  <c r="H25" i="14"/>
  <c r="B26" i="14"/>
  <c r="G26" i="14"/>
  <c r="H26" i="14"/>
  <c r="B27" i="14"/>
  <c r="G27" i="14"/>
  <c r="H27" i="14"/>
  <c r="B28" i="14"/>
  <c r="J28" i="14" s="1"/>
  <c r="G28" i="14"/>
  <c r="H28" i="14" s="1"/>
  <c r="B29" i="14"/>
  <c r="G29" i="14"/>
  <c r="H29" i="14" s="1"/>
  <c r="J29" i="14"/>
  <c r="B30" i="14"/>
  <c r="J30" i="14" s="1"/>
  <c r="G30" i="14"/>
  <c r="H30" i="14" s="1"/>
  <c r="B31" i="14"/>
  <c r="G31" i="14"/>
  <c r="H31" i="14"/>
  <c r="J31" i="14"/>
  <c r="B32" i="14"/>
  <c r="G32" i="14"/>
  <c r="H32" i="14"/>
  <c r="J32" i="14"/>
  <c r="B33" i="14"/>
  <c r="G33" i="14"/>
  <c r="H33" i="14" s="1"/>
  <c r="J33" i="14"/>
  <c r="B34" i="14"/>
  <c r="G34" i="14"/>
  <c r="H34" i="14"/>
  <c r="J34" i="14"/>
  <c r="B35" i="14"/>
  <c r="J35" i="14" s="1"/>
  <c r="G35" i="14"/>
  <c r="H35" i="14" s="1"/>
  <c r="B36" i="14"/>
  <c r="J36" i="14" s="1"/>
  <c r="G36" i="14"/>
  <c r="H36" i="14" s="1"/>
  <c r="B37" i="14"/>
  <c r="J37" i="14" s="1"/>
  <c r="G37" i="14"/>
  <c r="H37" i="14"/>
  <c r="B38" i="14"/>
  <c r="J38" i="14" s="1"/>
  <c r="G38" i="14"/>
  <c r="H38" i="14" s="1"/>
  <c r="B39" i="14"/>
  <c r="J39" i="14" s="1"/>
  <c r="G39" i="14"/>
  <c r="H39" i="14" s="1"/>
  <c r="B40" i="14"/>
  <c r="G40" i="14"/>
  <c r="H40" i="14" s="1"/>
  <c r="J40" i="14"/>
  <c r="B41" i="14"/>
  <c r="J41" i="14" s="1"/>
  <c r="G41" i="14"/>
  <c r="H41" i="14"/>
  <c r="B42" i="14"/>
  <c r="J42" i="14" s="1"/>
  <c r="G42" i="14"/>
  <c r="H42" i="14"/>
  <c r="B43" i="14"/>
  <c r="G43" i="14"/>
  <c r="H43" i="14"/>
  <c r="J43" i="14"/>
  <c r="B44" i="14"/>
  <c r="J44" i="14" s="1"/>
  <c r="G44" i="14"/>
  <c r="H44" i="14" s="1"/>
  <c r="I47" i="14"/>
  <c r="J47" i="14"/>
  <c r="I48" i="14"/>
  <c r="J48" i="14"/>
  <c r="I49" i="14"/>
  <c r="J49" i="14" s="1"/>
  <c r="I50" i="14"/>
  <c r="J50" i="14" s="1"/>
  <c r="I51" i="14"/>
  <c r="J51" i="14" s="1"/>
  <c r="I52" i="14"/>
  <c r="J52" i="14"/>
  <c r="I53" i="14"/>
  <c r="J53" i="14" s="1"/>
  <c r="I54" i="14"/>
  <c r="J54" i="14" s="1"/>
  <c r="I55" i="14"/>
  <c r="J55" i="14"/>
  <c r="I56" i="14"/>
  <c r="J56" i="14"/>
  <c r="I57" i="14"/>
  <c r="J57" i="14" s="1"/>
  <c r="B64" i="14"/>
  <c r="B65" i="14"/>
  <c r="B66" i="14"/>
  <c r="B67" i="14"/>
  <c r="B68" i="14"/>
  <c r="M3" i="15"/>
  <c r="M4" i="15"/>
  <c r="B7" i="15"/>
  <c r="C12" i="15"/>
  <c r="B23" i="15"/>
  <c r="B24" i="15"/>
  <c r="B25" i="15"/>
  <c r="L25" i="15" s="1"/>
  <c r="I25" i="14" s="1"/>
  <c r="G25" i="15"/>
  <c r="H25" i="15" s="1"/>
  <c r="I25" i="15"/>
  <c r="J25" i="15"/>
  <c r="K25" i="15"/>
  <c r="B26" i="15"/>
  <c r="L26" i="15" s="1"/>
  <c r="I26" i="14" s="1"/>
  <c r="G26" i="15"/>
  <c r="H26" i="15" s="1"/>
  <c r="I26" i="15"/>
  <c r="J26" i="15"/>
  <c r="K26" i="15"/>
  <c r="B27" i="15"/>
  <c r="L27" i="15" s="1"/>
  <c r="I27" i="14" s="1"/>
  <c r="J27" i="14" s="1"/>
  <c r="G27" i="15"/>
  <c r="H27" i="15" s="1"/>
  <c r="I27" i="15"/>
  <c r="J27" i="15"/>
  <c r="K27" i="15"/>
  <c r="B28" i="15"/>
  <c r="L28" i="15" s="1"/>
  <c r="I28" i="14" s="1"/>
  <c r="G28" i="15"/>
  <c r="H28" i="15" s="1"/>
  <c r="I28" i="15"/>
  <c r="J28" i="15"/>
  <c r="K28" i="15"/>
  <c r="B29" i="15"/>
  <c r="L29" i="15" s="1"/>
  <c r="I29" i="14" s="1"/>
  <c r="G29" i="15"/>
  <c r="H29" i="15" s="1"/>
  <c r="I29" i="15"/>
  <c r="J29" i="15"/>
  <c r="K29" i="15"/>
  <c r="B30" i="15"/>
  <c r="L30" i="15" s="1"/>
  <c r="I30" i="14" s="1"/>
  <c r="G30" i="15"/>
  <c r="H30" i="15" s="1"/>
  <c r="I30" i="15"/>
  <c r="J30" i="15"/>
  <c r="K30" i="15"/>
  <c r="B31" i="15"/>
  <c r="L31" i="15" s="1"/>
  <c r="I31" i="14" s="1"/>
  <c r="G31" i="15"/>
  <c r="H31" i="15" s="1"/>
  <c r="I31" i="15"/>
  <c r="J31" i="15"/>
  <c r="K31" i="15"/>
  <c r="B32" i="15"/>
  <c r="L32" i="15" s="1"/>
  <c r="I32" i="14" s="1"/>
  <c r="G32" i="15"/>
  <c r="H32" i="15" s="1"/>
  <c r="I32" i="15"/>
  <c r="J32" i="15"/>
  <c r="K32" i="15"/>
  <c r="B33" i="15"/>
  <c r="L33" i="15" s="1"/>
  <c r="I33" i="14" s="1"/>
  <c r="G33" i="15"/>
  <c r="H33" i="15" s="1"/>
  <c r="I33" i="15"/>
  <c r="J33" i="15"/>
  <c r="K33" i="15"/>
  <c r="B34" i="15"/>
  <c r="L34" i="15" s="1"/>
  <c r="I34" i="14" s="1"/>
  <c r="G34" i="15"/>
  <c r="H34" i="15" s="1"/>
  <c r="I34" i="15"/>
  <c r="J34" i="15"/>
  <c r="K34" i="15"/>
  <c r="B35" i="15"/>
  <c r="L35" i="15" s="1"/>
  <c r="I35" i="14" s="1"/>
  <c r="G35" i="15"/>
  <c r="H35" i="15" s="1"/>
  <c r="I35" i="15"/>
  <c r="J35" i="15"/>
  <c r="K35" i="15"/>
  <c r="B36" i="15"/>
  <c r="L36" i="15" s="1"/>
  <c r="I36" i="14" s="1"/>
  <c r="G36" i="15"/>
  <c r="H36" i="15" s="1"/>
  <c r="I36" i="15"/>
  <c r="J36" i="15"/>
  <c r="K36" i="15"/>
  <c r="B37" i="15"/>
  <c r="L37" i="15" s="1"/>
  <c r="I37" i="14" s="1"/>
  <c r="G37" i="15"/>
  <c r="H37" i="15" s="1"/>
  <c r="I37" i="15"/>
  <c r="J37" i="15"/>
  <c r="K37" i="15"/>
  <c r="B38" i="15"/>
  <c r="L38" i="15" s="1"/>
  <c r="I38" i="14" s="1"/>
  <c r="G38" i="15"/>
  <c r="H38" i="15" s="1"/>
  <c r="I38" i="15"/>
  <c r="J38" i="15"/>
  <c r="K38" i="15"/>
  <c r="B39" i="15"/>
  <c r="L39" i="15" s="1"/>
  <c r="I39" i="14" s="1"/>
  <c r="G39" i="15"/>
  <c r="H39" i="15" s="1"/>
  <c r="I39" i="15"/>
  <c r="J39" i="15"/>
  <c r="K39" i="15"/>
  <c r="B40" i="15"/>
  <c r="L40" i="15" s="1"/>
  <c r="I40" i="14" s="1"/>
  <c r="G40" i="15"/>
  <c r="H40" i="15" s="1"/>
  <c r="I40" i="15"/>
  <c r="J40" i="15"/>
  <c r="K40" i="15"/>
  <c r="B41" i="15"/>
  <c r="L41" i="15" s="1"/>
  <c r="I41" i="14" s="1"/>
  <c r="G41" i="15"/>
  <c r="H41" i="15" s="1"/>
  <c r="I41" i="15"/>
  <c r="J41" i="15"/>
  <c r="K41" i="15"/>
  <c r="B42" i="15"/>
  <c r="L42" i="15" s="1"/>
  <c r="I42" i="14" s="1"/>
  <c r="G42" i="15"/>
  <c r="H42" i="15" s="1"/>
  <c r="I42" i="15"/>
  <c r="J42" i="15"/>
  <c r="K42" i="15"/>
  <c r="B43" i="15"/>
  <c r="L43" i="15" s="1"/>
  <c r="I43" i="14" s="1"/>
  <c r="G43" i="15"/>
  <c r="H43" i="15" s="1"/>
  <c r="I43" i="15"/>
  <c r="J43" i="15"/>
  <c r="K43" i="15"/>
  <c r="B44" i="15"/>
  <c r="L44" i="15" s="1"/>
  <c r="I44" i="14" s="1"/>
  <c r="G44" i="15"/>
  <c r="H44" i="15" s="1"/>
  <c r="I44" i="15"/>
  <c r="J44" i="15"/>
  <c r="K44" i="15"/>
  <c r="L52" i="15"/>
  <c r="M52" i="15" s="1"/>
  <c r="L53" i="15"/>
  <c r="M53" i="15"/>
  <c r="L54" i="15"/>
  <c r="M54" i="15"/>
  <c r="L55" i="15"/>
  <c r="M55" i="15"/>
  <c r="L56" i="15"/>
  <c r="M56" i="15" s="1"/>
  <c r="L57" i="15"/>
  <c r="M57" i="15"/>
  <c r="L58" i="15"/>
  <c r="M58" i="15" s="1"/>
  <c r="L59" i="15"/>
  <c r="M59" i="15" s="1"/>
  <c r="L60" i="15"/>
  <c r="M60" i="15" s="1"/>
  <c r="L61" i="15"/>
  <c r="M61" i="15"/>
  <c r="L62" i="15"/>
  <c r="M62" i="15"/>
  <c r="B69" i="15"/>
  <c r="B70" i="15"/>
  <c r="B71" i="15"/>
  <c r="B72" i="15"/>
  <c r="B73" i="15"/>
  <c r="AM3" i="22"/>
  <c r="AM5" i="22"/>
  <c r="E8" i="22"/>
  <c r="E10" i="22"/>
  <c r="V10" i="22"/>
  <c r="AD10" i="22" s="1"/>
  <c r="AN10" i="22"/>
  <c r="E12" i="22"/>
  <c r="V12" i="22"/>
  <c r="Z12" i="22"/>
  <c r="AD12" i="22" s="1"/>
  <c r="AB12" i="22"/>
  <c r="AN12" i="22"/>
  <c r="E14" i="22"/>
  <c r="V14" i="22"/>
  <c r="AD14" i="22" s="1"/>
  <c r="Z14" i="22"/>
  <c r="AN14" i="22"/>
  <c r="E16" i="22"/>
  <c r="E20" i="22" s="1"/>
  <c r="V16" i="22"/>
  <c r="Z16" i="22"/>
  <c r="AD16" i="22" s="1"/>
  <c r="AB16" i="22"/>
  <c r="AN16" i="22"/>
  <c r="V18" i="22"/>
  <c r="Z18" i="22"/>
  <c r="AB18" i="22"/>
  <c r="AD18" i="22"/>
  <c r="AN18" i="22"/>
  <c r="L20" i="22"/>
  <c r="V20" i="22"/>
  <c r="Z20" i="22"/>
  <c r="AD20" i="22" s="1"/>
  <c r="AB20" i="22"/>
  <c r="AN20" i="22"/>
  <c r="E22" i="22"/>
  <c r="L22" i="22"/>
  <c r="V22" i="22"/>
  <c r="X22" i="22"/>
  <c r="Z22" i="22"/>
  <c r="AD22" i="22" s="1"/>
  <c r="AN22" i="22"/>
  <c r="E24" i="22"/>
  <c r="L24" i="22"/>
  <c r="V24" i="22"/>
  <c r="AD24" i="22" s="1"/>
  <c r="X24" i="22"/>
  <c r="AG24" i="22" s="1"/>
  <c r="Z24" i="22"/>
  <c r="AB24" i="22"/>
  <c r="AN24" i="22"/>
  <c r="E26" i="22"/>
  <c r="L26" i="22"/>
  <c r="V26" i="22"/>
  <c r="Z26" i="22"/>
  <c r="AD26" i="22"/>
  <c r="AN26" i="22"/>
  <c r="E28" i="22"/>
  <c r="L28" i="22"/>
  <c r="V28" i="22"/>
  <c r="AD28" i="22" s="1"/>
  <c r="X28" i="22"/>
  <c r="AG28" i="22" s="1"/>
  <c r="Z28" i="22"/>
  <c r="AN28" i="22"/>
  <c r="V30" i="22"/>
  <c r="AD30" i="22" s="1"/>
  <c r="AN30" i="22"/>
  <c r="L32" i="22"/>
  <c r="AN32" i="22"/>
  <c r="E34" i="22"/>
  <c r="L34" i="22"/>
  <c r="V34" i="22"/>
  <c r="AD34" i="22" s="1"/>
  <c r="X34" i="22"/>
  <c r="AG34" i="22" s="1"/>
  <c r="Z34" i="22"/>
  <c r="AB34" i="22"/>
  <c r="AN34" i="22"/>
  <c r="AN40" i="22"/>
  <c r="AB28" i="22" s="1"/>
  <c r="AN42" i="22"/>
  <c r="C44" i="22"/>
  <c r="L44" i="22"/>
  <c r="N44" i="22"/>
  <c r="P44" i="22"/>
  <c r="U44" i="22"/>
  <c r="W44" i="22"/>
  <c r="Z44" i="22"/>
  <c r="AC44" i="22"/>
  <c r="AF44" i="22"/>
  <c r="AF64" i="22" s="1"/>
  <c r="AN44" i="22"/>
  <c r="C46" i="22"/>
  <c r="L46" i="22"/>
  <c r="N46" i="22"/>
  <c r="P46" i="22"/>
  <c r="U46" i="22"/>
  <c r="W46" i="22"/>
  <c r="Z46" i="22"/>
  <c r="AC46" i="22"/>
  <c r="AF46" i="22"/>
  <c r="AN46" i="22"/>
  <c r="C48" i="22"/>
  <c r="L48" i="22"/>
  <c r="N48" i="22"/>
  <c r="P48" i="22"/>
  <c r="U48" i="22"/>
  <c r="W48" i="22"/>
  <c r="Z48" i="22"/>
  <c r="AC48" i="22"/>
  <c r="AF48" i="22"/>
  <c r="AN48" i="22"/>
  <c r="C50" i="22"/>
  <c r="L50" i="22"/>
  <c r="N50" i="22"/>
  <c r="P50" i="22"/>
  <c r="U50" i="22"/>
  <c r="W50" i="22"/>
  <c r="Z50" i="22"/>
  <c r="AC50" i="22"/>
  <c r="AF50" i="22"/>
  <c r="AN50" i="22"/>
  <c r="C52" i="22"/>
  <c r="L52" i="22"/>
  <c r="N52" i="22"/>
  <c r="P52" i="22"/>
  <c r="U52" i="22"/>
  <c r="W52" i="22"/>
  <c r="Z52" i="22"/>
  <c r="AC52" i="22"/>
  <c r="AF52" i="22"/>
  <c r="C54" i="22"/>
  <c r="L54" i="22"/>
  <c r="N54" i="22"/>
  <c r="P54" i="22"/>
  <c r="U54" i="22"/>
  <c r="W54" i="22"/>
  <c r="Z54" i="22"/>
  <c r="AC54" i="22"/>
  <c r="AF54" i="22"/>
  <c r="C56" i="22"/>
  <c r="L56" i="22"/>
  <c r="N56" i="22"/>
  <c r="P56" i="22"/>
  <c r="U56" i="22"/>
  <c r="W56" i="22"/>
  <c r="Z56" i="22"/>
  <c r="AC56" i="22"/>
  <c r="AF56" i="22"/>
  <c r="C58" i="22"/>
  <c r="L58" i="22"/>
  <c r="N58" i="22"/>
  <c r="P58" i="22"/>
  <c r="U58" i="22"/>
  <c r="W58" i="22"/>
  <c r="Z58" i="22"/>
  <c r="AC58" i="22"/>
  <c r="AF58" i="22"/>
  <c r="C60" i="22"/>
  <c r="L60" i="22"/>
  <c r="N60" i="22"/>
  <c r="P60" i="22"/>
  <c r="U60" i="22"/>
  <c r="W60" i="22"/>
  <c r="Z60" i="22"/>
  <c r="AC60" i="22"/>
  <c r="AF60" i="22"/>
  <c r="C62" i="22"/>
  <c r="L62" i="22"/>
  <c r="N62" i="22"/>
  <c r="P62" i="22"/>
  <c r="U62" i="22"/>
  <c r="W62" i="22"/>
  <c r="Z62" i="22"/>
  <c r="AC62" i="22"/>
  <c r="AF62" i="22"/>
  <c r="AC4" i="16"/>
  <c r="AC6" i="16"/>
  <c r="E9" i="16"/>
  <c r="E11" i="16"/>
  <c r="E13" i="16"/>
  <c r="E15" i="16"/>
  <c r="E17" i="16"/>
  <c r="E20" i="16" s="1"/>
  <c r="L20" i="16"/>
  <c r="E22" i="16"/>
  <c r="L22" i="16"/>
  <c r="E24" i="16"/>
  <c r="L24" i="16"/>
  <c r="E26" i="16"/>
  <c r="L26" i="16"/>
  <c r="E28" i="16"/>
  <c r="L28" i="16"/>
  <c r="L31" i="16"/>
  <c r="E33" i="16"/>
  <c r="L33" i="16"/>
  <c r="G40" i="16"/>
  <c r="W40" i="16"/>
  <c r="AC40" i="16"/>
  <c r="P54" i="16" s="1"/>
  <c r="G42" i="16"/>
  <c r="J42" i="16"/>
  <c r="M42" i="16"/>
  <c r="W42" i="16"/>
  <c r="AC42" i="16"/>
  <c r="G44" i="16"/>
  <c r="M44" i="16"/>
  <c r="W44" i="16"/>
  <c r="AC44" i="16"/>
  <c r="P56" i="16" s="1"/>
  <c r="G46" i="16"/>
  <c r="M46" i="16"/>
  <c r="W46" i="16"/>
  <c r="AC46" i="16"/>
  <c r="G48" i="16"/>
  <c r="M48" i="16"/>
  <c r="W48" i="16"/>
  <c r="AC48" i="16"/>
  <c r="G50" i="16"/>
  <c r="M50" i="16"/>
  <c r="W50" i="16"/>
  <c r="AC50" i="16"/>
  <c r="G52" i="16"/>
  <c r="M52" i="16"/>
  <c r="P52" i="16"/>
  <c r="W52" i="16"/>
  <c r="G54" i="16"/>
  <c r="M54" i="16"/>
  <c r="W54" i="16"/>
  <c r="G56" i="16"/>
  <c r="M56" i="16"/>
  <c r="W56" i="16"/>
  <c r="G58" i="16"/>
  <c r="M58" i="16"/>
  <c r="W58" i="16"/>
  <c r="G60" i="16"/>
  <c r="W60" i="16"/>
  <c r="W62" i="16"/>
  <c r="G64" i="16"/>
  <c r="J64" i="16"/>
  <c r="M64" i="16"/>
  <c r="P64" i="16"/>
  <c r="W64" i="16"/>
  <c r="C73" i="16"/>
  <c r="L73" i="16"/>
  <c r="P73" i="16"/>
  <c r="R73" i="16"/>
  <c r="V73" i="16"/>
  <c r="X73" i="16"/>
  <c r="AA73" i="16"/>
  <c r="AD73" i="16"/>
  <c r="AF73" i="16"/>
  <c r="C75" i="16"/>
  <c r="L75" i="16"/>
  <c r="P75" i="16"/>
  <c r="R75" i="16"/>
  <c r="V75" i="16"/>
  <c r="X75" i="16"/>
  <c r="AA75" i="16"/>
  <c r="AD75" i="16"/>
  <c r="AF75" i="16"/>
  <c r="C77" i="16"/>
  <c r="L77" i="16"/>
  <c r="P77" i="16"/>
  <c r="R77" i="16"/>
  <c r="V77" i="16"/>
  <c r="X77" i="16"/>
  <c r="AA77" i="16"/>
  <c r="AD77" i="16"/>
  <c r="AF77" i="16"/>
  <c r="C79" i="16"/>
  <c r="L79" i="16"/>
  <c r="P79" i="16"/>
  <c r="R79" i="16"/>
  <c r="V79" i="16"/>
  <c r="X79" i="16"/>
  <c r="AA79" i="16"/>
  <c r="AD79" i="16"/>
  <c r="AF79" i="16"/>
  <c r="C81" i="16"/>
  <c r="L81" i="16"/>
  <c r="P81" i="16"/>
  <c r="R81" i="16"/>
  <c r="V81" i="16"/>
  <c r="X81" i="16"/>
  <c r="AA81" i="16"/>
  <c r="AD81" i="16"/>
  <c r="AF81" i="16"/>
  <c r="C83" i="16"/>
  <c r="L83" i="16"/>
  <c r="P83" i="16"/>
  <c r="R83" i="16"/>
  <c r="V83" i="16"/>
  <c r="X83" i="16"/>
  <c r="AA83" i="16"/>
  <c r="AD83" i="16"/>
  <c r="AF83" i="16"/>
  <c r="C85" i="16"/>
  <c r="L85" i="16"/>
  <c r="P85" i="16"/>
  <c r="R85" i="16"/>
  <c r="V85" i="16"/>
  <c r="X85" i="16"/>
  <c r="AA85" i="16"/>
  <c r="AD85" i="16"/>
  <c r="AF85" i="16"/>
  <c r="C87" i="16"/>
  <c r="L87" i="16"/>
  <c r="P87" i="16"/>
  <c r="R87" i="16"/>
  <c r="V87" i="16"/>
  <c r="X87" i="16"/>
  <c r="AA87" i="16"/>
  <c r="AD87" i="16"/>
  <c r="AF87" i="16"/>
  <c r="C89" i="16"/>
  <c r="L89" i="16"/>
  <c r="P89" i="16"/>
  <c r="R89" i="16"/>
  <c r="V89" i="16"/>
  <c r="X89" i="16"/>
  <c r="AA89" i="16"/>
  <c r="AD89" i="16"/>
  <c r="AF89" i="16"/>
  <c r="C91" i="16"/>
  <c r="L91" i="16"/>
  <c r="P91" i="16"/>
  <c r="R91" i="16"/>
  <c r="V91" i="16"/>
  <c r="X91" i="16"/>
  <c r="AA91" i="16"/>
  <c r="AD91" i="16"/>
  <c r="AF91" i="16"/>
  <c r="C93" i="16"/>
  <c r="L93" i="16"/>
  <c r="P93" i="16"/>
  <c r="R93" i="16"/>
  <c r="V93" i="16"/>
  <c r="X93" i="16"/>
  <c r="AA93" i="16"/>
  <c r="AD93" i="16"/>
  <c r="AF93" i="16"/>
  <c r="C95" i="16"/>
  <c r="L95" i="16"/>
  <c r="P95" i="16"/>
  <c r="R95" i="16"/>
  <c r="V95" i="16"/>
  <c r="X95" i="16"/>
  <c r="AA95" i="16"/>
  <c r="AD95" i="16"/>
  <c r="AF95" i="16"/>
  <c r="C97" i="16"/>
  <c r="L97" i="16"/>
  <c r="P97" i="16"/>
  <c r="R97" i="16"/>
  <c r="V97" i="16"/>
  <c r="X97" i="16"/>
  <c r="AA97" i="16"/>
  <c r="AD97" i="16"/>
  <c r="AF97" i="16"/>
  <c r="C99" i="16"/>
  <c r="L99" i="16"/>
  <c r="P99" i="16"/>
  <c r="R99" i="16"/>
  <c r="V99" i="16"/>
  <c r="X99" i="16"/>
  <c r="AA99" i="16"/>
  <c r="AD99" i="16"/>
  <c r="AF99" i="16"/>
  <c r="C101" i="16"/>
  <c r="L101" i="16"/>
  <c r="P101" i="16"/>
  <c r="R101" i="16"/>
  <c r="V101" i="16"/>
  <c r="X101" i="16"/>
  <c r="AA101" i="16"/>
  <c r="AD101" i="16"/>
  <c r="AF101" i="16"/>
  <c r="AF113" i="16" s="1"/>
  <c r="C103" i="16"/>
  <c r="L103" i="16"/>
  <c r="P103" i="16"/>
  <c r="R103" i="16"/>
  <c r="V103" i="16"/>
  <c r="X103" i="16"/>
  <c r="AA103" i="16"/>
  <c r="AD103" i="16"/>
  <c r="AF103" i="16"/>
  <c r="C105" i="16"/>
  <c r="L105" i="16"/>
  <c r="P105" i="16"/>
  <c r="R105" i="16"/>
  <c r="V105" i="16"/>
  <c r="X105" i="16"/>
  <c r="AA105" i="16"/>
  <c r="AD105" i="16"/>
  <c r="AF105" i="16"/>
  <c r="C107" i="16"/>
  <c r="L107" i="16"/>
  <c r="P107" i="16"/>
  <c r="R107" i="16"/>
  <c r="V107" i="16"/>
  <c r="X107" i="16"/>
  <c r="AA107" i="16"/>
  <c r="AD107" i="16"/>
  <c r="AF107" i="16"/>
  <c r="C109" i="16"/>
  <c r="L109" i="16"/>
  <c r="P109" i="16"/>
  <c r="R109" i="16"/>
  <c r="V109" i="16"/>
  <c r="X109" i="16"/>
  <c r="AA109" i="16"/>
  <c r="AD109" i="16"/>
  <c r="AF109" i="16"/>
  <c r="C111" i="16"/>
  <c r="L111" i="16"/>
  <c r="P111" i="16"/>
  <c r="R111" i="16"/>
  <c r="V111" i="16"/>
  <c r="X111" i="16"/>
  <c r="AA111" i="16"/>
  <c r="AD111" i="16"/>
  <c r="AF111" i="16"/>
  <c r="C121" i="16"/>
  <c r="C123" i="16"/>
  <c r="C125" i="16"/>
  <c r="C127" i="16"/>
  <c r="C129" i="16"/>
  <c r="J26" i="14" l="1"/>
  <c r="J25" i="14"/>
  <c r="J60" i="14" s="1"/>
  <c r="D17" i="14" s="1"/>
  <c r="P58" i="16"/>
  <c r="J52" i="16"/>
  <c r="P46" i="16"/>
  <c r="J46" i="16"/>
  <c r="J40" i="16"/>
  <c r="X20" i="22"/>
  <c r="AG20" i="22" s="1"/>
  <c r="X16" i="22"/>
  <c r="AG16" i="22" s="1"/>
  <c r="X12" i="22"/>
  <c r="AG12" i="22" s="1"/>
  <c r="M43" i="15"/>
  <c r="M41" i="15"/>
  <c r="M39" i="15"/>
  <c r="M37" i="15"/>
  <c r="M35" i="15"/>
  <c r="M33" i="15"/>
  <c r="M31" i="15"/>
  <c r="M29" i="15"/>
  <c r="M27" i="15"/>
  <c r="M25" i="15"/>
  <c r="J58" i="16"/>
  <c r="P50" i="16"/>
  <c r="AB26" i="22"/>
  <c r="J56" i="16"/>
  <c r="P44" i="16"/>
  <c r="J50" i="16"/>
  <c r="X30" i="22"/>
  <c r="AG30" i="22" s="1"/>
  <c r="X26" i="22"/>
  <c r="AG26" i="22" s="1"/>
  <c r="AB22" i="22"/>
  <c r="AG22" i="22" s="1"/>
  <c r="J44" i="16"/>
  <c r="AB14" i="22"/>
  <c r="X10" i="22"/>
  <c r="AG10" i="22" s="1"/>
  <c r="P48" i="16"/>
  <c r="X14" i="22"/>
  <c r="M44" i="15"/>
  <c r="M42" i="15"/>
  <c r="M40" i="15"/>
  <c r="M38" i="15"/>
  <c r="M36" i="15"/>
  <c r="M34" i="15"/>
  <c r="M32" i="15"/>
  <c r="M30" i="15"/>
  <c r="M28" i="15"/>
  <c r="M26" i="15"/>
  <c r="J54" i="16"/>
  <c r="X18" i="22"/>
  <c r="AG18" i="22" s="1"/>
  <c r="J60" i="16"/>
  <c r="J48" i="16"/>
  <c r="P42" i="16"/>
  <c r="M65" i="15" l="1"/>
  <c r="AG14" i="22"/>
  <c r="D17" i="15" l="1"/>
  <c r="I23" i="13"/>
  <c r="J23" i="13" s="1"/>
  <c r="J60" i="13" s="1"/>
  <c r="D17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hos</author>
    <author>aoao3ta</author>
  </authors>
  <commentList>
    <comment ref="B7" authorId="0" shapeId="0" xr:uid="{00000000-0006-0000-0100-000001000000}">
      <text>
        <r>
          <rPr>
            <sz val="9"/>
            <color rgb="FF000000"/>
            <rFont val="ＭＳ Ｐゴシック"/>
            <family val="3"/>
          </rPr>
          <t>お客様名</t>
        </r>
      </text>
    </comment>
    <comment ref="B64" authorId="1" shapeId="0" xr:uid="{00000000-0006-0000-0100-000002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65" authorId="1" shapeId="0" xr:uid="{00000000-0006-0000-0100-000003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66" authorId="1" shapeId="0" xr:uid="{00000000-0006-0000-0100-000004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67" authorId="1" shapeId="0" xr:uid="{00000000-0006-0000-0100-000005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68" authorId="1" shapeId="0" xr:uid="{00000000-0006-0000-0100-000006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hoshino</author>
    <author>aoao3ta</author>
  </authors>
  <commentList>
    <comment ref="B7" authorId="0" shapeId="0" xr:uid="{00000000-0006-0000-0200-000001000000}">
      <text>
        <r>
          <rPr>
            <b/>
            <sz val="9"/>
            <color rgb="FF000000"/>
            <rFont val="ＭＳ Ｐゴシック"/>
            <family val="3"/>
          </rPr>
          <t>お客様名</t>
        </r>
      </text>
    </comment>
    <comment ref="B25" authorId="1" shapeId="0" xr:uid="{00000000-0006-0000-0200-000002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26" authorId="1" shapeId="0" xr:uid="{00000000-0006-0000-0200-000003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27" authorId="1" shapeId="0" xr:uid="{00000000-0006-0000-0200-000004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28" authorId="1" shapeId="0" xr:uid="{00000000-0006-0000-0200-000005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29" authorId="1" shapeId="0" xr:uid="{00000000-0006-0000-0200-000006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0" authorId="1" shapeId="0" xr:uid="{00000000-0006-0000-0200-000007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1" authorId="1" shapeId="0" xr:uid="{00000000-0006-0000-0200-000008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2" authorId="1" shapeId="0" xr:uid="{00000000-0006-0000-0200-000009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3" authorId="1" shapeId="0" xr:uid="{00000000-0006-0000-0200-00000A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4" authorId="1" shapeId="0" xr:uid="{00000000-0006-0000-0200-00000B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5" authorId="1" shapeId="0" xr:uid="{00000000-0006-0000-0200-00000C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6" authorId="1" shapeId="0" xr:uid="{00000000-0006-0000-0200-00000D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7" authorId="1" shapeId="0" xr:uid="{00000000-0006-0000-0200-00000E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8" authorId="1" shapeId="0" xr:uid="{00000000-0006-0000-0200-00000F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9" authorId="1" shapeId="0" xr:uid="{00000000-0006-0000-0200-000010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0" authorId="1" shapeId="0" xr:uid="{00000000-0006-0000-0200-000011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1" authorId="1" shapeId="0" xr:uid="{00000000-0006-0000-0200-000012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2" authorId="1" shapeId="0" xr:uid="{00000000-0006-0000-0200-000013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3" authorId="1" shapeId="0" xr:uid="{00000000-0006-0000-0200-000014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4" authorId="1" shapeId="0" xr:uid="{00000000-0006-0000-0200-000015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64" authorId="1" shapeId="0" xr:uid="{00000000-0006-0000-0200-000016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65" authorId="1" shapeId="0" xr:uid="{00000000-0006-0000-0200-000017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66" authorId="1" shapeId="0" xr:uid="{00000000-0006-0000-0200-000018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67" authorId="1" shapeId="0" xr:uid="{00000000-0006-0000-0200-000019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68" authorId="1" shapeId="0" xr:uid="{00000000-0006-0000-0200-00001A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aoao3ta</author>
    <author>hoshino</author>
  </authors>
  <commentList>
    <comment ref="M4" authorId="0" shapeId="0" xr:uid="{00000000-0006-0000-0300-000001000000}">
      <text>
        <r>
          <rPr>
            <b/>
            <sz val="9"/>
            <color rgb="FF000000"/>
            <rFont val="ＭＳ Ｐゴシック"/>
            <family val="3"/>
          </rPr>
          <t>見積番号</t>
        </r>
      </text>
    </comment>
    <comment ref="B7" authorId="0" shapeId="0" xr:uid="{00000000-0006-0000-0300-000002000000}">
      <text>
        <r>
          <rPr>
            <b/>
            <sz val="9"/>
            <color rgb="FF000000"/>
            <rFont val="ＭＳ Ｐゴシック"/>
            <family val="3"/>
          </rPr>
          <t xml:space="preserve">お客様名
</t>
        </r>
      </text>
    </comment>
    <comment ref="D12" authorId="0" shapeId="0" xr:uid="{00000000-0006-0000-0300-000003000000}">
      <text>
        <r>
          <rPr>
            <b/>
            <sz val="9"/>
            <color rgb="FF000000"/>
            <rFont val="ＭＳ Ｐゴシック"/>
            <family val="3"/>
          </rPr>
          <t>親部品名</t>
        </r>
      </text>
    </comment>
    <comment ref="B23" authorId="0" shapeId="0" xr:uid="{00000000-0006-0000-0300-000004000000}">
      <text>
        <r>
          <rPr>
            <sz val="9"/>
            <color rgb="FF000000"/>
            <rFont val="ＭＳ Ｐゴシック"/>
            <family val="3"/>
          </rPr>
          <t>図番（図番がない場合は親部品名）</t>
        </r>
      </text>
    </comment>
    <comment ref="B24" authorId="0" shapeId="0" xr:uid="{00000000-0006-0000-0300-000005000000}">
      <text>
        <r>
          <rPr>
            <b/>
            <sz val="9"/>
            <color rgb="FF000000"/>
            <rFont val="ＭＳ Ｐゴシック"/>
            <family val="3"/>
          </rPr>
          <t>親部品図番</t>
        </r>
      </text>
    </comment>
    <comment ref="B25" authorId="0" shapeId="0" xr:uid="{00000000-0006-0000-0300-000006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26" authorId="0" shapeId="0" xr:uid="{00000000-0006-0000-0300-000007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27" authorId="0" shapeId="0" xr:uid="{00000000-0006-0000-0300-000008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28" authorId="0" shapeId="0" xr:uid="{00000000-0006-0000-0300-000009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29" authorId="0" shapeId="0" xr:uid="{00000000-0006-0000-0300-00000A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0" authorId="0" shapeId="0" xr:uid="{00000000-0006-0000-0300-00000B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1" authorId="0" shapeId="0" xr:uid="{00000000-0006-0000-0300-00000C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2" authorId="0" shapeId="0" xr:uid="{00000000-0006-0000-0300-00000D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3" authorId="0" shapeId="0" xr:uid="{00000000-0006-0000-0300-00000E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4" authorId="0" shapeId="0" xr:uid="{00000000-0006-0000-0300-00000F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5" authorId="0" shapeId="0" xr:uid="{00000000-0006-0000-0300-000010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6" authorId="0" shapeId="0" xr:uid="{00000000-0006-0000-0300-000011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7" authorId="0" shapeId="0" xr:uid="{00000000-0006-0000-0300-000012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8" authorId="0" shapeId="0" xr:uid="{00000000-0006-0000-0300-000013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39" authorId="0" shapeId="0" xr:uid="{00000000-0006-0000-0300-000014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0" authorId="0" shapeId="0" xr:uid="{00000000-0006-0000-0300-000015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1" authorId="0" shapeId="0" xr:uid="{00000000-0006-0000-0300-000016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2" authorId="0" shapeId="0" xr:uid="{00000000-0006-0000-0300-000017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3" authorId="0" shapeId="0" xr:uid="{00000000-0006-0000-0300-000018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B44" authorId="0" shapeId="0" xr:uid="{00000000-0006-0000-0300-000019000000}">
      <text>
        <r>
          <rPr>
            <b/>
            <sz val="9"/>
            <color rgb="FF000000"/>
            <rFont val="ＭＳ Ｐゴシック"/>
            <family val="3"/>
          </rPr>
          <t xml:space="preserve">部品名（部品図番）
</t>
        </r>
      </text>
    </comment>
    <comment ref="M65" authorId="1" shapeId="0" xr:uid="{00000000-0006-0000-0300-00001A000000}">
      <text>
        <r>
          <rPr>
            <sz val="9"/>
            <color rgb="FF000000"/>
            <rFont val="ＭＳ Ｐゴシック"/>
            <family val="3"/>
          </rPr>
          <t>他のシートにリンクしている。</t>
        </r>
      </text>
    </comment>
    <comment ref="B69" authorId="0" shapeId="0" xr:uid="{00000000-0006-0000-0300-00001B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70" authorId="0" shapeId="0" xr:uid="{00000000-0006-0000-0300-00001C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71" authorId="0" shapeId="0" xr:uid="{00000000-0006-0000-0300-00001D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72" authorId="0" shapeId="0" xr:uid="{00000000-0006-0000-0300-00001E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  <comment ref="B73" authorId="0" shapeId="0" xr:uid="{00000000-0006-0000-0300-00001F000000}">
      <text>
        <r>
          <rPr>
            <b/>
            <sz val="9"/>
            <color rgb="FF000000"/>
            <rFont val="ＭＳ Ｐゴシック"/>
            <family val="3"/>
          </rPr>
          <t xml:space="preserve">備考１～５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hoshino</author>
  </authors>
  <commentList>
    <comment ref="Z8" authorId="0" shapeId="0" xr:uid="{00000000-0006-0000-0400-000001000000}">
      <text>
        <r>
          <rPr>
            <sz val="20"/>
            <color rgb="FF000000"/>
            <rFont val="ＭＳ Ｐゴシック"/>
            <family val="3"/>
          </rPr>
          <t>「生産個数係数」考慮</t>
        </r>
      </text>
    </comment>
    <comment ref="E20" authorId="0" shapeId="0" xr:uid="{00000000-0006-0000-0400-000002000000}">
      <text>
        <r>
          <rPr>
            <sz val="18"/>
            <color rgb="FF000000"/>
            <rFont val="ＭＳ Ｐゴシック"/>
            <family val="3"/>
          </rPr>
          <t>「見積り総額」 / 「数量」</t>
        </r>
      </text>
    </comment>
    <comment ref="E26" authorId="0" shapeId="0" xr:uid="{00000000-0006-0000-0400-000003000000}">
      <text>
        <r>
          <rPr>
            <sz val="20"/>
            <color rgb="FF000000"/>
            <rFont val="ＭＳ Ｐゴシック"/>
            <family val="3"/>
          </rPr>
          <t>「購入品費」含む
「管理費」含まず</t>
        </r>
      </text>
    </comment>
    <comment ref="E28" authorId="0" shapeId="0" xr:uid="{00000000-0006-0000-0400-000004000000}">
      <text>
        <r>
          <rPr>
            <sz val="20"/>
            <color rgb="FF000000"/>
            <rFont val="ＭＳ Ｐゴシック"/>
            <family val="3"/>
          </rPr>
          <t>「作業費」
+
「材料費」
+
「その他費用」</t>
        </r>
      </text>
    </comment>
    <comment ref="E32" authorId="0" shapeId="0" xr:uid="{00000000-0006-0000-0400-000005000000}">
      <text>
        <r>
          <rPr>
            <sz val="20"/>
            <color rgb="FF000000"/>
            <rFont val="ＭＳ Ｐゴシック"/>
            <family val="3"/>
          </rPr>
          <t>お客様記入欄</t>
        </r>
      </text>
    </comment>
    <comment ref="R34" authorId="0" shapeId="0" xr:uid="{00000000-0006-0000-0400-000006000000}">
      <text>
        <r>
          <rPr>
            <sz val="22"/>
            <color rgb="FF000000"/>
            <rFont val="ＭＳ Ｐゴシック"/>
            <family val="3"/>
          </rPr>
          <t>子部品10種類までの合計です。</t>
        </r>
      </text>
    </comment>
    <comment ref="W40" authorId="0" shapeId="0" xr:uid="{00000000-0006-0000-0400-000007000000}">
      <text>
        <r>
          <rPr>
            <sz val="20"/>
            <color rgb="FF000000"/>
            <rFont val="ＭＳ Ｐゴシック"/>
            <family val="3"/>
          </rPr>
          <t>材料単価
+
材料表面属性単価</t>
        </r>
      </text>
    </comment>
    <comment ref="AF40" authorId="0" shapeId="0" xr:uid="{00000000-0006-0000-0400-000008000000}">
      <text>
        <r>
          <rPr>
            <sz val="20"/>
            <color rgb="FF000000"/>
            <rFont val="ＭＳ Ｐゴシック"/>
            <family val="3"/>
          </rPr>
          <t>材料ロス係数
考慮していません。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hoshino</author>
  </authors>
  <commentList>
    <comment ref="E20" authorId="0" shapeId="0" xr:uid="{00000000-0006-0000-0500-000001000000}">
      <text>
        <r>
          <rPr>
            <sz val="18"/>
            <color rgb="FF000000"/>
            <rFont val="ＭＳ Ｐゴシック"/>
            <family val="3"/>
          </rPr>
          <t>「見積り総額」 / 「数量」</t>
        </r>
      </text>
    </comment>
    <comment ref="E26" authorId="0" shapeId="0" xr:uid="{00000000-0006-0000-0500-000002000000}">
      <text>
        <r>
          <rPr>
            <sz val="20"/>
            <color rgb="FF000000"/>
            <rFont val="ＭＳ Ｐゴシック"/>
            <family val="3"/>
          </rPr>
          <t>「購入品費」含む
「管理費」含まず</t>
        </r>
      </text>
    </comment>
    <comment ref="E28" authorId="0" shapeId="0" xr:uid="{00000000-0006-0000-0500-000003000000}">
      <text>
        <r>
          <rPr>
            <sz val="20"/>
            <color rgb="FF000000"/>
            <rFont val="ＭＳ Ｐゴシック"/>
            <family val="3"/>
          </rPr>
          <t>「作業費」
+
「材料費」
+
「その他費用」</t>
        </r>
      </text>
    </comment>
    <comment ref="E31" authorId="0" shapeId="0" xr:uid="{00000000-0006-0000-0500-000004000000}">
      <text>
        <r>
          <rPr>
            <sz val="20"/>
            <color rgb="FF000000"/>
            <rFont val="ＭＳ Ｐゴシック"/>
            <family val="3"/>
          </rPr>
          <t>お客様記入欄</t>
        </r>
      </text>
    </comment>
    <comment ref="M38" authorId="0" shapeId="0" xr:uid="{00000000-0006-0000-0500-000005000000}">
      <text>
        <r>
          <rPr>
            <sz val="20"/>
            <color rgb="FF000000"/>
            <rFont val="ＭＳ Ｐゴシック"/>
            <family val="3"/>
          </rPr>
          <t>「生産個数係数」考慮</t>
        </r>
      </text>
    </comment>
    <comment ref="P38" authorId="0" shapeId="0" xr:uid="{00000000-0006-0000-0500-000006000000}">
      <text>
        <r>
          <rPr>
            <sz val="20"/>
            <color rgb="FF000000"/>
            <rFont val="ＭＳ Ｐゴシック"/>
            <family val="3"/>
          </rPr>
          <t>「生産個数係数」考慮</t>
        </r>
      </text>
    </comment>
  </commentList>
</comments>
</file>

<file path=xl/sharedStrings.xml><?xml version="1.0" encoding="utf-8"?>
<sst xmlns="http://schemas.openxmlformats.org/spreadsheetml/2006/main" count="762" uniqueCount="657">
  <si>
    <r>
      <rPr>
        <sz val="10"/>
        <color theme="1"/>
        <rFont val="游ゴシック"/>
        <family val="3"/>
      </rPr>
      <t>■親部品情報</t>
    </r>
    <rPh sb="1" eb="2">
      <t>オヤ</t>
    </rPh>
    <rPh sb="2" eb="4">
      <t>ブヒン</t>
    </rPh>
    <rPh sb="4" eb="6">
      <t>ジョウホウ</t>
    </rPh>
    <phoneticPr fontId="0"/>
  </si>
  <si>
    <r>
      <rPr>
        <sz val="10"/>
        <color theme="1"/>
        <rFont val="游ゴシック"/>
        <family val="3"/>
      </rPr>
      <t>■部品情報</t>
    </r>
    <rPh sb="1" eb="3">
      <t>ブヒン</t>
    </rPh>
    <rPh sb="3" eb="5">
      <t>ジョウホウ</t>
    </rPh>
    <phoneticPr fontId="0"/>
  </si>
  <si>
    <r>
      <rPr>
        <sz val="10"/>
        <color theme="1"/>
        <rFont val="游ゴシック"/>
        <family val="3"/>
      </rPr>
      <t>※セル"F"の内容に沿った値をセット→</t>
    </r>
    <rPh sb="7" eb="9">
      <t>ナイヨウ</t>
    </rPh>
    <rPh sb="10" eb="11">
      <t>ソ</t>
    </rPh>
    <rPh sb="13" eb="14">
      <t>アタイ</t>
    </rPh>
    <phoneticPr fontId="0"/>
  </si>
  <si>
    <r>
      <rPr>
        <sz val="10"/>
        <color theme="1"/>
        <rFont val="游ゴシック"/>
        <family val="3"/>
      </rPr>
      <t>■製造個数原価</t>
    </r>
    <rPh sb="1" eb="3">
      <t>セイゾウ</t>
    </rPh>
    <rPh sb="3" eb="5">
      <t>コスウ</t>
    </rPh>
    <rPh sb="5" eb="7">
      <t>ゲンカ</t>
    </rPh>
    <phoneticPr fontId="0"/>
  </si>
  <si>
    <r>
      <rPr>
        <sz val="10"/>
        <color theme="1"/>
        <rFont val="游ゴシック"/>
        <family val="3"/>
      </rPr>
      <t>■1部品製造原価</t>
    </r>
    <rPh sb="2" eb="4">
      <t>ブヒン</t>
    </rPh>
    <rPh sb="4" eb="6">
      <t>セイゾウ</t>
    </rPh>
    <rPh sb="6" eb="8">
      <t>ゲンカ</t>
    </rPh>
    <phoneticPr fontId="0"/>
  </si>
  <si>
    <r>
      <rPr>
        <sz val="10"/>
        <color theme="1"/>
        <rFont val="游ゴシック"/>
        <family val="3"/>
      </rPr>
      <t>■詳細</t>
    </r>
    <rPh sb="1" eb="3">
      <t>ショウサイ</t>
    </rPh>
    <phoneticPr fontId="0"/>
  </si>
  <si>
    <r>
      <rPr>
        <sz val="10"/>
        <color theme="1"/>
        <rFont val="游ゴシック"/>
        <family val="3"/>
      </rPr>
      <t>■工程別詳細</t>
    </r>
    <rPh sb="1" eb="3">
      <t>コウテイ</t>
    </rPh>
    <rPh sb="3" eb="4">
      <t>ベツ</t>
    </rPh>
    <rPh sb="4" eb="6">
      <t>ショウサイ</t>
    </rPh>
    <phoneticPr fontId="0"/>
  </si>
  <si>
    <r>
      <rPr>
        <sz val="10"/>
        <color theme="1"/>
        <rFont val="游ゴシック"/>
        <family val="3"/>
      </rPr>
      <t>親部品図番</t>
    </r>
    <rPh sb="0" eb="1">
      <t>オヤ</t>
    </rPh>
    <rPh sb="1" eb="3">
      <t>ブヒン</t>
    </rPh>
    <rPh sb="3" eb="5">
      <t>ズバン</t>
    </rPh>
    <phoneticPr fontId="0"/>
  </si>
  <si>
    <t>7365336C</t>
  </si>
  <si>
    <r>
      <rPr>
        <sz val="10"/>
        <color theme="1"/>
        <rFont val="游ゴシック"/>
        <family val="3"/>
      </rPr>
      <t>受注係数</t>
    </r>
    <rPh sb="0" eb="2">
      <t>ジュチュウ</t>
    </rPh>
    <rPh sb="2" eb="4">
      <t>ケイスウ</t>
    </rPh>
    <phoneticPr fontId="0"/>
  </si>
  <si>
    <r>
      <rPr>
        <sz val="10"/>
        <color theme="1"/>
        <rFont val="游ゴシック"/>
        <family val="3"/>
      </rPr>
      <t>採用(データor編集データ)</t>
    </r>
    <rPh sb="0" eb="2">
      <t>サイヨウ</t>
    </rPh>
    <rPh sb="8" eb="10">
      <t>ヘンシュウ</t>
    </rPh>
    <phoneticPr fontId="0"/>
  </si>
  <si>
    <r>
      <rPr>
        <sz val="10"/>
        <color theme="1"/>
        <rFont val="游ゴシック"/>
        <family val="3"/>
      </rPr>
      <t>No.</t>
    </r>
    <phoneticPr fontId="0"/>
  </si>
  <si>
    <r>
      <rPr>
        <sz val="10"/>
        <color theme="1"/>
        <rFont val="游ゴシック"/>
        <family val="3"/>
      </rPr>
      <t>図面番号</t>
    </r>
    <rPh sb="0" eb="2">
      <t>ズメン</t>
    </rPh>
    <rPh sb="2" eb="4">
      <t>バンゴウ</t>
    </rPh>
    <phoneticPr fontId="0"/>
  </si>
  <si>
    <r>
      <rPr>
        <sz val="10"/>
        <color theme="1"/>
        <rFont val="游ゴシック"/>
        <family val="3"/>
      </rPr>
      <t>部品名</t>
    </r>
    <rPh sb="0" eb="2">
      <t>ブヒン</t>
    </rPh>
    <rPh sb="2" eb="3">
      <t>メイ</t>
    </rPh>
    <phoneticPr fontId="0"/>
  </si>
  <si>
    <r>
      <rPr>
        <sz val="10"/>
        <color theme="1"/>
        <rFont val="游ゴシック"/>
        <family val="3"/>
      </rPr>
      <t>員数</t>
    </r>
    <rPh sb="0" eb="2">
      <t>インズウ</t>
    </rPh>
    <phoneticPr fontId="0"/>
  </si>
  <si>
    <r>
      <rPr>
        <sz val="10"/>
        <color theme="1"/>
        <rFont val="游ゴシック"/>
        <family val="3"/>
      </rPr>
      <t>製造個数</t>
    </r>
    <rPh sb="0" eb="2">
      <t>セイゾウ</t>
    </rPh>
    <rPh sb="2" eb="4">
      <t>コスウ</t>
    </rPh>
    <phoneticPr fontId="0"/>
  </si>
  <si>
    <r>
      <rPr>
        <sz val="10"/>
        <color theme="1"/>
        <rFont val="游ゴシック"/>
        <family val="3"/>
      </rPr>
      <t>購入品費</t>
    </r>
    <rPh sb="0" eb="3">
      <t>コウニュウヒン</t>
    </rPh>
    <rPh sb="3" eb="4">
      <t>ヒ</t>
    </rPh>
    <phoneticPr fontId="0"/>
  </si>
  <si>
    <r>
      <rPr>
        <sz val="10"/>
        <color theme="1"/>
        <rFont val="游ゴシック"/>
        <family val="3"/>
      </rPr>
      <t>備考</t>
    </r>
    <rPh sb="0" eb="2">
      <t>ビコウ</t>
    </rPh>
    <phoneticPr fontId="0"/>
  </si>
  <si>
    <r>
      <rPr>
        <sz val="10"/>
        <color theme="1"/>
        <rFont val="游ゴシック"/>
        <family val="3"/>
      </rPr>
      <t>製造原価</t>
    </r>
    <rPh sb="0" eb="2">
      <t>セイゾウ</t>
    </rPh>
    <rPh sb="2" eb="4">
      <t>ゲンカ</t>
    </rPh>
    <phoneticPr fontId="0"/>
  </si>
  <si>
    <r>
      <rPr>
        <sz val="10"/>
        <color theme="1"/>
        <rFont val="游ゴシック"/>
        <family val="3"/>
      </rPr>
      <t>材料費</t>
    </r>
    <rPh sb="0" eb="3">
      <t>ザイリョウヒ</t>
    </rPh>
    <phoneticPr fontId="0"/>
  </si>
  <si>
    <r>
      <rPr>
        <sz val="10"/>
        <color theme="1"/>
        <rFont val="游ゴシック"/>
        <family val="3"/>
      </rPr>
      <t>作業合計費</t>
    </r>
    <rPh sb="0" eb="2">
      <t>サギョウ</t>
    </rPh>
    <rPh sb="2" eb="4">
      <t>ゴウケイ</t>
    </rPh>
    <rPh sb="4" eb="5">
      <t>ヒ</t>
    </rPh>
    <phoneticPr fontId="0"/>
  </si>
  <si>
    <r>
      <rPr>
        <sz val="10"/>
        <color theme="1"/>
        <rFont val="游ゴシック"/>
        <family val="3"/>
      </rPr>
      <t>段取時間</t>
    </r>
    <rPh sb="0" eb="2">
      <t>ダンドリ</t>
    </rPh>
    <rPh sb="2" eb="4">
      <t>ジカン</t>
    </rPh>
    <phoneticPr fontId="0"/>
  </si>
  <si>
    <r>
      <rPr>
        <sz val="10"/>
        <color theme="1"/>
        <rFont val="游ゴシック"/>
        <family val="3"/>
      </rPr>
      <t>段取費</t>
    </r>
    <rPh sb="0" eb="2">
      <t>ダンドリ</t>
    </rPh>
    <rPh sb="2" eb="3">
      <t>ヒ</t>
    </rPh>
    <phoneticPr fontId="0"/>
  </si>
  <si>
    <r>
      <rPr>
        <sz val="10"/>
        <color theme="1"/>
        <rFont val="游ゴシック"/>
        <family val="3"/>
      </rPr>
      <t>加工時間</t>
    </r>
    <rPh sb="0" eb="2">
      <t>カコウ</t>
    </rPh>
    <rPh sb="2" eb="4">
      <t>ジカン</t>
    </rPh>
    <phoneticPr fontId="0"/>
  </si>
  <si>
    <r>
      <rPr>
        <sz val="10"/>
        <color theme="1"/>
        <rFont val="游ゴシック"/>
        <family val="3"/>
      </rPr>
      <t>加工費</t>
    </r>
    <rPh sb="0" eb="2">
      <t>カコウ</t>
    </rPh>
    <rPh sb="2" eb="3">
      <t>ヒ</t>
    </rPh>
    <phoneticPr fontId="0"/>
  </si>
  <si>
    <r>
      <rPr>
        <sz val="10"/>
        <color theme="1"/>
        <rFont val="游ゴシック"/>
        <family val="3"/>
      </rPr>
      <t>購入品費</t>
    </r>
    <rPh sb="0" eb="3">
      <t>コウニュウヒン</t>
    </rPh>
    <rPh sb="3" eb="4">
      <t>ヒ</t>
    </rPh>
    <phoneticPr fontId="0"/>
  </si>
  <si>
    <r>
      <rPr>
        <sz val="10"/>
        <color theme="1"/>
        <rFont val="游ゴシック"/>
        <family val="3"/>
      </rPr>
      <t>生産個数係数</t>
    </r>
    <rPh sb="0" eb="2">
      <t>セイサン</t>
    </rPh>
    <rPh sb="2" eb="4">
      <t>コスウ</t>
    </rPh>
    <rPh sb="4" eb="6">
      <t>ケイスウ</t>
    </rPh>
    <phoneticPr fontId="0"/>
  </si>
  <si>
    <r>
      <rPr>
        <sz val="10"/>
        <color theme="1"/>
        <rFont val="游ゴシック"/>
        <family val="3"/>
      </rPr>
      <t>製造原価</t>
    </r>
    <rPh sb="0" eb="2">
      <t>セイゾウ</t>
    </rPh>
    <rPh sb="2" eb="4">
      <t>ゲンカ</t>
    </rPh>
    <phoneticPr fontId="0"/>
  </si>
  <si>
    <r>
      <rPr>
        <sz val="10"/>
        <color theme="1"/>
        <rFont val="游ゴシック"/>
        <family val="3"/>
      </rPr>
      <t>材料費</t>
    </r>
    <rPh sb="0" eb="3">
      <t>ザイリョウヒ</t>
    </rPh>
    <phoneticPr fontId="0"/>
  </si>
  <si>
    <r>
      <rPr>
        <sz val="10"/>
        <color theme="1"/>
        <rFont val="游ゴシック"/>
        <family val="3"/>
      </rPr>
      <t>作業費</t>
    </r>
    <rPh sb="0" eb="2">
      <t>サギョウ</t>
    </rPh>
    <rPh sb="2" eb="3">
      <t>ヒ</t>
    </rPh>
    <phoneticPr fontId="0"/>
  </si>
  <si>
    <r>
      <rPr>
        <sz val="10"/>
        <color theme="1"/>
        <rFont val="游ゴシック"/>
        <family val="3"/>
      </rPr>
      <t>段取時間</t>
    </r>
    <rPh sb="0" eb="2">
      <t>ダンドリ</t>
    </rPh>
    <rPh sb="2" eb="4">
      <t>ジカン</t>
    </rPh>
    <phoneticPr fontId="0"/>
  </si>
  <si>
    <r>
      <rPr>
        <sz val="10"/>
        <color theme="1"/>
        <rFont val="游ゴシック"/>
        <family val="3"/>
      </rPr>
      <t>段取費</t>
    </r>
    <rPh sb="0" eb="2">
      <t>ダンドリ</t>
    </rPh>
    <rPh sb="2" eb="3">
      <t>ヒ</t>
    </rPh>
    <phoneticPr fontId="0"/>
  </si>
  <si>
    <r>
      <rPr>
        <sz val="10"/>
        <color theme="1"/>
        <rFont val="游ゴシック"/>
        <family val="3"/>
      </rPr>
      <t>加工時間</t>
    </r>
    <rPh sb="0" eb="2">
      <t>カコウ</t>
    </rPh>
    <rPh sb="2" eb="4">
      <t>ジカン</t>
    </rPh>
    <phoneticPr fontId="0"/>
  </si>
  <si>
    <r>
      <rPr>
        <sz val="10"/>
        <color theme="1"/>
        <rFont val="游ゴシック"/>
        <family val="3"/>
      </rPr>
      <t>加工費</t>
    </r>
    <rPh sb="0" eb="2">
      <t>カコウ</t>
    </rPh>
    <rPh sb="2" eb="3">
      <t>ヒ</t>
    </rPh>
    <phoneticPr fontId="0"/>
  </si>
  <si>
    <r>
      <rPr>
        <sz val="10"/>
        <color theme="1"/>
        <rFont val="游ゴシック"/>
        <family val="3"/>
      </rPr>
      <t>購入品費</t>
    </r>
    <rPh sb="0" eb="3">
      <t>コウニュウヒン</t>
    </rPh>
    <rPh sb="3" eb="4">
      <t>ヒ</t>
    </rPh>
    <phoneticPr fontId="0"/>
  </si>
  <si>
    <r>
      <rPr>
        <sz val="10"/>
        <color theme="1"/>
        <rFont val="游ゴシック"/>
        <family val="3"/>
      </rPr>
      <t>材料名称</t>
    </r>
    <rPh sb="0" eb="2">
      <t>ザイリョウ</t>
    </rPh>
    <rPh sb="2" eb="4">
      <t>メイショウ</t>
    </rPh>
    <phoneticPr fontId="0"/>
  </si>
  <si>
    <r>
      <rPr>
        <sz val="10"/>
        <color theme="1"/>
        <rFont val="游ゴシック"/>
        <family val="3"/>
      </rPr>
      <t>材質</t>
    </r>
    <rPh sb="0" eb="2">
      <t>ザイシツ</t>
    </rPh>
    <phoneticPr fontId="0"/>
  </si>
  <si>
    <r>
      <rPr>
        <sz val="10"/>
        <color theme="1"/>
        <rFont val="游ゴシック"/>
        <family val="3"/>
      </rPr>
      <t>材料表面属性</t>
    </r>
    <rPh sb="0" eb="2">
      <t>ザイリョウ</t>
    </rPh>
    <rPh sb="2" eb="4">
      <t>ヒョウメン</t>
    </rPh>
    <rPh sb="4" eb="6">
      <t>ゾクセイ</t>
    </rPh>
    <phoneticPr fontId="0"/>
  </si>
  <si>
    <r>
      <rPr>
        <sz val="10"/>
        <color theme="1"/>
        <rFont val="游ゴシック"/>
        <family val="3"/>
      </rPr>
      <t>板厚</t>
    </r>
    <rPh sb="0" eb="2">
      <t>イタアツ</t>
    </rPh>
    <phoneticPr fontId="0"/>
  </si>
  <si>
    <r>
      <rPr>
        <sz val="10"/>
        <color theme="1"/>
        <rFont val="游ゴシック"/>
        <family val="3"/>
      </rPr>
      <t>[パターン1] 材料サイズ</t>
    </r>
    <rPh sb="8" eb="10">
      <t>ザイリョウ</t>
    </rPh>
    <phoneticPr fontId="0"/>
  </si>
  <si>
    <r>
      <rPr>
        <sz val="10"/>
        <color theme="1"/>
        <rFont val="游ゴシック"/>
        <family val="3"/>
      </rPr>
      <t>[パターン2] 材料サイズ</t>
    </r>
    <rPh sb="8" eb="10">
      <t>ザイリョウ</t>
    </rPh>
    <phoneticPr fontId="0"/>
  </si>
  <si>
    <r>
      <rPr>
        <sz val="10"/>
        <color theme="1"/>
        <rFont val="游ゴシック"/>
        <family val="3"/>
      </rPr>
      <t>[パターン1] 材料サイズX</t>
    </r>
    <rPh sb="8" eb="10">
      <t>ザイリョウ</t>
    </rPh>
    <phoneticPr fontId="0"/>
  </si>
  <si>
    <r>
      <rPr>
        <sz val="10"/>
        <color theme="1"/>
        <rFont val="游ゴシック"/>
        <family val="3"/>
      </rPr>
      <t>[パターン1] 材料サイズY</t>
    </r>
    <rPh sb="8" eb="10">
      <t>ザイリョウ</t>
    </rPh>
    <phoneticPr fontId="0"/>
  </si>
  <si>
    <r>
      <rPr>
        <sz val="10"/>
        <color theme="1"/>
        <rFont val="游ゴシック"/>
        <family val="3"/>
      </rPr>
      <t>[パターン2] 材料サイズX</t>
    </r>
    <rPh sb="8" eb="10">
      <t>ザイリョウ</t>
    </rPh>
    <phoneticPr fontId="0"/>
  </si>
  <si>
    <r>
      <rPr>
        <sz val="10"/>
        <color theme="1"/>
        <rFont val="游ゴシック"/>
        <family val="3"/>
      </rPr>
      <t>[パターン2] 材料サイズY</t>
    </r>
    <rPh sb="8" eb="10">
      <t>ザイリョウ</t>
    </rPh>
    <phoneticPr fontId="0"/>
  </si>
  <si>
    <r>
      <rPr>
        <sz val="10"/>
        <color theme="1"/>
        <rFont val="游ゴシック"/>
        <family val="3"/>
      </rPr>
      <t>[パターン1] 材料使用枚数</t>
    </r>
    <rPh sb="8" eb="10">
      <t>ザイリョウ</t>
    </rPh>
    <rPh sb="10" eb="12">
      <t>シヨウ</t>
    </rPh>
    <rPh sb="12" eb="14">
      <t>マイスウ</t>
    </rPh>
    <phoneticPr fontId="0"/>
  </si>
  <si>
    <r>
      <rPr>
        <sz val="10"/>
        <color theme="1"/>
        <rFont val="游ゴシック"/>
        <family val="3"/>
      </rPr>
      <t>[パターン2] 材料使用枚数</t>
    </r>
    <rPh sb="8" eb="10">
      <t>ザイリョウ</t>
    </rPh>
    <rPh sb="10" eb="12">
      <t>シヨウ</t>
    </rPh>
    <rPh sb="12" eb="14">
      <t>マイスウ</t>
    </rPh>
    <phoneticPr fontId="0"/>
  </si>
  <si>
    <r>
      <rPr>
        <sz val="10"/>
        <color theme="1"/>
        <rFont val="游ゴシック"/>
        <family val="3"/>
      </rPr>
      <t>歩留</t>
    </r>
    <rPh sb="0" eb="2">
      <t>ブドマリ</t>
    </rPh>
    <phoneticPr fontId="0"/>
  </si>
  <si>
    <r>
      <rPr>
        <sz val="10"/>
        <color theme="1"/>
        <rFont val="游ゴシック"/>
        <family val="3"/>
      </rPr>
      <t>歩留1</t>
    </r>
    <rPh sb="0" eb="2">
      <t>ブドマリ</t>
    </rPh>
    <phoneticPr fontId="0"/>
  </si>
  <si>
    <r>
      <rPr>
        <sz val="10"/>
        <color theme="1"/>
        <rFont val="游ゴシック"/>
        <family val="3"/>
      </rPr>
      <t>歩留2</t>
    </r>
    <rPh sb="0" eb="2">
      <t>ブドマリ</t>
    </rPh>
    <phoneticPr fontId="0"/>
  </si>
  <si>
    <r>
      <rPr>
        <sz val="10"/>
        <color theme="1"/>
        <rFont val="游ゴシック"/>
        <family val="3"/>
      </rPr>
      <t>部品矩形サイズX</t>
    </r>
    <rPh sb="0" eb="2">
      <t>ブヒン</t>
    </rPh>
    <rPh sb="2" eb="4">
      <t>クケイ</t>
    </rPh>
    <phoneticPr fontId="0"/>
  </si>
  <si>
    <r>
      <rPr>
        <sz val="10"/>
        <color theme="1"/>
        <rFont val="游ゴシック"/>
        <family val="3"/>
      </rPr>
      <t>部品矩形サイズY</t>
    </r>
    <rPh sb="0" eb="2">
      <t>ブヒン</t>
    </rPh>
    <rPh sb="2" eb="4">
      <t>クケイ</t>
    </rPh>
    <phoneticPr fontId="0"/>
  </si>
  <si>
    <r>
      <rPr>
        <sz val="10"/>
        <color theme="1"/>
        <rFont val="游ゴシック"/>
        <family val="3"/>
      </rPr>
      <t>周長</t>
    </r>
    <rPh sb="0" eb="2">
      <t>シュウチョウ</t>
    </rPh>
    <phoneticPr fontId="0"/>
  </si>
  <si>
    <r>
      <rPr>
        <sz val="10"/>
        <color theme="1"/>
        <rFont val="游ゴシック"/>
        <family val="3"/>
      </rPr>
      <t>表面積mm2</t>
    </r>
    <rPh sb="0" eb="1">
      <t>ヒョウ</t>
    </rPh>
    <rPh sb="1" eb="3">
      <t>メンセキ</t>
    </rPh>
    <phoneticPr fontId="0"/>
  </si>
  <si>
    <r>
      <rPr>
        <sz val="10"/>
        <color theme="1"/>
        <rFont val="游ゴシック"/>
        <family val="3"/>
      </rPr>
      <t>重量Kg</t>
    </r>
    <rPh sb="0" eb="2">
      <t>ジュウリョウ</t>
    </rPh>
    <phoneticPr fontId="0"/>
  </si>
  <si>
    <r>
      <rPr>
        <sz val="10"/>
        <color theme="1"/>
        <rFont val="游ゴシック"/>
        <family val="3"/>
      </rPr>
      <t>要素数</t>
    </r>
    <rPh sb="0" eb="2">
      <t>ヨウソ</t>
    </rPh>
    <rPh sb="2" eb="3">
      <t>スウ</t>
    </rPh>
    <phoneticPr fontId="0"/>
  </si>
  <si>
    <r>
      <rPr>
        <sz val="10"/>
        <color theme="1"/>
        <rFont val="游ゴシック"/>
        <family val="3"/>
      </rPr>
      <t>材料単価</t>
    </r>
    <rPh sb="0" eb="2">
      <t>ザイリョウ</t>
    </rPh>
    <rPh sb="2" eb="4">
      <t>タンカ</t>
    </rPh>
    <phoneticPr fontId="0"/>
  </si>
  <si>
    <r>
      <rPr>
        <sz val="10"/>
        <color theme="1"/>
        <rFont val="游ゴシック"/>
        <family val="3"/>
      </rPr>
      <t>材料表面属性単価</t>
    </r>
    <rPh sb="0" eb="2">
      <t>ザイリョウ</t>
    </rPh>
    <rPh sb="2" eb="4">
      <t>ヒョウメン</t>
    </rPh>
    <rPh sb="4" eb="6">
      <t>ゾクセイ</t>
    </rPh>
    <rPh sb="6" eb="8">
      <t>タンカ</t>
    </rPh>
    <phoneticPr fontId="0"/>
  </si>
  <si>
    <r>
      <rPr>
        <sz val="10"/>
        <color theme="1"/>
        <rFont val="游ゴシック"/>
        <family val="3"/>
      </rPr>
      <t>材料比重</t>
    </r>
    <rPh sb="0" eb="2">
      <t>ザイリョウ</t>
    </rPh>
    <rPh sb="2" eb="4">
      <t>ヒジュウ</t>
    </rPh>
    <phoneticPr fontId="0"/>
  </si>
  <si>
    <t>プログラム</t>
  </si>
  <si>
    <t>段取金額</t>
  </si>
  <si>
    <t>作業金額</t>
  </si>
  <si>
    <t>段取時間</t>
  </si>
  <si>
    <t>作業時間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</si>
  <si>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</si>
  <si>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</si>
  <si>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パンチング</t>
  </si>
  <si>
    <t>段取金額(すべて)</t>
  </si>
  <si>
    <t>加工金額(すべて)</t>
  </si>
  <si>
    <t>段取時間(すべて)</t>
  </si>
  <si>
    <t>加工時間(すべて)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</si>
  <si>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</si>
  <si>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</si>
  <si>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レーザー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</si>
  <si>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</si>
  <si>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</si>
  <si>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複合機</t>
  </si>
  <si>
    <r>
      <rPr>
        <sz val="10"/>
        <color theme="1"/>
        <rFont val="游ゴシック"/>
        <family val="3"/>
      </rPr>
      <t>加工時間(すべて)</t>
    </r>
    <rPh sb="0" eb="2">
      <t>カコウ</t>
    </rPh>
    <rPh sb="2" eb="4">
      <t>ジカン</t>
    </rPh>
    <phoneticPr fontId="0"/>
  </si>
  <si>
    <r>
      <rPr>
        <sz val="10"/>
        <color theme="1"/>
        <rFont val="游ゴシック"/>
        <family val="3"/>
      </rPr>
      <t>段取金額(レーザー)</t>
    </r>
    <rPh sb="0" eb="2">
      <t>ダンドリ</t>
    </rPh>
    <rPh sb="2" eb="4">
      <t>キンガク</t>
    </rPh>
    <phoneticPr fontId="0"/>
  </si>
  <si>
    <r>
      <rPr>
        <sz val="10"/>
        <color theme="1"/>
        <rFont val="游ゴシック"/>
        <family val="3"/>
      </rPr>
      <t>段取金額(パンチ)</t>
    </r>
    <rPh sb="0" eb="2">
      <t>ダンドリ</t>
    </rPh>
    <phoneticPr fontId="0"/>
  </si>
  <si>
    <t>加工金額(レーザー)</t>
  </si>
  <si>
    <t>加工金額(パンチ)</t>
  </si>
  <si>
    <r>
      <rPr>
        <sz val="10"/>
        <color theme="1"/>
        <rFont val="游ゴシック"/>
        <family val="3"/>
      </rPr>
      <t>加工金額(ジョイント)</t>
    </r>
    <rPh sb="2" eb="4">
      <t>キンガク</t>
    </rPh>
    <phoneticPr fontId="0"/>
  </si>
  <si>
    <r>
      <rPr>
        <sz val="10"/>
        <color theme="1"/>
        <rFont val="游ゴシック"/>
        <family val="3"/>
      </rPr>
      <t>加工金額(ピアス)</t>
    </r>
    <rPh sb="2" eb="4">
      <t>キンガク</t>
    </rPh>
    <phoneticPr fontId="0"/>
  </si>
  <si>
    <r>
      <rPr>
        <sz val="10"/>
        <color theme="1"/>
        <rFont val="游ゴシック"/>
        <family val="3"/>
      </rPr>
      <t>段取時間(レーザー)</t>
    </r>
    <rPh sb="0" eb="2">
      <t>ダンドリ</t>
    </rPh>
    <phoneticPr fontId="0"/>
  </si>
  <si>
    <r>
      <rPr>
        <sz val="10"/>
        <color theme="1"/>
        <rFont val="游ゴシック"/>
        <family val="3"/>
      </rPr>
      <t>段取時間(パンチ)</t>
    </r>
    <rPh sb="0" eb="2">
      <t>ダンドリ</t>
    </rPh>
    <phoneticPr fontId="0"/>
  </si>
  <si>
    <t>加工時間(レーザー)</t>
  </si>
  <si>
    <t>加工時間(パンチ)</t>
  </si>
  <si>
    <t>加工時間(ピアス)</t>
  </si>
  <si>
    <r>
      <rPr>
        <sz val="10"/>
        <color theme="1"/>
        <rFont val="游ゴシック"/>
        <family val="3"/>
      </rPr>
      <t>加工時間(2工程穴)</t>
    </r>
    <rPh sb="6" eb="8">
      <t>コウテイ</t>
    </rPh>
    <rPh sb="8" eb="9">
      <t>アナ</t>
    </rPh>
    <phoneticPr fontId="0"/>
  </si>
  <si>
    <t>加工時間(ジョイント)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</si>
  <si>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</si>
  <si>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</si>
  <si>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プレスブレーキ</t>
  </si>
  <si>
    <r>
      <rPr>
        <sz val="10"/>
        <color theme="1"/>
        <rFont val="游ゴシック"/>
        <family val="3"/>
      </rPr>
      <t>曲長段取金額</t>
    </r>
    <rPh sb="0" eb="1">
      <t>マ</t>
    </rPh>
    <rPh sb="1" eb="2">
      <t>ナガ</t>
    </rPh>
    <rPh sb="2" eb="4">
      <t>ダンドリ</t>
    </rPh>
    <rPh sb="4" eb="6">
      <t>キンガク</t>
    </rPh>
    <phoneticPr fontId="0"/>
  </si>
  <si>
    <r>
      <rPr>
        <sz val="10"/>
        <color theme="1"/>
        <rFont val="游ゴシック"/>
        <family val="3"/>
      </rPr>
      <t>曲長段取時間</t>
    </r>
    <rPh sb="0" eb="1">
      <t>マ</t>
    </rPh>
    <rPh sb="1" eb="2">
      <t>ナガ</t>
    </rPh>
    <rPh sb="2" eb="4">
      <t>ダンドリ</t>
    </rPh>
    <rPh sb="4" eb="6">
      <t>ジカン</t>
    </rPh>
    <phoneticPr fontId="0"/>
  </si>
  <si>
    <r>
      <rPr>
        <sz val="10"/>
        <color theme="1"/>
        <rFont val="游ゴシック"/>
        <family val="3"/>
      </rPr>
      <t>段取金額_V</t>
    </r>
    <rPh sb="0" eb="2">
      <t>ダンドリ</t>
    </rPh>
    <phoneticPr fontId="0"/>
  </si>
  <si>
    <r>
      <rPr>
        <sz val="10"/>
        <color theme="1"/>
        <rFont val="游ゴシック"/>
        <family val="3"/>
      </rPr>
      <t>段取金額_R</t>
    </r>
    <rPh sb="0" eb="2">
      <t>ダンドリ</t>
    </rPh>
    <phoneticPr fontId="0"/>
  </si>
  <si>
    <t>段取金額_FR</t>
  </si>
  <si>
    <t>段取金額_3R</t>
  </si>
  <si>
    <t>段取金額_HM</t>
  </si>
  <si>
    <t>段取金額_Z</t>
  </si>
  <si>
    <t>段取金額_AMA</t>
  </si>
  <si>
    <t>段取金額_B1</t>
  </si>
  <si>
    <t>段取金額_B2</t>
  </si>
  <si>
    <t>段取金額_B3</t>
  </si>
  <si>
    <t>加工金額_V</t>
  </si>
  <si>
    <t>加工金額_R</t>
  </si>
  <si>
    <t>加工金額_FR</t>
  </si>
  <si>
    <t>加工金額_3R</t>
  </si>
  <si>
    <t>加工金額_HM</t>
  </si>
  <si>
    <t>加工金額_Z</t>
  </si>
  <si>
    <t>加工金額_AMA</t>
  </si>
  <si>
    <t>加工金額_B1</t>
  </si>
  <si>
    <t>加工金額_B2</t>
  </si>
  <si>
    <t>加工金額_B3</t>
  </si>
  <si>
    <r>
      <rPr>
        <sz val="10"/>
        <color theme="1"/>
        <rFont val="游ゴシック"/>
        <family val="3"/>
      </rPr>
      <t>段取時間_V</t>
    </r>
    <rPh sb="0" eb="2">
      <t>ダンドリ</t>
    </rPh>
    <rPh sb="2" eb="4">
      <t>ジカン</t>
    </rPh>
    <phoneticPr fontId="0"/>
  </si>
  <si>
    <r>
      <rPr>
        <sz val="10"/>
        <color theme="1"/>
        <rFont val="游ゴシック"/>
        <family val="3"/>
      </rPr>
      <t>段取時間_R</t>
    </r>
    <rPh sb="0" eb="2">
      <t>ダンドリ</t>
    </rPh>
    <rPh sb="2" eb="4">
      <t>ジカン</t>
    </rPh>
    <phoneticPr fontId="0"/>
  </si>
  <si>
    <t>段取時間_FR</t>
  </si>
  <si>
    <t>段取時間_3R</t>
  </si>
  <si>
    <t>段取時間_HM</t>
  </si>
  <si>
    <t>段取時間_Z</t>
  </si>
  <si>
    <t>段取時間_AMA</t>
  </si>
  <si>
    <t>段取時間_B1</t>
  </si>
  <si>
    <t>段取時間_B2</t>
  </si>
  <si>
    <t>段取時間_B3</t>
  </si>
  <si>
    <t>加工時間_V</t>
  </si>
  <si>
    <t>加工時間_R</t>
  </si>
  <si>
    <t>加工時間_FR</t>
  </si>
  <si>
    <t>加工時間_3R</t>
  </si>
  <si>
    <t>加工時間_HM</t>
  </si>
  <si>
    <t>加工時間_Z</t>
  </si>
  <si>
    <t>加工時間_AMA</t>
  </si>
  <si>
    <t>加工時間_B1</t>
  </si>
  <si>
    <t>加工時間_B2</t>
  </si>
  <si>
    <t>加工時間_B3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</si>
  <si>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</si>
  <si>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</si>
  <si>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手動バリ取り</t>
  </si>
  <si>
    <t>加工金額</t>
  </si>
  <si>
    <t>加工時間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</si>
  <si>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</si>
  <si>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</si>
  <si>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自動バリ取り機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</si>
  <si>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</si>
  <si>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</si>
  <si>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溶接</t>
  </si>
  <si>
    <t>段取金額(アルゴン)</t>
  </si>
  <si>
    <t>段取金額(半自動)</t>
  </si>
  <si>
    <t>段取金額(溶接線01)</t>
  </si>
  <si>
    <t>段取金額(溶接線02)</t>
  </si>
  <si>
    <t>段取金額(溶接線03)</t>
  </si>
  <si>
    <t>段取金額(YAGハンディ)</t>
  </si>
  <si>
    <t>段取金額(YAGロボット)</t>
  </si>
  <si>
    <t>段取金額(ロウ付)</t>
  </si>
  <si>
    <t>段取金額(開先取り)</t>
  </si>
  <si>
    <t>段取金額(Vカット)</t>
  </si>
  <si>
    <t>段取金額(点付)</t>
  </si>
  <si>
    <t>段取金額(プラグ溶接)</t>
  </si>
  <si>
    <t>段取金額(定置スポット)</t>
  </si>
  <si>
    <t>段取金額(テーブルスポット)</t>
  </si>
  <si>
    <t>段取金額(手動スタッド)</t>
  </si>
  <si>
    <t>段取金額(自動スタッド)</t>
  </si>
  <si>
    <t>段取金額(ナット溶接)</t>
  </si>
  <si>
    <t>段取金額(ボルト溶接)</t>
  </si>
  <si>
    <t>加工金額(アルゴン)</t>
  </si>
  <si>
    <t>加工金額(半自動)</t>
  </si>
  <si>
    <t>加工金額(溶接線01)</t>
  </si>
  <si>
    <t>加工金額(溶接線02)</t>
  </si>
  <si>
    <t>加工金額(溶接線03)</t>
  </si>
  <si>
    <t>加工金額(YAGハンディ)</t>
  </si>
  <si>
    <t>加工金額(YAGロボット)</t>
  </si>
  <si>
    <t>加工金額(ロウ付)</t>
  </si>
  <si>
    <t>加工金額(開先取り)</t>
  </si>
  <si>
    <t>加工金額(Vカット)</t>
  </si>
  <si>
    <t>加工金額(点付)</t>
  </si>
  <si>
    <t>加工金額(プラグ溶接)</t>
  </si>
  <si>
    <t>加工金額(定置スポット)</t>
  </si>
  <si>
    <t>加工金額(テーブルスポット)</t>
  </si>
  <si>
    <t>加工金額(手動スタッド)</t>
  </si>
  <si>
    <t>加工金額(自動スタッド)</t>
  </si>
  <si>
    <t>加工金額(ナット溶接)</t>
  </si>
  <si>
    <t>加工金額(ボルト溶接)</t>
  </si>
  <si>
    <t>段取時間(アルゴン)</t>
  </si>
  <si>
    <t>段取時間(半自動)</t>
  </si>
  <si>
    <t>段取時間(溶接線01)</t>
  </si>
  <si>
    <t>段取時間(溶接線02)</t>
  </si>
  <si>
    <t>段取時間(溶接線03)</t>
  </si>
  <si>
    <t>段取時間(YAGハンディ)</t>
  </si>
  <si>
    <t>段取時間(YAGロボット)</t>
  </si>
  <si>
    <t>段取時間(ロウ付)</t>
  </si>
  <si>
    <t>段取時間(開先取り)</t>
  </si>
  <si>
    <t>段取時間(Vカット)</t>
  </si>
  <si>
    <t>段取時間(点付)</t>
  </si>
  <si>
    <t>段取時間(プラグ溶接)</t>
  </si>
  <si>
    <t>段取時間(定置スポット)</t>
  </si>
  <si>
    <t>段取時間(テーブルスポット)</t>
  </si>
  <si>
    <t>段取時間(手動スタッド)</t>
  </si>
  <si>
    <t>段取時間(自動スタッド)</t>
  </si>
  <si>
    <t>段取時間(ナット溶接)</t>
  </si>
  <si>
    <t>段取時間(ボルト溶接)</t>
  </si>
  <si>
    <t>加工時間(アルゴン)</t>
  </si>
  <si>
    <t>加工時間(半自動)</t>
  </si>
  <si>
    <t>加工時間(溶接線01)</t>
  </si>
  <si>
    <t>加工時間(溶接線02)</t>
  </si>
  <si>
    <t>加工時間(溶接線03)</t>
  </si>
  <si>
    <t>加工時間(YAGハンディ)</t>
  </si>
  <si>
    <t>加工時間(YAGロボット)</t>
  </si>
  <si>
    <t>加工時間(ロウ付)</t>
  </si>
  <si>
    <t>加工時間(開先取り)</t>
  </si>
  <si>
    <t>加工時間(Vカット)</t>
  </si>
  <si>
    <t>加工時間(点付)</t>
  </si>
  <si>
    <t>加工時間(プラグ溶接)</t>
  </si>
  <si>
    <t>加工時間(定置スポット)</t>
  </si>
  <si>
    <t>加工時間(テーブルスポット)</t>
  </si>
  <si>
    <t>加工時間(手動スタッド)</t>
  </si>
  <si>
    <t>加工時間(自動スタッド)</t>
  </si>
  <si>
    <t>加工時間(ナット溶接)</t>
  </si>
  <si>
    <t>加工時間(ボルト溶接)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</si>
  <si>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</si>
  <si>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</si>
  <si>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溶接仕上げ</t>
  </si>
  <si>
    <t>段取金額(バフ)</t>
  </si>
  <si>
    <t>段取金額(酸洗)</t>
  </si>
  <si>
    <t>段取金額(サンダー)</t>
  </si>
  <si>
    <t>加工金額(バフ)</t>
  </si>
  <si>
    <r>
      <rPr>
        <sz val="10"/>
        <color theme="1"/>
        <rFont val="游ゴシック"/>
        <family val="3"/>
      </rPr>
      <t>加工金額(酸洗)</t>
    </r>
    <rPh sb="0" eb="2">
      <t>カコウ</t>
    </rPh>
    <rPh sb="5" eb="6">
      <t>サン</t>
    </rPh>
    <rPh sb="6" eb="7">
      <t>アラ</t>
    </rPh>
    <phoneticPr fontId="0"/>
  </si>
  <si>
    <t>加工金額(サンダー)</t>
  </si>
  <si>
    <t>段取時間(バフ)</t>
  </si>
  <si>
    <t>段取時間(酸洗)</t>
  </si>
  <si>
    <t>段取時間(サンダー)</t>
  </si>
  <si>
    <t>加工時間(バフ)</t>
  </si>
  <si>
    <r>
      <rPr>
        <sz val="10"/>
        <color theme="1"/>
        <rFont val="游ゴシック"/>
        <family val="3"/>
      </rPr>
      <t>加工時間(酸洗)</t>
    </r>
    <rPh sb="0" eb="2">
      <t>カコウ</t>
    </rPh>
    <phoneticPr fontId="0"/>
  </si>
  <si>
    <t>加工時間(サンダー)</t>
  </si>
  <si>
    <r>
      <rPr>
        <sz val="10"/>
        <color theme="1"/>
        <rFont val="游ゴシック"/>
        <family val="3"/>
      </rPr>
      <t>装置設定</t>
    </r>
    <rPh sb="0" eb="4">
      <t>ソウチセッテイ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</si>
  <si>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</si>
  <si>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表面処理</t>
  </si>
  <si>
    <t>作業金額(脱脂)</t>
  </si>
  <si>
    <t>作業金額(メッキ)</t>
  </si>
  <si>
    <t>作業金額(塗装)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</si>
  <si>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</si>
  <si>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</si>
  <si>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r>
      <rPr>
        <sz val="10"/>
        <color theme="1"/>
        <rFont val="游ゴシック"/>
        <family val="3"/>
      </rPr>
      <t>2次加工</t>
    </r>
    <phoneticPr fontId="0"/>
  </si>
  <si>
    <r>
      <rPr>
        <sz val="10"/>
        <color theme="1"/>
        <rFont val="游ゴシック"/>
        <family val="3"/>
      </rPr>
      <t>段取時間(すべて)</t>
    </r>
    <rPh sb="2" eb="4">
      <t>ジカン</t>
    </rPh>
    <phoneticPr fontId="0"/>
  </si>
  <si>
    <r>
      <rPr>
        <sz val="10"/>
        <color theme="1"/>
        <rFont val="游ゴシック"/>
        <family val="3"/>
      </rPr>
      <t>加工時間(すべて)</t>
    </r>
    <rPh sb="2" eb="4">
      <t>ジカン</t>
    </rPh>
    <phoneticPr fontId="0"/>
  </si>
  <si>
    <t>段取金額(バーリング)</t>
  </si>
  <si>
    <t>段取金額(タップ)</t>
  </si>
  <si>
    <t>段取金額(サラ)</t>
  </si>
  <si>
    <t>段取金額(カシメ)</t>
  </si>
  <si>
    <t>段取金額(ボルト圧入)</t>
  </si>
  <si>
    <t>段取金額(ナット圧入)</t>
  </si>
  <si>
    <t>段取金額(成形穴)</t>
  </si>
  <si>
    <t>段取金額(多工程穴)</t>
  </si>
  <si>
    <t>加工金額(バーリング)</t>
  </si>
  <si>
    <t>加工金額(タップ)</t>
  </si>
  <si>
    <t>加工金額(サラ)</t>
  </si>
  <si>
    <t>加工金額(カシメ)</t>
  </si>
  <si>
    <t>加工金額(ボルト圧入)</t>
  </si>
  <si>
    <t>加工金額(ナット圧入)</t>
  </si>
  <si>
    <t>加工金額(成形穴)</t>
  </si>
  <si>
    <t>加工金額(多工程穴)</t>
  </si>
  <si>
    <t>段取時間(バーリング)</t>
  </si>
  <si>
    <t>段取時間(タップ)</t>
  </si>
  <si>
    <t>段取時間(サラ)</t>
  </si>
  <si>
    <t>段取時間(カシメ)</t>
  </si>
  <si>
    <t>段取時間(ボルト圧入)</t>
  </si>
  <si>
    <t>段取時間(ナット圧入)</t>
  </si>
  <si>
    <t>段取時間(成形穴)</t>
  </si>
  <si>
    <t>段取時間(多工程穴)</t>
  </si>
  <si>
    <t>加工時間(バーリング)</t>
  </si>
  <si>
    <t>加工時間(タップ)</t>
  </si>
  <si>
    <t>加工時間(サラ)</t>
  </si>
  <si>
    <t>加工時間(カシメ)</t>
  </si>
  <si>
    <t>加工時間(ボルト圧入)</t>
  </si>
  <si>
    <t>加工時間(ナット圧入)</t>
  </si>
  <si>
    <t>加工時間(成形穴)</t>
  </si>
  <si>
    <t>加工時間(多工程穴)</t>
  </si>
  <si>
    <r>
      <rPr>
        <sz val="10"/>
        <color theme="1"/>
        <rFont val="游ゴシック"/>
        <family val="3"/>
      </rPr>
      <t>装置設定</t>
    </r>
    <rPh sb="0" eb="4">
      <t>ソウチセッテイ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</si>
  <si>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</si>
  <si>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t>シャーリング</t>
  </si>
  <si>
    <r>
      <rPr>
        <sz val="10"/>
        <color theme="1"/>
        <rFont val="游ゴシック"/>
        <family val="3"/>
      </rPr>
      <t>装置設定</t>
    </r>
    <rPh sb="0" eb="2">
      <t>ソウチ</t>
    </rPh>
    <rPh sb="2" eb="4">
      <t>セッテイ</t>
    </rPh>
    <phoneticPr fontId="0"/>
  </si>
  <si>
    <r>
      <rPr>
        <sz val="10"/>
        <color theme="1"/>
        <rFont val="游ゴシック"/>
        <family val="3"/>
      </rPr>
      <t>親部品名</t>
    </r>
    <rPh sb="0" eb="1">
      <t>オヤ</t>
    </rPh>
    <rPh sb="1" eb="3">
      <t>ブヒン</t>
    </rPh>
    <rPh sb="3" eb="4">
      <t>メイ</t>
    </rPh>
    <phoneticPr fontId="0"/>
  </si>
  <si>
    <t>Product-20231124 143518</t>
  </si>
  <si>
    <r>
      <rPr>
        <sz val="10"/>
        <color theme="1"/>
        <rFont val="游ゴシック"/>
        <family val="3"/>
      </rPr>
      <t>納期係数</t>
    </r>
    <rPh sb="0" eb="2">
      <t>ノウキ</t>
    </rPh>
    <rPh sb="2" eb="4">
      <t>ケイスウ</t>
    </rPh>
    <phoneticPr fontId="0"/>
  </si>
  <si>
    <t>[Auto]</t>
  </si>
  <si>
    <t>7365336C-03</t>
  </si>
  <si>
    <t>1</t>
  </si>
  <si>
    <t>SS400- 9.0</t>
  </si>
  <si>
    <t>05_SS400</t>
  </si>
  <si>
    <t>None</t>
  </si>
  <si>
    <t>Other</t>
  </si>
  <si>
    <t>0</t>
  </si>
  <si>
    <t>プログラム_アマダ</t>
  </si>
  <si>
    <t>パンチング_アマダ</t>
  </si>
  <si>
    <t>レーザー_アマダ</t>
  </si>
  <si>
    <t>複合機_アマダ</t>
  </si>
  <si>
    <t>ブレーキ_アマダ</t>
  </si>
  <si>
    <t>手動バリ取_アマダ</t>
  </si>
  <si>
    <t>自動バリ取_アマダ</t>
  </si>
  <si>
    <t>溶接_アマダ</t>
  </si>
  <si>
    <t>溶接仕上_アマダ</t>
  </si>
  <si>
    <t>表面処理_アマダ</t>
  </si>
  <si>
    <t>2次加工_アマダ</t>
  </si>
  <si>
    <t>シャーリング_アマダ</t>
  </si>
  <si>
    <t>板金</t>
  </si>
  <si>
    <r>
      <rPr>
        <sz val="10"/>
        <color theme="1"/>
        <rFont val="游ゴシック"/>
        <family val="3"/>
      </rPr>
      <t>お客様名</t>
    </r>
    <rPh sb="1" eb="3">
      <t>キャクサマ</t>
    </rPh>
    <rPh sb="3" eb="4">
      <t>メイ</t>
    </rPh>
    <phoneticPr fontId="0"/>
  </si>
  <si>
    <t>アマダオートメーションシステムズ</t>
  </si>
  <si>
    <r>
      <rPr>
        <sz val="10"/>
        <color theme="1"/>
        <rFont val="游ゴシック"/>
        <family val="3"/>
      </rPr>
      <t>材料ロス係数</t>
    </r>
    <rPh sb="0" eb="2">
      <t>ザイリョウ</t>
    </rPh>
    <rPh sb="4" eb="6">
      <t>ケイスウ</t>
    </rPh>
    <phoneticPr fontId="0"/>
  </si>
  <si>
    <t>7365336C-02</t>
  </si>
  <si>
    <r>
      <rPr>
        <sz val="10"/>
        <color theme="1"/>
        <rFont val="游ゴシック"/>
        <family val="3"/>
      </rPr>
      <t>見積番号</t>
    </r>
    <rPh sb="0" eb="2">
      <t>ミツモリ</t>
    </rPh>
    <rPh sb="2" eb="4">
      <t>バンゴウ</t>
    </rPh>
    <phoneticPr fontId="0"/>
  </si>
  <si>
    <t>20231124 143518-0001</t>
  </si>
  <si>
    <r>
      <rPr>
        <sz val="10"/>
        <color theme="1"/>
        <rFont val="游ゴシック"/>
        <family val="3"/>
      </rPr>
      <t>お客様係数</t>
    </r>
    <rPh sb="1" eb="3">
      <t>キャクサマ</t>
    </rPh>
    <rPh sb="3" eb="5">
      <t>ケイスウ</t>
    </rPh>
    <phoneticPr fontId="0"/>
  </si>
  <si>
    <t>7365336C-01</t>
  </si>
  <si>
    <r>
      <rPr>
        <sz val="10"/>
        <color theme="1"/>
        <rFont val="游ゴシック"/>
        <family val="3"/>
      </rPr>
      <t>受注形態</t>
    </r>
    <rPh sb="0" eb="2">
      <t>ジュチュウ</t>
    </rPh>
    <rPh sb="2" eb="4">
      <t>ケイタイ</t>
    </rPh>
    <phoneticPr fontId="0"/>
  </si>
  <si>
    <t>ロット</t>
  </si>
  <si>
    <r>
      <rPr>
        <sz val="10"/>
        <color theme="1"/>
        <rFont val="游ゴシック"/>
        <family val="3"/>
      </rPr>
      <t>管理係数</t>
    </r>
    <rPh sb="0" eb="2">
      <t>カンリ</t>
    </rPh>
    <rPh sb="2" eb="4">
      <t>ケイスウ</t>
    </rPh>
    <phoneticPr fontId="0"/>
  </si>
  <si>
    <r>
      <rPr>
        <sz val="10"/>
        <color theme="1"/>
        <rFont val="游ゴシック"/>
        <family val="3"/>
      </rPr>
      <t>納期形態</t>
    </r>
    <rPh sb="0" eb="2">
      <t>ノウキ</t>
    </rPh>
    <rPh sb="2" eb="4">
      <t>ケイタイ</t>
    </rPh>
    <phoneticPr fontId="0"/>
  </si>
  <si>
    <t>普通</t>
  </si>
  <si>
    <r>
      <rPr>
        <sz val="10"/>
        <color theme="1"/>
        <rFont val="游ゴシック"/>
        <family val="3"/>
      </rPr>
      <t>段取係数</t>
    </r>
    <rPh sb="0" eb="2">
      <t>ダンドリ</t>
    </rPh>
    <rPh sb="2" eb="4">
      <t>ケイスウ</t>
    </rPh>
    <phoneticPr fontId="0"/>
  </si>
  <si>
    <r>
      <rPr>
        <sz val="10"/>
        <color theme="1"/>
        <rFont val="游ゴシック"/>
        <family val="3"/>
      </rPr>
      <t>数量</t>
    </r>
    <rPh sb="0" eb="2">
      <t>スウリョウ</t>
    </rPh>
    <phoneticPr fontId="0"/>
  </si>
  <si>
    <r>
      <rPr>
        <sz val="10"/>
        <color theme="1"/>
        <rFont val="游ゴシック"/>
        <family val="3"/>
      </rPr>
      <t>サイズX</t>
    </r>
    <phoneticPr fontId="0"/>
  </si>
  <si>
    <r>
      <rPr>
        <sz val="10"/>
        <color theme="1"/>
        <rFont val="游ゴシック"/>
        <family val="3"/>
      </rPr>
      <t>サイズY</t>
    </r>
    <phoneticPr fontId="0"/>
  </si>
  <si>
    <r>
      <rPr>
        <sz val="10"/>
        <color theme="1"/>
        <rFont val="游ゴシック"/>
        <family val="3"/>
      </rPr>
      <t>サイズZ</t>
    </r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</si>
  <si>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</si>
  <si>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</si>
  <si>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r>
      <rPr>
        <sz val="10"/>
        <color theme="1"/>
        <rFont val="游ゴシック"/>
        <family val="3"/>
      </rPr>
      <t>■利益</t>
    </r>
    <rPh sb="1" eb="3">
      <t>リエキ</t>
    </rPh>
    <phoneticPr fontId="0"/>
  </si>
  <si>
    <r>
      <rPr>
        <sz val="10"/>
        <color theme="1"/>
        <rFont val="游ゴシック"/>
        <family val="3"/>
      </rPr>
      <t>粗利益</t>
    </r>
    <rPh sb="0" eb="3">
      <t>アラリエキ</t>
    </rPh>
    <phoneticPr fontId="0"/>
  </si>
  <si>
    <r>
      <rPr>
        <sz val="10"/>
        <color theme="1"/>
        <rFont val="游ゴシック"/>
        <family val="3"/>
      </rPr>
      <t>粗利益％</t>
    </r>
    <rPh sb="0" eb="3">
      <t>アラリエキ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</si>
  <si>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</si>
  <si>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</si>
  <si>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r>
      <rPr>
        <sz val="10"/>
        <color theme="1"/>
        <rFont val="游ゴシック"/>
        <family val="3"/>
      </rPr>
      <t>■製造原価</t>
    </r>
    <rPh sb="1" eb="3">
      <t>セイゾウ</t>
    </rPh>
    <rPh sb="3" eb="5">
      <t>ゲンカ</t>
    </rPh>
    <phoneticPr fontId="0"/>
  </si>
  <si>
    <r>
      <rPr>
        <sz val="10"/>
        <color theme="1"/>
        <rFont val="游ゴシック"/>
        <family val="3"/>
      </rPr>
      <t>製造原価総額</t>
    </r>
    <rPh sb="0" eb="2">
      <t>セイゾウ</t>
    </rPh>
    <rPh sb="2" eb="4">
      <t>ゲンカ</t>
    </rPh>
    <rPh sb="4" eb="6">
      <t>ソウガク</t>
    </rPh>
    <phoneticPr fontId="0"/>
  </si>
  <si>
    <r>
      <rPr>
        <sz val="10"/>
        <color theme="1"/>
        <rFont val="游ゴシック"/>
        <family val="3"/>
      </rPr>
      <t>製造原価</t>
    </r>
    <rPh sb="0" eb="2">
      <t>セイゾウ</t>
    </rPh>
    <rPh sb="2" eb="4">
      <t>ゲンカ</t>
    </rPh>
    <phoneticPr fontId="0"/>
  </si>
  <si>
    <r>
      <rPr>
        <sz val="10"/>
        <color theme="1"/>
        <rFont val="游ゴシック"/>
        <family val="3"/>
      </rPr>
      <t>材料費</t>
    </r>
    <rPh sb="0" eb="3">
      <t>ザイリョウヒ</t>
    </rPh>
    <phoneticPr fontId="0"/>
  </si>
  <si>
    <r>
      <rPr>
        <sz val="10"/>
        <color theme="1"/>
        <rFont val="游ゴシック"/>
        <family val="3"/>
      </rPr>
      <t>作業合計費</t>
    </r>
    <rPh sb="0" eb="2">
      <t>サギョウ</t>
    </rPh>
    <rPh sb="2" eb="4">
      <t>ゴウケイ</t>
    </rPh>
    <rPh sb="4" eb="5">
      <t>ヒ</t>
    </rPh>
    <phoneticPr fontId="0"/>
  </si>
  <si>
    <r>
      <rPr>
        <sz val="10"/>
        <color theme="1"/>
        <rFont val="游ゴシック"/>
        <family val="3"/>
      </rPr>
      <t>段取時間</t>
    </r>
    <rPh sb="0" eb="2">
      <t>ダンドリ</t>
    </rPh>
    <rPh sb="2" eb="4">
      <t>ジカン</t>
    </rPh>
    <phoneticPr fontId="0"/>
  </si>
  <si>
    <r>
      <rPr>
        <sz val="10"/>
        <color theme="1"/>
        <rFont val="游ゴシック"/>
        <family val="3"/>
      </rPr>
      <t>段取費</t>
    </r>
    <rPh sb="0" eb="2">
      <t>ダンドリ</t>
    </rPh>
    <rPh sb="2" eb="3">
      <t>ヒ</t>
    </rPh>
    <phoneticPr fontId="0"/>
  </si>
  <si>
    <r>
      <rPr>
        <sz val="10"/>
        <color theme="1"/>
        <rFont val="游ゴシック"/>
        <family val="3"/>
      </rPr>
      <t>加工時間</t>
    </r>
    <rPh sb="0" eb="2">
      <t>カコウ</t>
    </rPh>
    <rPh sb="2" eb="4">
      <t>ジカン</t>
    </rPh>
    <phoneticPr fontId="0"/>
  </si>
  <si>
    <r>
      <rPr>
        <sz val="10"/>
        <color theme="1"/>
        <rFont val="游ゴシック"/>
        <family val="3"/>
      </rPr>
      <t>加工費</t>
    </r>
    <rPh sb="0" eb="2">
      <t>カコウ</t>
    </rPh>
    <rPh sb="2" eb="3">
      <t>ヒ</t>
    </rPh>
    <phoneticPr fontId="0"/>
  </si>
  <si>
    <r>
      <rPr>
        <sz val="10"/>
        <color theme="1"/>
        <rFont val="游ゴシック"/>
        <family val="3"/>
      </rPr>
      <t>購入品費</t>
    </r>
    <rPh sb="0" eb="3">
      <t>コウニュウヒン</t>
    </rPh>
    <rPh sb="3" eb="4">
      <t>ヒ</t>
    </rPh>
    <phoneticPr fontId="0"/>
  </si>
  <si>
    <r>
      <rPr>
        <sz val="10"/>
        <color theme="1"/>
        <rFont val="游ゴシック"/>
        <family val="3"/>
      </rPr>
      <t>その他費用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</si>
  <si>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表面処理費</t>
    </r>
    <rPh sb="0" eb="2">
      <t>ヒョウメン</t>
    </rPh>
    <rPh sb="2" eb="4">
      <t>ショリ</t>
    </rPh>
    <rPh sb="4" eb="5">
      <t>ヒ</t>
    </rPh>
    <phoneticPr fontId="0"/>
  </si>
  <si>
    <r>
      <rPr>
        <sz val="10"/>
        <color theme="1"/>
        <rFont val="游ゴシック"/>
        <family val="3"/>
      </rPr>
      <t>検査費</t>
    </r>
    <rPh sb="0" eb="2">
      <t>ケンサ</t>
    </rPh>
    <rPh sb="2" eb="3">
      <t>ヒ</t>
    </rPh>
    <phoneticPr fontId="0"/>
  </si>
  <si>
    <r>
      <rPr>
        <sz val="10"/>
        <color theme="1"/>
        <rFont val="游ゴシック"/>
        <family val="3"/>
      </rPr>
      <t>梱包費</t>
    </r>
    <rPh sb="0" eb="3">
      <t>コンポウヒ</t>
    </rPh>
    <phoneticPr fontId="0"/>
  </si>
  <si>
    <r>
      <rPr>
        <sz val="10"/>
        <color theme="1"/>
        <rFont val="游ゴシック"/>
        <family val="3"/>
      </rPr>
      <t>配送費</t>
    </r>
    <rPh sb="0" eb="2">
      <t>ハイソウ</t>
    </rPh>
    <rPh sb="2" eb="3">
      <t>ヒ</t>
    </rPh>
    <phoneticPr fontId="0"/>
  </si>
  <si>
    <r>
      <rPr>
        <sz val="10"/>
        <color theme="1"/>
        <rFont val="游ゴシック"/>
        <family val="3"/>
      </rPr>
      <t>諸経費</t>
    </r>
    <rPh sb="0" eb="3">
      <t>ショケイヒ</t>
    </rPh>
    <phoneticPr fontId="0"/>
  </si>
  <si>
    <r>
      <rPr>
        <sz val="10"/>
        <color theme="1"/>
        <rFont val="游ゴシック"/>
        <family val="3"/>
      </rPr>
      <t>その他費用01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</si>
  <si>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その他費用02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</si>
  <si>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その他費用03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</si>
  <si>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その他費用04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</si>
  <si>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その他費用05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</si>
  <si>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その他費用06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</si>
  <si>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その他費用07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</si>
  <si>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その他費用08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</si>
  <si>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その他費用09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</si>
  <si>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その他費用10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</si>
  <si>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</si>
  <si>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</si>
  <si>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r>
      <rPr>
        <sz val="10"/>
        <color theme="1"/>
        <rFont val="游ゴシック"/>
        <family val="3"/>
      </rPr>
      <t>■提出見積</t>
    </r>
    <rPh sb="1" eb="3">
      <t>テイシュツ</t>
    </rPh>
    <rPh sb="3" eb="5">
      <t>ミツモリ</t>
    </rPh>
    <phoneticPr fontId="0"/>
  </si>
  <si>
    <r>
      <rPr>
        <sz val="10"/>
        <color theme="1"/>
        <rFont val="游ゴシック"/>
        <family val="3"/>
      </rPr>
      <t>見積総額</t>
    </r>
    <rPh sb="0" eb="2">
      <t>ミツモリ</t>
    </rPh>
    <rPh sb="2" eb="4">
      <t>ソウガク</t>
    </rPh>
    <phoneticPr fontId="0"/>
  </si>
  <si>
    <r>
      <rPr>
        <sz val="10"/>
        <color theme="1"/>
        <rFont val="游ゴシック"/>
        <family val="3"/>
      </rPr>
      <t>見積製造費</t>
    </r>
    <rPh sb="0" eb="5">
      <t>ミツモリセイゾウヒ</t>
    </rPh>
    <phoneticPr fontId="0"/>
  </si>
  <si>
    <r>
      <rPr>
        <sz val="10"/>
        <color theme="1"/>
        <rFont val="游ゴシック"/>
        <family val="3"/>
      </rPr>
      <t>材料費</t>
    </r>
    <rPh sb="0" eb="3">
      <t>ザイリョウヒ</t>
    </rPh>
    <phoneticPr fontId="0"/>
  </si>
  <si>
    <r>
      <rPr>
        <sz val="10"/>
        <color theme="1"/>
        <rFont val="游ゴシック"/>
        <family val="3"/>
      </rPr>
      <t>作業費合計</t>
    </r>
    <rPh sb="0" eb="2">
      <t>サギョウ</t>
    </rPh>
    <rPh sb="2" eb="3">
      <t>ヒ</t>
    </rPh>
    <rPh sb="3" eb="5">
      <t>ゴウケイ</t>
    </rPh>
    <phoneticPr fontId="0"/>
  </si>
  <si>
    <r>
      <rPr>
        <sz val="10"/>
        <color theme="1"/>
        <rFont val="游ゴシック"/>
        <family val="3"/>
      </rPr>
      <t>段取時間</t>
    </r>
    <rPh sb="0" eb="2">
      <t>ダンドリ</t>
    </rPh>
    <rPh sb="2" eb="4">
      <t>ジカン</t>
    </rPh>
    <phoneticPr fontId="0"/>
  </si>
  <si>
    <r>
      <rPr>
        <sz val="10"/>
        <color theme="1"/>
        <rFont val="游ゴシック"/>
        <family val="3"/>
      </rPr>
      <t>段取費</t>
    </r>
    <rPh sb="0" eb="2">
      <t>ダンドリ</t>
    </rPh>
    <rPh sb="2" eb="3">
      <t>ヒ</t>
    </rPh>
    <phoneticPr fontId="0"/>
  </si>
  <si>
    <r>
      <rPr>
        <sz val="10"/>
        <color theme="1"/>
        <rFont val="游ゴシック"/>
        <family val="3"/>
      </rPr>
      <t>加工時間</t>
    </r>
    <rPh sb="0" eb="2">
      <t>カコウ</t>
    </rPh>
    <rPh sb="2" eb="4">
      <t>ジカン</t>
    </rPh>
    <phoneticPr fontId="0"/>
  </si>
  <si>
    <r>
      <rPr>
        <sz val="10"/>
        <color theme="1"/>
        <rFont val="游ゴシック"/>
        <family val="3"/>
      </rPr>
      <t>加工費</t>
    </r>
    <rPh sb="0" eb="2">
      <t>カコウ</t>
    </rPh>
    <rPh sb="2" eb="3">
      <t>ヒ</t>
    </rPh>
    <phoneticPr fontId="0"/>
  </si>
  <si>
    <r>
      <rPr>
        <sz val="10"/>
        <color theme="1"/>
        <rFont val="游ゴシック"/>
        <family val="3"/>
      </rPr>
      <t>購入品費</t>
    </r>
    <rPh sb="0" eb="3">
      <t>コウニュウヒン</t>
    </rPh>
    <rPh sb="3" eb="4">
      <t>ヒ</t>
    </rPh>
    <phoneticPr fontId="0"/>
  </si>
  <si>
    <r>
      <rPr>
        <sz val="10"/>
        <color theme="1"/>
        <rFont val="游ゴシック"/>
        <family val="3"/>
      </rPr>
      <t>その他費用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</si>
  <si>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表面処理費</t>
    </r>
    <rPh sb="0" eb="2">
      <t>ヒョウメン</t>
    </rPh>
    <rPh sb="2" eb="4">
      <t>ショリ</t>
    </rPh>
    <rPh sb="4" eb="5">
      <t>ヒ</t>
    </rPh>
    <phoneticPr fontId="0"/>
  </si>
  <si>
    <r>
      <rPr>
        <sz val="10"/>
        <color theme="1"/>
        <rFont val="游ゴシック"/>
        <family val="3"/>
      </rPr>
      <t>検査費</t>
    </r>
    <rPh sb="0" eb="2">
      <t>ケンサ</t>
    </rPh>
    <rPh sb="2" eb="3">
      <t>ヒ</t>
    </rPh>
    <phoneticPr fontId="0"/>
  </si>
  <si>
    <r>
      <rPr>
        <sz val="10"/>
        <color theme="1"/>
        <rFont val="游ゴシック"/>
        <family val="3"/>
      </rPr>
      <t>梱包費</t>
    </r>
    <rPh sb="0" eb="3">
      <t>コンポウヒ</t>
    </rPh>
    <phoneticPr fontId="0"/>
  </si>
  <si>
    <r>
      <rPr>
        <sz val="10"/>
        <color theme="1"/>
        <rFont val="游ゴシック"/>
        <family val="3"/>
      </rPr>
      <t>配送費</t>
    </r>
    <rPh sb="0" eb="2">
      <t>ハイソウ</t>
    </rPh>
    <rPh sb="2" eb="3">
      <t>ヒ</t>
    </rPh>
    <phoneticPr fontId="0"/>
  </si>
  <si>
    <r>
      <rPr>
        <sz val="10"/>
        <color theme="1"/>
        <rFont val="游ゴシック"/>
        <family val="3"/>
      </rPr>
      <t>諸経費</t>
    </r>
    <rPh sb="0" eb="3">
      <t>ショケイヒ</t>
    </rPh>
    <phoneticPr fontId="0"/>
  </si>
  <si>
    <r>
      <rPr>
        <sz val="10"/>
        <color theme="1"/>
        <rFont val="游ゴシック"/>
        <family val="3"/>
      </rPr>
      <t>その他費用01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</si>
  <si>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その他費用02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</si>
  <si>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その他費用03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</si>
  <si>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その他費用04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</si>
  <si>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その他費用05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</si>
  <si>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その他費用06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</si>
  <si>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その他費用07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</si>
  <si>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その他費用08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</si>
  <si>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その他費用09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</si>
  <si>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その他費用10</t>
    </r>
    <rPh sb="2" eb="3">
      <t>タ</t>
    </rPh>
    <rPh sb="3" eb="5">
      <t>ヒヨウ</t>
    </rPh>
    <phoneticPr fontId="0"/>
  </si>
  <si>
    <r>
      <rPr>
        <sz val="10"/>
        <color theme="1"/>
        <rFont val="游ゴシック"/>
        <family val="3"/>
      </rPr>
      <t>管理費</t>
    </r>
    <rPh sb="0" eb="3">
      <t>カンリヒ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</si>
  <si>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</si>
  <si>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r>
      <rPr>
        <sz val="10"/>
        <color theme="1"/>
        <rFont val="游ゴシック"/>
        <family val="3"/>
      </rPr>
      <t>(空白)</t>
    </r>
    <rPh sb="1" eb="3">
      <t>クウハク</t>
    </rPh>
    <phoneticPr fontId="0"/>
  </si>
  <si>
    <r>
      <rPr>
        <sz val="10"/>
        <color theme="1"/>
        <rFont val="游ゴシック"/>
        <family val="3"/>
      </rPr>
      <t>■詳細情報</t>
    </r>
    <rPh sb="1" eb="3">
      <t>ショウサイ</t>
    </rPh>
    <rPh sb="3" eb="5">
      <t>ジョウホウ</t>
    </rPh>
    <phoneticPr fontId="0"/>
  </si>
  <si>
    <r>
      <rPr>
        <sz val="10"/>
        <color theme="1"/>
        <rFont val="游ゴシック"/>
        <family val="3"/>
      </rPr>
      <t>後見積(メモ)</t>
    </r>
    <rPh sb="0" eb="1">
      <t>アト</t>
    </rPh>
    <rPh sb="1" eb="3">
      <t>ミツモリ</t>
    </rPh>
    <phoneticPr fontId="0"/>
  </si>
  <si>
    <r>
      <rPr>
        <sz val="10"/>
        <color theme="1"/>
        <rFont val="游ゴシック"/>
        <family val="3"/>
      </rPr>
      <t>備考1</t>
    </r>
    <rPh sb="0" eb="2">
      <t>ビコウ</t>
    </rPh>
    <phoneticPr fontId="0"/>
  </si>
  <si>
    <r>
      <rPr>
        <sz val="10"/>
        <color theme="1"/>
        <rFont val="游ゴシック"/>
        <family val="3"/>
      </rPr>
      <t>備考2</t>
    </r>
    <rPh sb="0" eb="2">
      <t>ビコウ</t>
    </rPh>
    <phoneticPr fontId="0"/>
  </si>
  <si>
    <r>
      <rPr>
        <sz val="10"/>
        <color theme="1"/>
        <rFont val="游ゴシック"/>
        <family val="3"/>
      </rPr>
      <t>備考3</t>
    </r>
    <rPh sb="0" eb="2">
      <t>ビコウ</t>
    </rPh>
    <phoneticPr fontId="0"/>
  </si>
  <si>
    <r>
      <rPr>
        <sz val="10"/>
        <color theme="1"/>
        <rFont val="游ゴシック"/>
        <family val="3"/>
      </rPr>
      <t>備考4</t>
    </r>
    <rPh sb="0" eb="2">
      <t>ビコウ</t>
    </rPh>
    <phoneticPr fontId="0"/>
  </si>
  <si>
    <r>
      <rPr>
        <sz val="10"/>
        <color theme="1"/>
        <rFont val="游ゴシック"/>
        <family val="3"/>
      </rPr>
      <t>備考5</t>
    </r>
    <rPh sb="0" eb="2">
      <t>ビコウ</t>
    </rPh>
    <phoneticPr fontId="0"/>
  </si>
  <si>
    <r>
      <rPr>
        <sz val="10"/>
        <color theme="1"/>
        <rFont val="游ゴシック"/>
        <family val="3"/>
      </rPr>
      <t>担当者</t>
    </r>
    <rPh sb="0" eb="3">
      <t>タントウシャ</t>
    </rPh>
    <phoneticPr fontId="0"/>
  </si>
  <si>
    <t>Kotaro.ishida</t>
  </si>
  <si>
    <r>
      <rPr>
        <sz val="10"/>
        <color theme="1"/>
        <rFont val="游ゴシック"/>
        <family val="3"/>
      </rPr>
      <t>図番※上記重複有</t>
    </r>
    <rPh sb="0" eb="2">
      <t>ズバン</t>
    </rPh>
    <rPh sb="3" eb="5">
      <t>ジョウキ</t>
    </rPh>
    <rPh sb="5" eb="7">
      <t>チョウフク</t>
    </rPh>
    <rPh sb="7" eb="8">
      <t>アリ</t>
    </rPh>
    <phoneticPr fontId="0"/>
  </si>
  <si>
    <r>
      <rPr>
        <sz val="10"/>
        <color theme="1"/>
        <rFont val="游ゴシック"/>
        <family val="3"/>
      </rPr>
      <t>作成日時</t>
    </r>
    <rPh sb="0" eb="2">
      <t>サクセイ</t>
    </rPh>
    <rPh sb="2" eb="4">
      <t>ニチジ</t>
    </rPh>
    <phoneticPr fontId="0"/>
  </si>
  <si>
    <t>2023年11月24日</t>
  </si>
  <si>
    <r>
      <rPr>
        <sz val="10"/>
        <color theme="1"/>
        <rFont val="游ゴシック"/>
        <family val="3"/>
      </rPr>
      <t>更新日時</t>
    </r>
    <rPh sb="0" eb="2">
      <t>コウシン</t>
    </rPh>
    <rPh sb="2" eb="4">
      <t>ニチジ</t>
    </rPh>
    <phoneticPr fontId="0"/>
  </si>
  <si>
    <r>
      <rPr>
        <sz val="24"/>
        <color rgb="FF000000"/>
        <rFont val="A-OTF 新ゴ Pro L"/>
        <family val="3"/>
      </rPr>
      <t>御　見　積　書</t>
    </r>
    <phoneticPr fontId="0"/>
  </si>
  <si>
    <r>
      <rPr>
        <sz val="14"/>
        <color rgb="FF000000"/>
        <rFont val="A-OTF 新ゴ Pro L"/>
        <family val="3"/>
      </rPr>
      <t>日　　付：　</t>
    </r>
    <rPh sb="0" eb="1">
      <t>ヒ</t>
    </rPh>
    <rPh sb="3" eb="4">
      <t>ヅケ</t>
    </rPh>
    <phoneticPr fontId="0"/>
  </si>
  <si>
    <r>
      <rPr>
        <sz val="14"/>
        <color rgb="FF000000"/>
        <rFont val="A-OTF 新ゴ Pro L"/>
        <family val="3"/>
      </rPr>
      <t>見積書№：　</t>
    </r>
    <rPh sb="0" eb="3">
      <t>ミツモリショ</t>
    </rPh>
    <phoneticPr fontId="0"/>
  </si>
  <si>
    <r>
      <rPr>
        <sz val="14"/>
        <color rgb="FF000000"/>
        <rFont val="A-OTF 新ゴ Pro L"/>
        <family val="3"/>
      </rPr>
      <t>●●　様</t>
    </r>
    <rPh sb="3" eb="4">
      <t>サマ</t>
    </rPh>
    <phoneticPr fontId="0"/>
  </si>
  <si>
    <r>
      <rPr>
        <sz val="14"/>
        <color rgb="FF000000"/>
        <rFont val="A-OTF 新ゴ Pro L"/>
        <family val="3"/>
      </rPr>
      <t>下記の通り御見積り申し上げます。</t>
    </r>
    <rPh sb="0" eb="2">
      <t>カキ</t>
    </rPh>
    <rPh sb="3" eb="4">
      <t>トオ</t>
    </rPh>
    <rPh sb="5" eb="8">
      <t>オミツ</t>
    </rPh>
    <rPh sb="9" eb="10">
      <t>モウ</t>
    </rPh>
    <rPh sb="11" eb="12">
      <t>ア</t>
    </rPh>
    <phoneticPr fontId="0"/>
  </si>
  <si>
    <r>
      <rPr>
        <sz val="14"/>
        <color rgb="FF000000"/>
        <rFont val="A-OTF 新ゴ Pro L"/>
        <family val="3"/>
      </rPr>
      <t>　</t>
    </r>
    <phoneticPr fontId="0"/>
  </si>
  <si>
    <r>
      <rPr>
        <sz val="14"/>
        <color rgb="FF000000"/>
        <rFont val="A-OTF 新ゴ Pro L"/>
        <family val="3"/>
      </rPr>
      <t>株式会社○○○○○</t>
    </r>
    <rPh sb="0" eb="4">
      <t>カブシキガイシャ</t>
    </rPh>
    <phoneticPr fontId="0"/>
  </si>
  <si>
    <r>
      <rPr>
        <sz val="14"/>
        <color rgb="FF000000"/>
        <rFont val="A-OTF 新ゴ Pro L"/>
        <family val="3"/>
      </rPr>
      <t>件名:</t>
    </r>
    <phoneticPr fontId="0"/>
  </si>
  <si>
    <r>
      <rPr>
        <sz val="14"/>
        <color rgb="FF000000"/>
        <rFont val="A-OTF 新ゴ Pro L"/>
        <family val="3"/>
      </rPr>
      <t>**県**市**町*丁目*番地</t>
    </r>
    <rPh sb="2" eb="3">
      <t>ケン</t>
    </rPh>
    <rPh sb="5" eb="6">
      <t>シ</t>
    </rPh>
    <rPh sb="8" eb="9">
      <t>マチ</t>
    </rPh>
    <rPh sb="10" eb="11">
      <t>チョウ</t>
    </rPh>
    <rPh sb="11" eb="12">
      <t>メ</t>
    </rPh>
    <rPh sb="13" eb="15">
      <t>バンチ</t>
    </rPh>
    <phoneticPr fontId="0"/>
  </si>
  <si>
    <r>
      <rPr>
        <u/>
        <sz val="14"/>
        <color rgb="FF000000"/>
        <rFont val="A-OTF 新ゴ Pro L"/>
        <family val="3"/>
      </rPr>
      <t>御支払期限　　　貴社支払方法</t>
    </r>
    <rPh sb="0" eb="1">
      <t>オン</t>
    </rPh>
    <rPh sb="1" eb="3">
      <t>シハライ</t>
    </rPh>
    <rPh sb="3" eb="5">
      <t>キゲン</t>
    </rPh>
    <rPh sb="8" eb="10">
      <t>キシャ</t>
    </rPh>
    <rPh sb="10" eb="12">
      <t>シハライ</t>
    </rPh>
    <rPh sb="12" eb="14">
      <t>ホウホウ</t>
    </rPh>
    <phoneticPr fontId="0"/>
  </si>
  <si>
    <r>
      <rPr>
        <sz val="14"/>
        <color rgb="FF000000"/>
        <rFont val="A-OTF 新ゴ Pro L"/>
        <family val="3"/>
      </rPr>
      <t>TEL：*-*-*</t>
    </r>
    <phoneticPr fontId="0"/>
  </si>
  <si>
    <r>
      <rPr>
        <u/>
        <sz val="14"/>
        <color rgb="FF000000"/>
        <rFont val="A-OTF 新ゴ Pro L"/>
        <family val="3"/>
      </rPr>
      <t>見積有効期限　　30日間</t>
    </r>
    <rPh sb="0" eb="2">
      <t>ミツ</t>
    </rPh>
    <rPh sb="2" eb="4">
      <t>ユウコウ</t>
    </rPh>
    <rPh sb="4" eb="6">
      <t>キゲン</t>
    </rPh>
    <phoneticPr fontId="0"/>
  </si>
  <si>
    <r>
      <rPr>
        <sz val="14"/>
        <color rgb="FF000000"/>
        <rFont val="A-OTF 新ゴ Pro L"/>
        <family val="3"/>
      </rPr>
      <t>FAX：*-*-*</t>
    </r>
    <phoneticPr fontId="0"/>
  </si>
  <si>
    <r>
      <rPr>
        <u/>
        <sz val="14"/>
        <color rgb="FF000000"/>
        <rFont val="A-OTF 新ゴ Pro L"/>
        <family val="3"/>
      </rPr>
      <t>受渡場所　　　　貴社指定場所</t>
    </r>
    <rPh sb="0" eb="2">
      <t>ウケワタ</t>
    </rPh>
    <rPh sb="2" eb="4">
      <t>バショ</t>
    </rPh>
    <rPh sb="8" eb="10">
      <t>キシャ</t>
    </rPh>
    <rPh sb="10" eb="12">
      <t>シテイ</t>
    </rPh>
    <rPh sb="12" eb="14">
      <t>バショ</t>
    </rPh>
    <phoneticPr fontId="0"/>
  </si>
  <si>
    <t>担当者：</t>
  </si>
  <si>
    <r>
      <rPr>
        <sz val="14"/>
        <color rgb="FF000000"/>
        <rFont val="A-OTF 新ゴ Pro L"/>
        <family val="3"/>
      </rPr>
      <t>　　　　　　</t>
    </r>
    <phoneticPr fontId="0"/>
  </si>
  <si>
    <r>
      <rPr>
        <sz val="14"/>
        <color rgb="FF000000"/>
        <rFont val="A-OTF 新ゴ Pro L"/>
        <family val="3"/>
      </rPr>
      <t>御見積総額：</t>
    </r>
    <rPh sb="0" eb="3">
      <t>オミツモリ</t>
    </rPh>
    <rPh sb="3" eb="5">
      <t>ソウガク</t>
    </rPh>
    <phoneticPr fontId="0"/>
  </si>
  <si>
    <r>
      <rPr>
        <sz val="14"/>
        <color rgb="FF000000"/>
        <rFont val="A-OTF 新ゴ Pro L"/>
        <family val="3"/>
      </rPr>
      <t>（消費税を含みます）</t>
    </r>
    <rPh sb="1" eb="4">
      <t>ショウヒゼイ</t>
    </rPh>
    <rPh sb="5" eb="6">
      <t>フク</t>
    </rPh>
    <phoneticPr fontId="0"/>
  </si>
  <si>
    <r>
      <rPr>
        <sz val="14"/>
        <color rgb="FF000000"/>
        <rFont val="A-OTF 新ゴ Pro L"/>
        <family val="3"/>
      </rPr>
      <t>（税抜き）</t>
    </r>
    <rPh sb="1" eb="2">
      <t>ゼイ</t>
    </rPh>
    <rPh sb="2" eb="3">
      <t>ヌ</t>
    </rPh>
    <phoneticPr fontId="0"/>
  </si>
  <si>
    <r>
      <rPr>
        <sz val="14"/>
        <color rgb="FF000000"/>
        <rFont val="A-OTF 新ゴ Pro L"/>
        <family val="3"/>
      </rPr>
      <t>品　　　名</t>
    </r>
    <rPh sb="0" eb="5">
      <t>ヒンメイ</t>
    </rPh>
    <phoneticPr fontId="0"/>
  </si>
  <si>
    <r>
      <rPr>
        <sz val="14"/>
        <color rgb="FF000000"/>
        <rFont val="A-OTF 新ゴ Pro L"/>
        <family val="3"/>
      </rPr>
      <t>数　量</t>
    </r>
    <rPh sb="0" eb="1">
      <t>カズ</t>
    </rPh>
    <rPh sb="2" eb="3">
      <t>リョウ</t>
    </rPh>
    <phoneticPr fontId="0"/>
  </si>
  <si>
    <r>
      <rPr>
        <sz val="14"/>
        <color rgb="FF000000"/>
        <rFont val="A-OTF 新ゴ Pro L"/>
        <family val="3"/>
      </rPr>
      <t>単位</t>
    </r>
    <rPh sb="0" eb="2">
      <t>タンイ</t>
    </rPh>
    <phoneticPr fontId="0"/>
  </si>
  <si>
    <r>
      <rPr>
        <sz val="14"/>
        <color rgb="FF000000"/>
        <rFont val="A-OTF 新ゴ Pro L"/>
        <family val="3"/>
      </rPr>
      <t>単価</t>
    </r>
    <rPh sb="0" eb="2">
      <t>タンカ</t>
    </rPh>
    <phoneticPr fontId="0"/>
  </si>
  <si>
    <r>
      <rPr>
        <sz val="14"/>
        <color rgb="FF000000"/>
        <rFont val="A-OTF 新ゴ Pro L"/>
        <family val="3"/>
      </rPr>
      <t>合　　計</t>
    </r>
    <rPh sb="0" eb="1">
      <t>ゴウ</t>
    </rPh>
    <rPh sb="3" eb="4">
      <t>ケイ</t>
    </rPh>
    <phoneticPr fontId="0"/>
  </si>
  <si>
    <r>
      <rPr>
        <sz val="14"/>
        <color rgb="FF000000"/>
        <rFont val="ＭＳ ゴシック"/>
        <family val="3"/>
      </rPr>
      <t>セット</t>
    </r>
    <phoneticPr fontId="0"/>
  </si>
  <si>
    <r>
      <rPr>
        <sz val="12"/>
        <color theme="1"/>
        <rFont val="ＭＳ ゴシック"/>
        <family val="3"/>
      </rPr>
      <t>製造外費用</t>
    </r>
    <rPh sb="0" eb="2">
      <t>セイゾウ</t>
    </rPh>
    <rPh sb="2" eb="3">
      <t>ガイ</t>
    </rPh>
    <rPh sb="3" eb="5">
      <t>ヒヨウ</t>
    </rPh>
    <phoneticPr fontId="0"/>
  </si>
  <si>
    <r>
      <rPr>
        <sz val="12"/>
        <color theme="1"/>
        <rFont val="ＭＳ ゴシック"/>
        <family val="3"/>
      </rPr>
      <t>表面処理費</t>
    </r>
    <rPh sb="0" eb="2">
      <t>ヒョウメン</t>
    </rPh>
    <rPh sb="2" eb="4">
      <t>ショリ</t>
    </rPh>
    <rPh sb="4" eb="5">
      <t>ヒ</t>
    </rPh>
    <phoneticPr fontId="0"/>
  </si>
  <si>
    <t>検査費</t>
  </si>
  <si>
    <t>梱包費</t>
  </si>
  <si>
    <t xml:space="preserve">配送費 </t>
  </si>
  <si>
    <t>諸経費</t>
  </si>
  <si>
    <r>
      <rPr>
        <sz val="12"/>
        <color rgb="FF000000"/>
        <rFont val="A-OTF 新ゴ Pro L"/>
        <family val="3"/>
      </rPr>
      <t>その他費用01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</si>
  <si>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その他費用02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</si>
  <si>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その他費用03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</si>
  <si>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その他費用04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</si>
  <si>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その他費用05</t>
    </r>
    <rPh sb="2" eb="3">
      <t>タ</t>
    </rPh>
    <rPh sb="3" eb="5">
      <t>ヒヨウ</t>
    </rPh>
    <phoneticPr fontId="0"/>
  </si>
  <si>
    <t>管理費</t>
  </si>
  <si>
    <r>
      <rPr>
        <sz val="14"/>
        <color rgb="FF000000"/>
        <rFont val="A-OTF 新ゴ Pro L"/>
        <family val="3"/>
      </rPr>
      <t>合計</t>
    </r>
    <rPh sb="0" eb="2">
      <t>ゴウケイ</t>
    </rPh>
    <phoneticPr fontId="0"/>
  </si>
  <si>
    <r>
      <rPr>
        <sz val="14"/>
        <color rgb="FF000000"/>
        <rFont val="A-OTF 新ゴ Pro L"/>
        <family val="3"/>
      </rPr>
      <t>　備　　考</t>
    </r>
    <rPh sb="1" eb="2">
      <t>ソナエ</t>
    </rPh>
    <rPh sb="4" eb="5">
      <t>コウ</t>
    </rPh>
    <phoneticPr fontId="0"/>
  </si>
  <si>
    <r>
      <rPr>
        <sz val="24"/>
        <color rgb="FF000000"/>
        <rFont val="A-OTF 新ゴ Pro L"/>
        <family val="3"/>
      </rPr>
      <t>御　見　積　書</t>
    </r>
    <phoneticPr fontId="0"/>
  </si>
  <si>
    <r>
      <rPr>
        <sz val="14"/>
        <color rgb="FF000000"/>
        <rFont val="A-OTF 新ゴ Pro L"/>
        <family val="3"/>
      </rPr>
      <t>日　　付：　</t>
    </r>
    <rPh sb="0" eb="1">
      <t>ヒ</t>
    </rPh>
    <rPh sb="3" eb="4">
      <t>ヅケ</t>
    </rPh>
    <phoneticPr fontId="0"/>
  </si>
  <si>
    <r>
      <rPr>
        <sz val="14"/>
        <color rgb="FF000000"/>
        <rFont val="A-OTF 新ゴ Pro L"/>
        <family val="3"/>
      </rPr>
      <t>見積書№：　</t>
    </r>
    <rPh sb="0" eb="3">
      <t>ミツモリショ</t>
    </rPh>
    <phoneticPr fontId="0"/>
  </si>
  <si>
    <r>
      <rPr>
        <sz val="14"/>
        <color rgb="FF000000"/>
        <rFont val="A-OTF 新ゴ Pro L"/>
        <family val="3"/>
      </rPr>
      <t>●●　様</t>
    </r>
    <rPh sb="3" eb="4">
      <t>サマ</t>
    </rPh>
    <phoneticPr fontId="0"/>
  </si>
  <si>
    <r>
      <rPr>
        <sz val="14"/>
        <color rgb="FF000000"/>
        <rFont val="A-OTF 新ゴ Pro L"/>
        <family val="3"/>
      </rPr>
      <t>下記の通り御見積り申し上げます。</t>
    </r>
    <rPh sb="0" eb="2">
      <t>カキ</t>
    </rPh>
    <rPh sb="3" eb="4">
      <t>トオ</t>
    </rPh>
    <rPh sb="5" eb="8">
      <t>オミツ</t>
    </rPh>
    <rPh sb="9" eb="10">
      <t>モウ</t>
    </rPh>
    <rPh sb="11" eb="12">
      <t>ア</t>
    </rPh>
    <phoneticPr fontId="0"/>
  </si>
  <si>
    <r>
      <rPr>
        <sz val="14"/>
        <color rgb="FF000000"/>
        <rFont val="A-OTF 新ゴ Pro L"/>
        <family val="3"/>
      </rPr>
      <t>　</t>
    </r>
    <phoneticPr fontId="0"/>
  </si>
  <si>
    <r>
      <rPr>
        <sz val="14"/>
        <color rgb="FF000000"/>
        <rFont val="A-OTF 新ゴ Pro L"/>
        <family val="3"/>
      </rPr>
      <t>株式会社○○○○○</t>
    </r>
    <rPh sb="0" eb="4">
      <t>カブシキガイシャ</t>
    </rPh>
    <phoneticPr fontId="0"/>
  </si>
  <si>
    <r>
      <rPr>
        <sz val="14"/>
        <color rgb="FF000000"/>
        <rFont val="A-OTF 新ゴ Pro L"/>
        <family val="3"/>
      </rPr>
      <t>件名:</t>
    </r>
    <phoneticPr fontId="0"/>
  </si>
  <si>
    <r>
      <rPr>
        <sz val="14"/>
        <color rgb="FF000000"/>
        <rFont val="A-OTF 新ゴ Pro L"/>
        <family val="3"/>
      </rPr>
      <t>**県**市**町*丁目*番地</t>
    </r>
    <rPh sb="2" eb="3">
      <t>ケン</t>
    </rPh>
    <rPh sb="5" eb="6">
      <t>シ</t>
    </rPh>
    <rPh sb="8" eb="9">
      <t>マチ</t>
    </rPh>
    <rPh sb="10" eb="11">
      <t>チョウ</t>
    </rPh>
    <rPh sb="11" eb="12">
      <t>メ</t>
    </rPh>
    <rPh sb="13" eb="15">
      <t>バンチ</t>
    </rPh>
    <phoneticPr fontId="0"/>
  </si>
  <si>
    <r>
      <rPr>
        <u/>
        <sz val="14"/>
        <color rgb="FF000000"/>
        <rFont val="A-OTF 新ゴ Pro L"/>
        <family val="3"/>
      </rPr>
      <t>御支払期限　　　貴社支払方法</t>
    </r>
    <rPh sb="0" eb="1">
      <t>オン</t>
    </rPh>
    <rPh sb="1" eb="3">
      <t>シハライ</t>
    </rPh>
    <rPh sb="3" eb="5">
      <t>キゲン</t>
    </rPh>
    <rPh sb="8" eb="10">
      <t>キシャ</t>
    </rPh>
    <rPh sb="10" eb="12">
      <t>シハライ</t>
    </rPh>
    <rPh sb="12" eb="14">
      <t>ホウホウ</t>
    </rPh>
    <phoneticPr fontId="0"/>
  </si>
  <si>
    <r>
      <rPr>
        <sz val="14"/>
        <color rgb="FF000000"/>
        <rFont val="A-OTF 新ゴ Pro L"/>
        <family val="3"/>
      </rPr>
      <t>TEL：*-*-*</t>
    </r>
    <phoneticPr fontId="0"/>
  </si>
  <si>
    <r>
      <rPr>
        <u/>
        <sz val="14"/>
        <color rgb="FF000000"/>
        <rFont val="A-OTF 新ゴ Pro L"/>
        <family val="3"/>
      </rPr>
      <t>見積有効期限　　30日間</t>
    </r>
    <rPh sb="0" eb="2">
      <t>ミツ</t>
    </rPh>
    <rPh sb="2" eb="4">
      <t>ユウコウ</t>
    </rPh>
    <rPh sb="4" eb="6">
      <t>キゲン</t>
    </rPh>
    <phoneticPr fontId="0"/>
  </si>
  <si>
    <r>
      <rPr>
        <sz val="14"/>
        <color rgb="FF000000"/>
        <rFont val="A-OTF 新ゴ Pro L"/>
        <family val="3"/>
      </rPr>
      <t>FAX：*-*-*</t>
    </r>
    <phoneticPr fontId="0"/>
  </si>
  <si>
    <r>
      <rPr>
        <u/>
        <sz val="14"/>
        <color rgb="FF000000"/>
        <rFont val="A-OTF 新ゴ Pro L"/>
        <family val="3"/>
      </rPr>
      <t>受渡場所　　　　貴社指定場所</t>
    </r>
    <rPh sb="0" eb="2">
      <t>ウケワタ</t>
    </rPh>
    <rPh sb="2" eb="4">
      <t>バショ</t>
    </rPh>
    <rPh sb="8" eb="10">
      <t>キシャ</t>
    </rPh>
    <rPh sb="10" eb="12">
      <t>シテイ</t>
    </rPh>
    <rPh sb="12" eb="14">
      <t>バショ</t>
    </rPh>
    <phoneticPr fontId="0"/>
  </si>
  <si>
    <r>
      <rPr>
        <sz val="14"/>
        <color rgb="FF000000"/>
        <rFont val="A-OTF 新ゴ Pro L"/>
        <family val="3"/>
      </rPr>
      <t>　　　　　　</t>
    </r>
    <phoneticPr fontId="0"/>
  </si>
  <si>
    <r>
      <rPr>
        <sz val="14"/>
        <color rgb="FF000000"/>
        <rFont val="A-OTF 新ゴ Pro L"/>
        <family val="3"/>
      </rPr>
      <t>御見積総額：</t>
    </r>
    <rPh sb="0" eb="3">
      <t>オミツモリ</t>
    </rPh>
    <rPh sb="3" eb="5">
      <t>ソウガク</t>
    </rPh>
    <phoneticPr fontId="0"/>
  </si>
  <si>
    <r>
      <rPr>
        <sz val="14"/>
        <color rgb="FF000000"/>
        <rFont val="A-OTF 新ゴ Pro L"/>
        <family val="3"/>
      </rPr>
      <t>（消費税を含みます）</t>
    </r>
    <rPh sb="1" eb="4">
      <t>ショウヒゼイ</t>
    </rPh>
    <rPh sb="5" eb="6">
      <t>フク</t>
    </rPh>
    <phoneticPr fontId="0"/>
  </si>
  <si>
    <r>
      <rPr>
        <sz val="14"/>
        <color rgb="FF000000"/>
        <rFont val="A-OTF 新ゴ Pro L"/>
        <family val="3"/>
      </rPr>
      <t>（税抜き）</t>
    </r>
    <rPh sb="1" eb="2">
      <t>ゼイ</t>
    </rPh>
    <rPh sb="2" eb="3">
      <t>ヌ</t>
    </rPh>
    <phoneticPr fontId="0"/>
  </si>
  <si>
    <r>
      <rPr>
        <sz val="14"/>
        <color rgb="FF000000"/>
        <rFont val="A-OTF 新ゴ Pro L"/>
        <family val="3"/>
      </rPr>
      <t>品　　　名</t>
    </r>
    <rPh sb="0" eb="5">
      <t>ヒンメイ</t>
    </rPh>
    <phoneticPr fontId="0"/>
  </si>
  <si>
    <r>
      <rPr>
        <sz val="14"/>
        <color rgb="FF000000"/>
        <rFont val="A-OTF 新ゴ Pro L"/>
        <family val="3"/>
      </rPr>
      <t>数　量</t>
    </r>
    <rPh sb="0" eb="1">
      <t>カズ</t>
    </rPh>
    <rPh sb="2" eb="3">
      <t>リョウ</t>
    </rPh>
    <phoneticPr fontId="0"/>
  </si>
  <si>
    <r>
      <rPr>
        <sz val="14"/>
        <color rgb="FF000000"/>
        <rFont val="A-OTF 新ゴ Pro L"/>
        <family val="3"/>
      </rPr>
      <t>単位</t>
    </r>
    <rPh sb="0" eb="2">
      <t>タンイ</t>
    </rPh>
    <phoneticPr fontId="0"/>
  </si>
  <si>
    <r>
      <rPr>
        <sz val="14"/>
        <color rgb="FF000000"/>
        <rFont val="A-OTF 新ゴ Pro L"/>
        <family val="3"/>
      </rPr>
      <t>単価</t>
    </r>
    <rPh sb="0" eb="2">
      <t>タンカ</t>
    </rPh>
    <phoneticPr fontId="0"/>
  </si>
  <si>
    <r>
      <rPr>
        <sz val="14"/>
        <color rgb="FF000000"/>
        <rFont val="A-OTF 新ゴ Pro L"/>
        <family val="3"/>
      </rPr>
      <t>合　　計</t>
    </r>
    <rPh sb="0" eb="1">
      <t>ゴウ</t>
    </rPh>
    <rPh sb="3" eb="4">
      <t>ケイ</t>
    </rPh>
    <phoneticPr fontId="0"/>
  </si>
  <si>
    <r>
      <rPr>
        <sz val="12"/>
        <color theme="1"/>
        <rFont val="ＭＳ ゴシック"/>
        <family val="3"/>
      </rPr>
      <t>製造外費用</t>
    </r>
    <rPh sb="0" eb="2">
      <t>セイゾウ</t>
    </rPh>
    <rPh sb="2" eb="3">
      <t>ガイ</t>
    </rPh>
    <rPh sb="3" eb="5">
      <t>ヒヨウ</t>
    </rPh>
    <phoneticPr fontId="0"/>
  </si>
  <si>
    <r>
      <rPr>
        <sz val="12"/>
        <color theme="1"/>
        <rFont val="ＭＳ ゴシック"/>
        <family val="3"/>
      </rPr>
      <t>表面処理費</t>
    </r>
    <rPh sb="0" eb="2">
      <t>ヒョウメン</t>
    </rPh>
    <rPh sb="2" eb="4">
      <t>ショリ</t>
    </rPh>
    <rPh sb="4" eb="5">
      <t>ヒ</t>
    </rPh>
    <phoneticPr fontId="0"/>
  </si>
  <si>
    <r>
      <rPr>
        <sz val="12"/>
        <color rgb="FF000000"/>
        <rFont val="A-OTF 新ゴ Pro L"/>
        <family val="3"/>
      </rPr>
      <t>その他費用01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</si>
  <si>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その他費用02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</si>
  <si>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その他費用03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</si>
  <si>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その他費用04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</si>
  <si>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その他費用05</t>
    </r>
    <rPh sb="2" eb="3">
      <t>タ</t>
    </rPh>
    <rPh sb="3" eb="5">
      <t>ヒヨウ</t>
    </rPh>
    <phoneticPr fontId="0"/>
  </si>
  <si>
    <r>
      <rPr>
        <sz val="14"/>
        <color rgb="FF000000"/>
        <rFont val="A-OTF 新ゴ Pro L"/>
        <family val="3"/>
      </rPr>
      <t>合計</t>
    </r>
    <rPh sb="0" eb="2">
      <t>ゴウケイ</t>
    </rPh>
    <phoneticPr fontId="0"/>
  </si>
  <si>
    <r>
      <rPr>
        <sz val="14"/>
        <color rgb="FF000000"/>
        <rFont val="A-OTF 新ゴ Pro L"/>
        <family val="3"/>
      </rPr>
      <t>　備　　考</t>
    </r>
    <rPh sb="1" eb="2">
      <t>ソナエ</t>
    </rPh>
    <rPh sb="4" eb="5">
      <t>コウ</t>
    </rPh>
    <phoneticPr fontId="0"/>
  </si>
  <si>
    <r>
      <rPr>
        <sz val="24"/>
        <color rgb="FF000000"/>
        <rFont val="A-OTF 新ゴ Pro L"/>
        <family val="3"/>
      </rPr>
      <t>御　見　積　書</t>
    </r>
    <phoneticPr fontId="0"/>
  </si>
  <si>
    <r>
      <rPr>
        <sz val="14"/>
        <color rgb="FF000000"/>
        <rFont val="A-OTF 新ゴ Pro L"/>
        <family val="3"/>
      </rPr>
      <t>日　　付：　</t>
    </r>
    <rPh sb="0" eb="1">
      <t>ヒ</t>
    </rPh>
    <rPh sb="3" eb="4">
      <t>ヅケ</t>
    </rPh>
    <phoneticPr fontId="0"/>
  </si>
  <si>
    <r>
      <rPr>
        <sz val="14"/>
        <color rgb="FF000000"/>
        <rFont val="A-OTF 新ゴ Pro L"/>
        <family val="3"/>
      </rPr>
      <t>見積書№：　</t>
    </r>
    <rPh sb="0" eb="3">
      <t>ミツモリショ</t>
    </rPh>
    <phoneticPr fontId="0"/>
  </si>
  <si>
    <r>
      <rPr>
        <sz val="14"/>
        <color rgb="FF000000"/>
        <rFont val="A-OTF 新ゴ Pro L"/>
        <family val="3"/>
      </rPr>
      <t>●●　様</t>
    </r>
    <rPh sb="3" eb="4">
      <t>サマ</t>
    </rPh>
    <phoneticPr fontId="0"/>
  </si>
  <si>
    <r>
      <rPr>
        <sz val="14"/>
        <color rgb="FF000000"/>
        <rFont val="A-OTF 新ゴ Pro L"/>
        <family val="3"/>
      </rPr>
      <t>下記の通り御見積り申し上げます。</t>
    </r>
    <rPh sb="0" eb="2">
      <t>カキ</t>
    </rPh>
    <rPh sb="3" eb="4">
      <t>トオ</t>
    </rPh>
    <rPh sb="5" eb="8">
      <t>オミツ</t>
    </rPh>
    <rPh sb="9" eb="10">
      <t>モウ</t>
    </rPh>
    <rPh sb="11" eb="12">
      <t>ア</t>
    </rPh>
    <phoneticPr fontId="0"/>
  </si>
  <si>
    <r>
      <rPr>
        <sz val="14"/>
        <color rgb="FF000000"/>
        <rFont val="A-OTF 新ゴ Pro L"/>
        <family val="3"/>
      </rPr>
      <t>　</t>
    </r>
    <phoneticPr fontId="0"/>
  </si>
  <si>
    <r>
      <rPr>
        <sz val="14"/>
        <color rgb="FF000000"/>
        <rFont val="A-OTF 新ゴ Pro L"/>
        <family val="3"/>
      </rPr>
      <t>株式会社○○○○○</t>
    </r>
    <rPh sb="0" eb="4">
      <t>カブシキガイシャ</t>
    </rPh>
    <phoneticPr fontId="0"/>
  </si>
  <si>
    <r>
      <rPr>
        <sz val="14"/>
        <color rgb="FF000000"/>
        <rFont val="A-OTF 新ゴ Pro L"/>
        <family val="3"/>
      </rPr>
      <t>件名:</t>
    </r>
    <phoneticPr fontId="0"/>
  </si>
  <si>
    <r>
      <rPr>
        <sz val="14"/>
        <color rgb="FF000000"/>
        <rFont val="A-OTF 新ゴ Pro L"/>
        <family val="3"/>
      </rPr>
      <t>**県**市**町*丁目*番地</t>
    </r>
    <rPh sb="2" eb="3">
      <t>ケン</t>
    </rPh>
    <rPh sb="5" eb="6">
      <t>シ</t>
    </rPh>
    <rPh sb="8" eb="9">
      <t>マチ</t>
    </rPh>
    <rPh sb="10" eb="11">
      <t>チョウ</t>
    </rPh>
    <rPh sb="11" eb="12">
      <t>メ</t>
    </rPh>
    <rPh sb="13" eb="15">
      <t>バンチ</t>
    </rPh>
    <phoneticPr fontId="0"/>
  </si>
  <si>
    <r>
      <rPr>
        <u/>
        <sz val="14"/>
        <color rgb="FF000000"/>
        <rFont val="A-OTF 新ゴ Pro L"/>
        <family val="3"/>
      </rPr>
      <t>御支払期限　　　貴社支払方法</t>
    </r>
    <rPh sb="0" eb="1">
      <t>オン</t>
    </rPh>
    <rPh sb="1" eb="3">
      <t>シハライ</t>
    </rPh>
    <rPh sb="3" eb="5">
      <t>キゲン</t>
    </rPh>
    <rPh sb="8" eb="10">
      <t>キシャ</t>
    </rPh>
    <rPh sb="10" eb="12">
      <t>シハライ</t>
    </rPh>
    <rPh sb="12" eb="14">
      <t>ホウホウ</t>
    </rPh>
    <phoneticPr fontId="0"/>
  </si>
  <si>
    <r>
      <rPr>
        <sz val="14"/>
        <color rgb="FF000000"/>
        <rFont val="A-OTF 新ゴ Pro L"/>
        <family val="3"/>
      </rPr>
      <t>TEL：*-*-*</t>
    </r>
    <phoneticPr fontId="0"/>
  </si>
  <si>
    <r>
      <rPr>
        <u/>
        <sz val="14"/>
        <color rgb="FF000000"/>
        <rFont val="A-OTF 新ゴ Pro L"/>
        <family val="3"/>
      </rPr>
      <t>見積有効期限　　30日間</t>
    </r>
    <rPh sb="0" eb="2">
      <t>ミツ</t>
    </rPh>
    <rPh sb="2" eb="4">
      <t>ユウコウ</t>
    </rPh>
    <rPh sb="4" eb="6">
      <t>キゲン</t>
    </rPh>
    <phoneticPr fontId="0"/>
  </si>
  <si>
    <r>
      <rPr>
        <sz val="14"/>
        <color rgb="FF000000"/>
        <rFont val="A-OTF 新ゴ Pro L"/>
        <family val="3"/>
      </rPr>
      <t>FAX：*-*-*</t>
    </r>
    <phoneticPr fontId="0"/>
  </si>
  <si>
    <r>
      <rPr>
        <u/>
        <sz val="14"/>
        <color rgb="FF000000"/>
        <rFont val="A-OTF 新ゴ Pro L"/>
        <family val="3"/>
      </rPr>
      <t>受渡場所　　　　貴社指定場所</t>
    </r>
    <rPh sb="0" eb="2">
      <t>ウケワタ</t>
    </rPh>
    <rPh sb="2" eb="4">
      <t>バショ</t>
    </rPh>
    <rPh sb="8" eb="10">
      <t>キシャ</t>
    </rPh>
    <rPh sb="10" eb="12">
      <t>シテイ</t>
    </rPh>
    <rPh sb="12" eb="14">
      <t>バショ</t>
    </rPh>
    <phoneticPr fontId="0"/>
  </si>
  <si>
    <r>
      <rPr>
        <sz val="14"/>
        <color rgb="FF000000"/>
        <rFont val="A-OTF 新ゴ Pro L"/>
        <family val="3"/>
      </rPr>
      <t>　　　　　　</t>
    </r>
    <phoneticPr fontId="0"/>
  </si>
  <si>
    <r>
      <rPr>
        <sz val="14"/>
        <color rgb="FF000000"/>
        <rFont val="A-OTF 新ゴ Pro L"/>
        <family val="3"/>
      </rPr>
      <t>御見積総額：</t>
    </r>
    <rPh sb="0" eb="3">
      <t>オミツモリ</t>
    </rPh>
    <rPh sb="3" eb="5">
      <t>ソウガク</t>
    </rPh>
    <phoneticPr fontId="0"/>
  </si>
  <si>
    <r>
      <rPr>
        <sz val="14"/>
        <color rgb="FF000000"/>
        <rFont val="A-OTF 新ゴ Pro L"/>
        <family val="3"/>
      </rPr>
      <t>（消費税を含みます）</t>
    </r>
    <rPh sb="1" eb="4">
      <t>ショウヒゼイ</t>
    </rPh>
    <rPh sb="5" eb="6">
      <t>フク</t>
    </rPh>
    <phoneticPr fontId="0"/>
  </si>
  <si>
    <r>
      <rPr>
        <sz val="14"/>
        <color rgb="FF000000"/>
        <rFont val="A-OTF 新ゴ Pro L"/>
        <family val="3"/>
      </rPr>
      <t>（税抜き）</t>
    </r>
    <rPh sb="1" eb="2">
      <t>ゼイ</t>
    </rPh>
    <rPh sb="2" eb="3">
      <t>ヌ</t>
    </rPh>
    <phoneticPr fontId="0"/>
  </si>
  <si>
    <r>
      <rPr>
        <sz val="14"/>
        <color rgb="FF000000"/>
        <rFont val="A-OTF 新ゴ Pro L"/>
        <family val="3"/>
      </rPr>
      <t>品　　　名</t>
    </r>
    <rPh sb="0" eb="5">
      <t>ヒンメイ</t>
    </rPh>
    <phoneticPr fontId="0"/>
  </si>
  <si>
    <r>
      <rPr>
        <sz val="14"/>
        <color rgb="FF000000"/>
        <rFont val="A-OTF 新ゴ Pro L"/>
        <family val="3"/>
      </rPr>
      <t>数量</t>
    </r>
    <rPh sb="0" eb="1">
      <t>カズ</t>
    </rPh>
    <rPh sb="1" eb="2">
      <t>リョウ</t>
    </rPh>
    <phoneticPr fontId="0"/>
  </si>
  <si>
    <r>
      <rPr>
        <sz val="14"/>
        <color rgb="FF000000"/>
        <rFont val="A-OTF 新ゴ Pro L"/>
        <family val="3"/>
      </rPr>
      <t>単位</t>
    </r>
    <rPh sb="0" eb="2">
      <t>タンイ</t>
    </rPh>
    <phoneticPr fontId="0"/>
  </si>
  <si>
    <r>
      <rPr>
        <sz val="14"/>
        <color rgb="FF000000"/>
        <rFont val="A-OTF 新ゴ Pro L"/>
        <family val="3"/>
      </rPr>
      <t>材料費</t>
    </r>
    <rPh sb="0" eb="3">
      <t>ザイリョウヒ</t>
    </rPh>
    <phoneticPr fontId="0"/>
  </si>
  <si>
    <r>
      <rPr>
        <sz val="14"/>
        <color rgb="FF000000"/>
        <rFont val="A-OTF 新ゴ Pro L"/>
        <family val="3"/>
      </rPr>
      <t>加工費</t>
    </r>
    <rPh sb="0" eb="3">
      <t>カコウヒ</t>
    </rPh>
    <phoneticPr fontId="0"/>
  </si>
  <si>
    <r>
      <rPr>
        <sz val="14"/>
        <color rgb="FF000000"/>
        <rFont val="A-OTF 新ゴ Pro L"/>
        <family val="3"/>
      </rPr>
      <t>購入品費</t>
    </r>
    <rPh sb="0" eb="3">
      <t>コウニュウヒン</t>
    </rPh>
    <rPh sb="3" eb="4">
      <t>ヒ</t>
    </rPh>
    <phoneticPr fontId="0"/>
  </si>
  <si>
    <r>
      <rPr>
        <sz val="14"/>
        <color rgb="FF000000"/>
        <rFont val="A-OTF 新ゴ Pro L"/>
        <family val="3"/>
      </rPr>
      <t>単価</t>
    </r>
    <rPh sb="0" eb="2">
      <t>タンカ</t>
    </rPh>
    <phoneticPr fontId="0"/>
  </si>
  <si>
    <r>
      <rPr>
        <sz val="14"/>
        <color rgb="FF000000"/>
        <rFont val="A-OTF 新ゴ Pro L"/>
        <family val="3"/>
      </rPr>
      <t>合　　計</t>
    </r>
    <rPh sb="0" eb="1">
      <t>ゴウ</t>
    </rPh>
    <rPh sb="3" eb="4">
      <t>ケイ</t>
    </rPh>
    <phoneticPr fontId="0"/>
  </si>
  <si>
    <r>
      <rPr>
        <sz val="12"/>
        <color rgb="FF000000"/>
        <rFont val="A-OTF 新ゴ Pro L"/>
        <family val="3"/>
      </rPr>
      <t>製造外費用</t>
    </r>
    <rPh sb="0" eb="2">
      <t>セイゾウ</t>
    </rPh>
    <rPh sb="2" eb="3">
      <t>ガイ</t>
    </rPh>
    <rPh sb="3" eb="5">
      <t>ヒヨウ</t>
    </rPh>
    <phoneticPr fontId="0"/>
  </si>
  <si>
    <r>
      <rPr>
        <sz val="12"/>
        <color theme="1"/>
        <rFont val="ＭＳ ゴシック"/>
        <family val="3"/>
      </rPr>
      <t>表面処理費</t>
    </r>
    <rPh sb="0" eb="2">
      <t>ヒョウメン</t>
    </rPh>
    <rPh sb="2" eb="4">
      <t>ショリ</t>
    </rPh>
    <rPh sb="4" eb="5">
      <t>ヒ</t>
    </rPh>
    <phoneticPr fontId="0"/>
  </si>
  <si>
    <r>
      <rPr>
        <sz val="12"/>
        <color theme="1"/>
        <rFont val="ＭＳ ゴシック"/>
        <family val="3"/>
      </rPr>
      <t>表面処理費</t>
    </r>
    <phoneticPr fontId="0"/>
  </si>
  <si>
    <r>
      <rPr>
        <sz val="12"/>
        <color rgb="FF000000"/>
        <rFont val="A-OTF 新ゴ Pro L"/>
        <family val="3"/>
      </rPr>
      <t>その他費用01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</si>
  <si>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その他費用02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</si>
  <si>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その他費用03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</si>
  <si>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その他費用04</t>
    </r>
    <rPh sb="2" eb="3">
      <t>タ</t>
    </rPh>
    <rPh sb="3" eb="5">
      <t>ヒヨウ</t>
    </rPh>
    <phoneticPr fontId="0"/>
  </si>
  <si>
    <r>
      <rPr>
        <sz val="12"/>
        <color rgb="FF000000"/>
        <rFont val="A-OTF 新ゴ Pro L"/>
        <family val="3"/>
      </rPr>
      <t>その他費用05</t>
    </r>
    <rPh sb="2" eb="3">
      <t>タ</t>
    </rPh>
    <rPh sb="3" eb="5">
      <t>ヒヨウ</t>
    </rPh>
    <phoneticPr fontId="0"/>
  </si>
  <si>
    <r>
      <rPr>
        <sz val="14"/>
        <color rgb="FF000000"/>
        <rFont val="A-OTF 新ゴ Pro L"/>
        <family val="3"/>
      </rPr>
      <t>合計</t>
    </r>
    <rPh sb="0" eb="2">
      <t>ゴウケイ</t>
    </rPh>
    <phoneticPr fontId="0"/>
  </si>
  <si>
    <r>
      <rPr>
        <sz val="14"/>
        <color rgb="FF000000"/>
        <rFont val="A-OTF 新ゴ Pro L"/>
        <family val="3"/>
      </rPr>
      <t>　備　　考</t>
    </r>
    <rPh sb="1" eb="2">
      <t>ソナエ</t>
    </rPh>
    <rPh sb="4" eb="5">
      <t>コウ</t>
    </rPh>
    <phoneticPr fontId="0"/>
  </si>
  <si>
    <r>
      <rPr>
        <b/>
        <sz val="72"/>
        <color rgb="FF000000"/>
        <rFont val="ＭＳ Ｐゴシック"/>
        <family val="3"/>
      </rPr>
      <t>加 工 内 訳 書</t>
    </r>
    <rPh sb="0" eb="1">
      <t>カ</t>
    </rPh>
    <rPh sb="2" eb="3">
      <t>コウ</t>
    </rPh>
    <rPh sb="4" eb="5">
      <t>ウチ</t>
    </rPh>
    <rPh sb="6" eb="7">
      <t>ワケ</t>
    </rPh>
    <rPh sb="8" eb="9">
      <t>ショ</t>
    </rPh>
    <phoneticPr fontId="0"/>
  </si>
  <si>
    <r>
      <rPr>
        <b/>
        <sz val="24"/>
        <color rgb="FF000000"/>
        <rFont val="ＭＳ Ｐゴシック"/>
        <family val="3"/>
      </rPr>
      <t>承認印</t>
    </r>
    <rPh sb="0" eb="2">
      <t>ショウニン</t>
    </rPh>
    <rPh sb="2" eb="3">
      <t>イン</t>
    </rPh>
    <phoneticPr fontId="0"/>
  </si>
  <si>
    <r>
      <rPr>
        <b/>
        <sz val="24"/>
        <color rgb="FF000000"/>
        <rFont val="ＭＳ Ｐゴシック"/>
        <family val="3"/>
      </rPr>
      <t>日 付</t>
    </r>
    <rPh sb="0" eb="1">
      <t>ヒ</t>
    </rPh>
    <rPh sb="2" eb="3">
      <t>ツキ</t>
    </rPh>
    <phoneticPr fontId="0"/>
  </si>
  <si>
    <r>
      <rPr>
        <b/>
        <sz val="24"/>
        <color rgb="FF000000"/>
        <rFont val="ＭＳ Ｐゴシック"/>
        <family val="3"/>
      </rPr>
      <t>担 当</t>
    </r>
    <rPh sb="0" eb="1">
      <t>タン</t>
    </rPh>
    <rPh sb="2" eb="3">
      <t>トウ</t>
    </rPh>
    <phoneticPr fontId="0"/>
  </si>
  <si>
    <r>
      <rPr>
        <b/>
        <sz val="24"/>
        <color rgb="FF000000"/>
        <rFont val="ＭＳ Ｐゴシック"/>
        <family val="3"/>
      </rPr>
      <t>顧客名</t>
    </r>
    <rPh sb="0" eb="2">
      <t>コキャク</t>
    </rPh>
    <rPh sb="2" eb="3">
      <t>メイ</t>
    </rPh>
    <phoneticPr fontId="0"/>
  </si>
  <si>
    <r>
      <rPr>
        <b/>
        <sz val="24"/>
        <color rgb="FF000000"/>
        <rFont val="ＭＳ Ｐゴシック"/>
        <family val="3"/>
      </rPr>
      <t>工程内訳</t>
    </r>
    <rPh sb="0" eb="2">
      <t>コウテイ</t>
    </rPh>
    <rPh sb="2" eb="4">
      <t>ウチワケ</t>
    </rPh>
    <phoneticPr fontId="0"/>
  </si>
  <si>
    <r>
      <rPr>
        <b/>
        <sz val="24"/>
        <color rgb="FF000000"/>
        <rFont val="ＭＳ Ｐゴシック"/>
        <family val="3"/>
      </rPr>
      <t>段取時間</t>
    </r>
    <rPh sb="0" eb="2">
      <t>ダンド</t>
    </rPh>
    <rPh sb="2" eb="4">
      <t>ジカン</t>
    </rPh>
    <phoneticPr fontId="0"/>
  </si>
  <si>
    <r>
      <rPr>
        <b/>
        <sz val="24"/>
        <color rgb="FF000000"/>
        <rFont val="ＭＳ Ｐゴシック"/>
        <family val="3"/>
      </rPr>
      <t>段取金額</t>
    </r>
    <rPh sb="0" eb="2">
      <t>ダンド</t>
    </rPh>
    <rPh sb="2" eb="4">
      <t>キンガク</t>
    </rPh>
    <phoneticPr fontId="0"/>
  </si>
  <si>
    <r>
      <rPr>
        <b/>
        <sz val="24"/>
        <color rgb="FF000000"/>
        <rFont val="ＭＳ Ｐゴシック"/>
        <family val="3"/>
      </rPr>
      <t>加工時間</t>
    </r>
    <rPh sb="0" eb="2">
      <t>カコウ</t>
    </rPh>
    <rPh sb="2" eb="4">
      <t>ジカン</t>
    </rPh>
    <phoneticPr fontId="0"/>
  </si>
  <si>
    <r>
      <rPr>
        <b/>
        <sz val="24"/>
        <color rgb="FF000000"/>
        <rFont val="ＭＳ Ｐゴシック"/>
        <family val="3"/>
      </rPr>
      <t>加工金額</t>
    </r>
    <phoneticPr fontId="0"/>
  </si>
  <si>
    <r>
      <rPr>
        <b/>
        <sz val="24"/>
        <color rgb="FF000000"/>
        <rFont val="ＭＳ Ｐゴシック"/>
        <family val="3"/>
      </rPr>
      <t>作業
合計時間</t>
    </r>
    <rPh sb="0" eb="2">
      <t>サギョウ</t>
    </rPh>
    <rPh sb="3" eb="5">
      <t>ゴウケイ</t>
    </rPh>
    <rPh sb="5" eb="7">
      <t>ジカン</t>
    </rPh>
    <phoneticPr fontId="0"/>
  </si>
  <si>
    <r>
      <rPr>
        <b/>
        <sz val="24"/>
        <color rgb="FF000000"/>
        <rFont val="ＭＳ Ｐゴシック"/>
        <family val="3"/>
      </rPr>
      <t>作業
合計費</t>
    </r>
    <rPh sb="0" eb="2">
      <t>サギョウ</t>
    </rPh>
    <rPh sb="3" eb="5">
      <t>ゴウケイ</t>
    </rPh>
    <rPh sb="5" eb="6">
      <t>ヒ</t>
    </rPh>
    <phoneticPr fontId="0"/>
  </si>
  <si>
    <r>
      <rPr>
        <b/>
        <sz val="24"/>
        <color rgb="FF000000"/>
        <rFont val="ＭＳ Ｐゴシック"/>
        <family val="3"/>
      </rPr>
      <t>科 目</t>
    </r>
    <rPh sb="0" eb="1">
      <t>カ</t>
    </rPh>
    <rPh sb="2" eb="3">
      <t>メ</t>
    </rPh>
    <phoneticPr fontId="0"/>
  </si>
  <si>
    <r>
      <rPr>
        <b/>
        <sz val="24"/>
        <color rgb="FF000000"/>
        <rFont val="ＭＳ Ｐゴシック"/>
        <family val="3"/>
      </rPr>
      <t>金 額</t>
    </r>
    <rPh sb="0" eb="1">
      <t>キン</t>
    </rPh>
    <rPh sb="2" eb="3">
      <t>ガク</t>
    </rPh>
    <phoneticPr fontId="0"/>
  </si>
  <si>
    <r>
      <rPr>
        <b/>
        <sz val="24"/>
        <color rgb="FF000000"/>
        <rFont val="ＭＳ Ｐゴシック"/>
        <family val="3"/>
      </rPr>
      <t>見積番号</t>
    </r>
    <rPh sb="0" eb="2">
      <t>ミツモ</t>
    </rPh>
    <rPh sb="2" eb="4">
      <t>バンゴウ</t>
    </rPh>
    <phoneticPr fontId="0"/>
  </si>
  <si>
    <r>
      <rPr>
        <b/>
        <sz val="24"/>
        <color rgb="FF000000"/>
        <rFont val="ＭＳ Ｐゴシック"/>
        <family val="3"/>
      </rPr>
      <t>プログラム</t>
    </r>
    <phoneticPr fontId="0"/>
  </si>
  <si>
    <r>
      <rPr>
        <b/>
        <sz val="24"/>
        <color rgb="FF000000"/>
        <rFont val="ＭＳ Ｐゴシック"/>
        <family val="3"/>
      </rPr>
      <t>購入品費</t>
    </r>
    <rPh sb="0" eb="2">
      <t>コウニュウ</t>
    </rPh>
    <rPh sb="2" eb="3">
      <t>ヒン</t>
    </rPh>
    <rPh sb="3" eb="4">
      <t>ヒ</t>
    </rPh>
    <phoneticPr fontId="0"/>
  </si>
  <si>
    <r>
      <rPr>
        <b/>
        <sz val="24"/>
        <color rgb="FF000000"/>
        <rFont val="ＭＳ Ｐゴシック"/>
        <family val="3"/>
      </rPr>
      <t>図面番号</t>
    </r>
    <rPh sb="0" eb="2">
      <t>ズメン</t>
    </rPh>
    <rPh sb="2" eb="4">
      <t>バンゴウ</t>
    </rPh>
    <phoneticPr fontId="0"/>
  </si>
  <si>
    <r>
      <rPr>
        <b/>
        <sz val="24"/>
        <color rgb="FF000000"/>
        <rFont val="ＭＳ Ｐゴシック"/>
        <family val="3"/>
      </rPr>
      <t>タレパン</t>
    </r>
    <phoneticPr fontId="0"/>
  </si>
  <si>
    <r>
      <rPr>
        <b/>
        <sz val="24"/>
        <color rgb="FF000000"/>
        <rFont val="ＭＳ Ｐゴシック"/>
        <family val="3"/>
      </rPr>
      <t>表面処理費</t>
    </r>
    <rPh sb="0" eb="2">
      <t>ヒョウメン</t>
    </rPh>
    <rPh sb="2" eb="4">
      <t>ショリ</t>
    </rPh>
    <rPh sb="4" eb="5">
      <t>ヒ</t>
    </rPh>
    <phoneticPr fontId="0"/>
  </si>
  <si>
    <r>
      <rPr>
        <b/>
        <sz val="24"/>
        <color rgb="FF000000"/>
        <rFont val="ＭＳ Ｐゴシック"/>
        <family val="3"/>
      </rPr>
      <t>名称</t>
    </r>
    <rPh sb="0" eb="2">
      <t>メイショウ</t>
    </rPh>
    <phoneticPr fontId="0"/>
  </si>
  <si>
    <r>
      <rPr>
        <b/>
        <sz val="24"/>
        <color rgb="FF000000"/>
        <rFont val="ＭＳ Ｐゴシック"/>
        <family val="3"/>
      </rPr>
      <t>レーザー</t>
    </r>
    <phoneticPr fontId="0"/>
  </si>
  <si>
    <r>
      <rPr>
        <b/>
        <sz val="24"/>
        <color rgb="FF000000"/>
        <rFont val="ＭＳ Ｐゴシック"/>
        <family val="3"/>
      </rPr>
      <t>検査費</t>
    </r>
    <rPh sb="0" eb="2">
      <t>ケンサ</t>
    </rPh>
    <rPh sb="2" eb="3">
      <t>ヒ</t>
    </rPh>
    <phoneticPr fontId="0"/>
  </si>
  <si>
    <r>
      <rPr>
        <b/>
        <sz val="24"/>
        <color rgb="FF000000"/>
        <rFont val="ＭＳ Ｐゴシック"/>
        <family val="3"/>
      </rPr>
      <t>数量</t>
    </r>
    <rPh sb="0" eb="2">
      <t>スウリョウ</t>
    </rPh>
    <phoneticPr fontId="0"/>
  </si>
  <si>
    <r>
      <rPr>
        <b/>
        <sz val="24"/>
        <color rgb="FF000000"/>
        <rFont val="ＭＳ Ｐゴシック"/>
        <family val="3"/>
      </rPr>
      <t>個</t>
    </r>
    <rPh sb="0" eb="1">
      <t>コ</t>
    </rPh>
    <phoneticPr fontId="0"/>
  </si>
  <si>
    <r>
      <rPr>
        <b/>
        <sz val="24"/>
        <color rgb="FF000000"/>
        <rFont val="ＭＳ Ｐゴシック"/>
        <family val="3"/>
      </rPr>
      <t>複合機</t>
    </r>
    <rPh sb="0" eb="3">
      <t>フクゴウキ</t>
    </rPh>
    <phoneticPr fontId="0"/>
  </si>
  <si>
    <r>
      <rPr>
        <b/>
        <sz val="24"/>
        <color rgb="FF000000"/>
        <rFont val="ＭＳ Ｐゴシック"/>
        <family val="3"/>
      </rPr>
      <t>梱包費</t>
    </r>
    <rPh sb="0" eb="3">
      <t>コンポウヒ</t>
    </rPh>
    <phoneticPr fontId="0"/>
  </si>
  <si>
    <r>
      <rPr>
        <b/>
        <sz val="24"/>
        <color rgb="FF000000"/>
        <rFont val="ＭＳ Ｐゴシック"/>
        <family val="3"/>
      </rPr>
      <t>ベンダー</t>
    </r>
    <phoneticPr fontId="0"/>
  </si>
  <si>
    <r>
      <rPr>
        <b/>
        <sz val="24"/>
        <color rgb="FF000000"/>
        <rFont val="ＭＳ Ｐゴシック"/>
        <family val="3"/>
      </rPr>
      <t>配送費</t>
    </r>
    <rPh sb="0" eb="2">
      <t>ハイソウ</t>
    </rPh>
    <rPh sb="2" eb="3">
      <t>ヒ</t>
    </rPh>
    <phoneticPr fontId="0"/>
  </si>
  <si>
    <r>
      <rPr>
        <b/>
        <sz val="24"/>
        <color rgb="FF000000"/>
        <rFont val="ＭＳ Ｐゴシック"/>
        <family val="3"/>
      </rPr>
      <t>見積単価</t>
    </r>
    <rPh sb="0" eb="2">
      <t>ミツモ</t>
    </rPh>
    <rPh sb="2" eb="4">
      <t>タンカ</t>
    </rPh>
    <phoneticPr fontId="0"/>
  </si>
  <si>
    <r>
      <rPr>
        <b/>
        <sz val="24"/>
        <color rgb="FF000000"/>
        <rFont val="ＭＳ Ｐゴシック"/>
        <family val="3"/>
      </rPr>
      <t>見積総額</t>
    </r>
    <phoneticPr fontId="0"/>
  </si>
  <si>
    <r>
      <rPr>
        <b/>
        <sz val="24"/>
        <color rgb="FF000000"/>
        <rFont val="ＭＳ Ｐゴシック"/>
        <family val="3"/>
      </rPr>
      <t>バリ取り（手動）</t>
    </r>
    <rPh sb="2" eb="3">
      <t>ト</t>
    </rPh>
    <rPh sb="5" eb="7">
      <t>シュドウ</t>
    </rPh>
    <phoneticPr fontId="0"/>
  </si>
  <si>
    <r>
      <rPr>
        <b/>
        <sz val="24"/>
        <color rgb="FF000000"/>
        <rFont val="ＭＳ Ｐゴシック"/>
        <family val="3"/>
      </rPr>
      <t>諸経費</t>
    </r>
    <rPh sb="0" eb="1">
      <t>ショ</t>
    </rPh>
    <rPh sb="1" eb="3">
      <t>ケイヒ</t>
    </rPh>
    <phoneticPr fontId="0"/>
  </si>
  <si>
    <r>
      <rPr>
        <b/>
        <sz val="24"/>
        <color rgb="FF000000"/>
        <rFont val="ＭＳ Ｐゴシック"/>
        <family val="3"/>
      </rPr>
      <t>作業費原価</t>
    </r>
    <rPh sb="0" eb="2">
      <t>サギョウ</t>
    </rPh>
    <rPh sb="2" eb="3">
      <t>ヒ</t>
    </rPh>
    <rPh sb="3" eb="5">
      <t>ゲンカ</t>
    </rPh>
    <phoneticPr fontId="0"/>
  </si>
  <si>
    <r>
      <rPr>
        <b/>
        <sz val="24"/>
        <color rgb="FF000000"/>
        <rFont val="ＭＳ Ｐゴシック"/>
        <family val="3"/>
      </rPr>
      <t>粗利益</t>
    </r>
    <rPh sb="0" eb="1">
      <t>アラ</t>
    </rPh>
    <rPh sb="1" eb="3">
      <t>リエキ</t>
    </rPh>
    <phoneticPr fontId="0"/>
  </si>
  <si>
    <r>
      <rPr>
        <b/>
        <sz val="24"/>
        <color rgb="FF000000"/>
        <rFont val="ＭＳ Ｐゴシック"/>
        <family val="3"/>
      </rPr>
      <t>バリ取り（自動）</t>
    </r>
    <rPh sb="2" eb="3">
      <t>ト</t>
    </rPh>
    <rPh sb="5" eb="7">
      <t>ジドウ</t>
    </rPh>
    <phoneticPr fontId="0"/>
  </si>
  <si>
    <r>
      <rPr>
        <b/>
        <sz val="24"/>
        <color rgb="FF000000"/>
        <rFont val="ＭＳ Ｐゴシック"/>
        <family val="3"/>
      </rPr>
      <t>費用01</t>
    </r>
    <rPh sb="0" eb="2">
      <t>ヒヨウ</t>
    </rPh>
    <phoneticPr fontId="0"/>
  </si>
  <si>
    <r>
      <rPr>
        <b/>
        <sz val="24"/>
        <color rgb="FF000000"/>
        <rFont val="ＭＳ Ｐゴシック"/>
        <family val="3"/>
      </rPr>
      <t>材料費原価</t>
    </r>
    <rPh sb="0" eb="3">
      <t>ザイリョウヒ</t>
    </rPh>
    <rPh sb="3" eb="5">
      <t>ゲンカ</t>
    </rPh>
    <phoneticPr fontId="0"/>
  </si>
  <si>
    <r>
      <rPr>
        <b/>
        <sz val="24"/>
        <color rgb="FF000000"/>
        <rFont val="ＭＳ Ｐゴシック"/>
        <family val="3"/>
      </rPr>
      <t>粗利益率（％）</t>
    </r>
    <rPh sb="0" eb="2">
      <t>アラリ</t>
    </rPh>
    <rPh sb="2" eb="3">
      <t>エキ</t>
    </rPh>
    <rPh sb="3" eb="4">
      <t>リツ</t>
    </rPh>
    <phoneticPr fontId="0"/>
  </si>
  <si>
    <r>
      <rPr>
        <b/>
        <sz val="24"/>
        <color rgb="FF000000"/>
        <rFont val="ＭＳ Ｐゴシック"/>
        <family val="3"/>
      </rPr>
      <t>二次加工</t>
    </r>
    <rPh sb="0" eb="2">
      <t>ニジ</t>
    </rPh>
    <rPh sb="2" eb="4">
      <t>カコウ</t>
    </rPh>
    <phoneticPr fontId="0"/>
  </si>
  <si>
    <r>
      <rPr>
        <b/>
        <sz val="24"/>
        <color rgb="FF000000"/>
        <rFont val="ＭＳ Ｐゴシック"/>
        <family val="3"/>
      </rPr>
      <t>費用02</t>
    </r>
    <rPh sb="0" eb="2">
      <t>ヒヨウ</t>
    </rPh>
    <phoneticPr fontId="0"/>
  </si>
  <si>
    <r>
      <rPr>
        <b/>
        <sz val="24"/>
        <color rgb="FF000000"/>
        <rFont val="ＭＳ Ｐゴシック"/>
        <family val="3"/>
      </rPr>
      <t>その他費用</t>
    </r>
    <rPh sb="2" eb="3">
      <t>タ</t>
    </rPh>
    <rPh sb="3" eb="5">
      <t>ヒヨウ</t>
    </rPh>
    <phoneticPr fontId="0"/>
  </si>
  <si>
    <r>
      <rPr>
        <b/>
        <sz val="24"/>
        <color rgb="FF000000"/>
        <rFont val="ＭＳ Ｐゴシック"/>
        <family val="3"/>
      </rPr>
      <t>受注形態</t>
    </r>
    <rPh sb="0" eb="2">
      <t>ジュチュウ</t>
    </rPh>
    <rPh sb="2" eb="4">
      <t>ケイタイ</t>
    </rPh>
    <phoneticPr fontId="0"/>
  </si>
  <si>
    <r>
      <rPr>
        <b/>
        <sz val="24"/>
        <color rgb="FF000000"/>
        <rFont val="ＭＳ Ｐゴシック"/>
        <family val="3"/>
      </rPr>
      <t>溶接</t>
    </r>
    <rPh sb="0" eb="2">
      <t>ヨウセツ</t>
    </rPh>
    <phoneticPr fontId="0"/>
  </si>
  <si>
    <r>
      <rPr>
        <b/>
        <sz val="24"/>
        <color rgb="FF000000"/>
        <rFont val="ＭＳ Ｐゴシック"/>
        <family val="3"/>
      </rPr>
      <t>費用03</t>
    </r>
    <rPh sb="0" eb="2">
      <t>ヒヨウ</t>
    </rPh>
    <phoneticPr fontId="0"/>
  </si>
  <si>
    <r>
      <rPr>
        <b/>
        <sz val="24"/>
        <color rgb="FF000000"/>
        <rFont val="ＭＳ Ｐゴシック"/>
        <family val="3"/>
      </rPr>
      <t>製造原価総額</t>
    </r>
    <rPh sb="0" eb="2">
      <t>セイゾウ</t>
    </rPh>
    <rPh sb="2" eb="4">
      <t>ゲンカ</t>
    </rPh>
    <rPh sb="4" eb="6">
      <t>ソウガク</t>
    </rPh>
    <phoneticPr fontId="0"/>
  </si>
  <si>
    <r>
      <rPr>
        <b/>
        <sz val="24"/>
        <color rgb="FF000000"/>
        <rFont val="ＭＳ Ｐゴシック"/>
        <family val="3"/>
      </rPr>
      <t>発注後、納期</t>
    </r>
    <rPh sb="0" eb="2">
      <t>ハッチュウ</t>
    </rPh>
    <rPh sb="2" eb="3">
      <t>ゴ</t>
    </rPh>
    <rPh sb="4" eb="6">
      <t>ノウキ</t>
    </rPh>
    <phoneticPr fontId="0"/>
  </si>
  <si>
    <r>
      <rPr>
        <b/>
        <sz val="24"/>
        <color rgb="FF000000"/>
        <rFont val="ＭＳ Ｐゴシック"/>
        <family val="3"/>
      </rPr>
      <t>溶接仕上げ</t>
    </r>
    <rPh sb="0" eb="2">
      <t>ヨウセツ</t>
    </rPh>
    <rPh sb="2" eb="4">
      <t>シア</t>
    </rPh>
    <phoneticPr fontId="0"/>
  </si>
  <si>
    <r>
      <rPr>
        <b/>
        <sz val="24"/>
        <color rgb="FF000000"/>
        <rFont val="ＭＳ Ｐゴシック"/>
        <family val="3"/>
      </rPr>
      <t>費用04</t>
    </r>
    <rPh sb="0" eb="2">
      <t>ヒヨウ</t>
    </rPh>
    <phoneticPr fontId="0"/>
  </si>
  <si>
    <r>
      <rPr>
        <b/>
        <sz val="24"/>
        <color rgb="FF000000"/>
        <rFont val="ＭＳ Ｐゴシック"/>
        <family val="3"/>
      </rPr>
      <t>シャーリング</t>
    </r>
    <phoneticPr fontId="0"/>
  </si>
  <si>
    <r>
      <rPr>
        <b/>
        <sz val="24"/>
        <color rgb="FF000000"/>
        <rFont val="ＭＳ Ｐゴシック"/>
        <family val="3"/>
      </rPr>
      <t>費用05</t>
    </r>
    <rPh sb="0" eb="2">
      <t>ヒヨウ</t>
    </rPh>
    <phoneticPr fontId="0"/>
  </si>
  <si>
    <r>
      <rPr>
        <b/>
        <sz val="24"/>
        <color rgb="FF000000"/>
        <rFont val="ＭＳ Ｐゴシック"/>
        <family val="3"/>
      </rPr>
      <t>決定単価</t>
    </r>
    <rPh sb="0" eb="2">
      <t>ケッテイ</t>
    </rPh>
    <rPh sb="2" eb="4">
      <t>タンカ</t>
    </rPh>
    <phoneticPr fontId="0"/>
  </si>
  <si>
    <r>
      <rPr>
        <b/>
        <sz val="24"/>
        <color rgb="FF000000"/>
        <rFont val="ＭＳ Ｐゴシック"/>
        <family val="3"/>
      </rPr>
      <t>決定総額</t>
    </r>
    <phoneticPr fontId="0"/>
  </si>
  <si>
    <r>
      <rPr>
        <b/>
        <sz val="24"/>
        <color rgb="FF000000"/>
        <rFont val="ＭＳ Ｐゴシック"/>
        <family val="3"/>
      </rPr>
      <t>管理費</t>
    </r>
    <rPh sb="0" eb="3">
      <t>カンリヒ</t>
    </rPh>
    <phoneticPr fontId="0"/>
  </si>
  <si>
    <r>
      <rPr>
        <b/>
        <sz val="24"/>
        <color rgb="FF000000"/>
        <rFont val="ＭＳ Ｐゴシック"/>
        <family val="3"/>
      </rPr>
      <t>粗利益</t>
    </r>
    <rPh sb="0" eb="3">
      <t>アラリエキ</t>
    </rPh>
    <phoneticPr fontId="0"/>
  </si>
  <si>
    <r>
      <rPr>
        <b/>
        <sz val="24"/>
        <color rgb="FF000000"/>
        <rFont val="ＭＳ Ｐゴシック"/>
        <family val="3"/>
      </rPr>
      <t>粗利益率（％）</t>
    </r>
    <rPh sb="0" eb="3">
      <t>アラリエキ</t>
    </rPh>
    <rPh sb="3" eb="4">
      <t>リツ</t>
    </rPh>
    <phoneticPr fontId="0"/>
  </si>
  <si>
    <r>
      <rPr>
        <b/>
        <sz val="24"/>
        <color rgb="FF000000"/>
        <rFont val="ＭＳ Ｐゴシック"/>
        <family val="3"/>
      </rPr>
      <t>合計</t>
    </r>
    <rPh sb="0" eb="2">
      <t>ゴウケイ</t>
    </rPh>
    <phoneticPr fontId="0"/>
  </si>
  <si>
    <r>
      <rPr>
        <b/>
        <sz val="24"/>
        <color rgb="FF000000"/>
        <rFont val="ＭＳ Ｐゴシック"/>
        <family val="3"/>
      </rPr>
      <t>合計</t>
    </r>
    <rPh sb="0" eb="2">
      <t>ゴウケイ</t>
    </rPh>
    <phoneticPr fontId="0"/>
  </si>
  <si>
    <r>
      <rPr>
        <b/>
        <sz val="24"/>
        <color rgb="FF000000"/>
        <rFont val="ＭＳ Ｐゴシック"/>
        <family val="3"/>
      </rPr>
      <t>パーツ情報</t>
    </r>
    <rPh sb="3" eb="5">
      <t>ジョウホウ</t>
    </rPh>
    <phoneticPr fontId="0"/>
  </si>
  <si>
    <r>
      <rPr>
        <b/>
        <sz val="24"/>
        <color rgb="FF000000"/>
        <rFont val="ＭＳ Ｐゴシック"/>
        <family val="3"/>
      </rPr>
      <t>係   数</t>
    </r>
    <rPh sb="0" eb="1">
      <t>カカリ</t>
    </rPh>
    <rPh sb="4" eb="5">
      <t>スウ</t>
    </rPh>
    <phoneticPr fontId="0"/>
  </si>
  <si>
    <r>
      <rPr>
        <b/>
        <sz val="24"/>
        <color rgb="FF000000"/>
        <rFont val="ＭＳ Ｐゴシック"/>
        <family val="3"/>
      </rPr>
      <t>図番（名称）</t>
    </r>
    <rPh sb="0" eb="2">
      <t>ズバン</t>
    </rPh>
    <rPh sb="3" eb="5">
      <t>メイショウ</t>
    </rPh>
    <phoneticPr fontId="0"/>
  </si>
  <si>
    <r>
      <rPr>
        <b/>
        <sz val="24"/>
        <color rgb="FF000000"/>
        <rFont val="ＭＳ Ｐゴシック"/>
        <family val="3"/>
      </rPr>
      <t>材質</t>
    </r>
    <rPh sb="0" eb="2">
      <t>ザイシツ</t>
    </rPh>
    <phoneticPr fontId="0"/>
  </si>
  <si>
    <r>
      <rPr>
        <b/>
        <sz val="24"/>
        <color rgb="FF000000"/>
        <rFont val="ＭＳ Ｐゴシック"/>
        <family val="3"/>
      </rPr>
      <t>板厚</t>
    </r>
    <rPh sb="0" eb="2">
      <t>イタアツ</t>
    </rPh>
    <phoneticPr fontId="0"/>
  </si>
  <si>
    <t>部品矩形サイズ</t>
  </si>
  <si>
    <r>
      <rPr>
        <b/>
        <sz val="24"/>
        <color rgb="FF000000"/>
        <rFont val="ＭＳ Ｐゴシック"/>
        <family val="3"/>
      </rPr>
      <t>個数</t>
    </r>
    <rPh sb="0" eb="2">
      <t>コスウ</t>
    </rPh>
    <phoneticPr fontId="0"/>
  </si>
  <si>
    <r>
      <rPr>
        <b/>
        <sz val="24"/>
        <color rgb="FF000000"/>
        <rFont val="ＭＳ Ｐゴシック"/>
        <family val="3"/>
      </rPr>
      <t>材料
（円/kg)</t>
    </r>
    <rPh sb="0" eb="2">
      <t>ザイリョウ</t>
    </rPh>
    <rPh sb="4" eb="5">
      <t>エン</t>
    </rPh>
    <phoneticPr fontId="0"/>
  </si>
  <si>
    <r>
      <rPr>
        <b/>
        <sz val="24"/>
        <color rgb="FF000000"/>
        <rFont val="ＭＳ Ｐゴシック"/>
        <family val="3"/>
      </rPr>
      <t>材料
表面属性</t>
    </r>
    <r>
      <rPr>
        <b/>
        <sz val="18"/>
        <color rgb="FF000000"/>
        <rFont val="ＭＳ Ｐゴシック"/>
        <family val="3"/>
      </rPr>
      <t xml:space="preserve">
（円/㎏）または
（㎡/㎏)</t>
    </r>
    <rPh sb="0" eb="2">
      <t>ザイリョウ</t>
    </rPh>
    <rPh sb="3" eb="5">
      <t>ヒョウメン</t>
    </rPh>
    <rPh sb="5" eb="7">
      <t>ゾクセイ</t>
    </rPh>
    <rPh sb="9" eb="10">
      <t>エン</t>
    </rPh>
    <phoneticPr fontId="0"/>
  </si>
  <si>
    <r>
      <rPr>
        <b/>
        <sz val="24"/>
        <color rgb="FF000000"/>
        <rFont val="ＭＳ Ｐゴシック"/>
        <family val="3"/>
      </rPr>
      <t>重量
（kg/個）</t>
    </r>
    <rPh sb="0" eb="2">
      <t>ジュウリョウ</t>
    </rPh>
    <rPh sb="7" eb="8">
      <t>コ</t>
    </rPh>
    <phoneticPr fontId="0"/>
  </si>
  <si>
    <r>
      <rPr>
        <b/>
        <sz val="24"/>
        <color rgb="FF000000"/>
        <rFont val="ＭＳ Ｐゴシック"/>
        <family val="3"/>
      </rPr>
      <t>材料費
（製作個数分）</t>
    </r>
    <rPh sb="0" eb="3">
      <t>ザイリョウヒ</t>
    </rPh>
    <rPh sb="5" eb="7">
      <t>セイサク</t>
    </rPh>
    <rPh sb="7" eb="10">
      <t>コスウブン</t>
    </rPh>
    <phoneticPr fontId="0"/>
  </si>
  <si>
    <r>
      <rPr>
        <b/>
        <sz val="24"/>
        <color rgb="FF000000"/>
        <rFont val="ＭＳ Ｐゴシック"/>
        <family val="3"/>
      </rPr>
      <t>お客様</t>
    </r>
    <rPh sb="1" eb="3">
      <t>キャクサマ</t>
    </rPh>
    <phoneticPr fontId="0"/>
  </si>
  <si>
    <r>
      <rPr>
        <b/>
        <sz val="24"/>
        <color rgb="FF000000"/>
        <rFont val="ＭＳ Ｐゴシック"/>
        <family val="3"/>
      </rPr>
      <t>受注</t>
    </r>
    <rPh sb="0" eb="2">
      <t>ジュチュウ</t>
    </rPh>
    <phoneticPr fontId="0"/>
  </si>
  <si>
    <r>
      <rPr>
        <b/>
        <sz val="24"/>
        <color rgb="FF000000"/>
        <rFont val="ＭＳ Ｐゴシック"/>
        <family val="3"/>
      </rPr>
      <t>納期</t>
    </r>
    <rPh sb="0" eb="2">
      <t>ノウキ</t>
    </rPh>
    <phoneticPr fontId="0"/>
  </si>
  <si>
    <r>
      <rPr>
        <b/>
        <sz val="24"/>
        <color rgb="FF000000"/>
        <rFont val="ＭＳ Ｐゴシック"/>
        <family val="3"/>
      </rPr>
      <t>段取</t>
    </r>
    <rPh sb="0" eb="2">
      <t>ダンド</t>
    </rPh>
    <phoneticPr fontId="0"/>
  </si>
  <si>
    <r>
      <rPr>
        <b/>
        <sz val="24"/>
        <color rgb="FF000000"/>
        <rFont val="ＭＳ Ｐゴシック"/>
        <family val="3"/>
      </rPr>
      <t>材料ロス</t>
    </r>
    <rPh sb="0" eb="2">
      <t>ザイリョウ</t>
    </rPh>
    <phoneticPr fontId="0"/>
  </si>
  <si>
    <r>
      <rPr>
        <b/>
        <sz val="24"/>
        <color rgb="FF000000"/>
        <rFont val="ＭＳ Ｐゴシック"/>
        <family val="3"/>
      </rPr>
      <t>管理</t>
    </r>
    <rPh sb="0" eb="2">
      <t>カンリ</t>
    </rPh>
    <phoneticPr fontId="0"/>
  </si>
  <si>
    <r>
      <rPr>
        <b/>
        <sz val="24"/>
        <color rgb="FF000000"/>
        <rFont val="ＭＳ Ｐゴシック"/>
        <family val="3"/>
      </rPr>
      <t>総合計</t>
    </r>
    <rPh sb="0" eb="1">
      <t>ソウ</t>
    </rPh>
    <rPh sb="1" eb="3">
      <t>ゴウケイ</t>
    </rPh>
    <phoneticPr fontId="0"/>
  </si>
  <si>
    <r>
      <rPr>
        <sz val="72"/>
        <color rgb="FF000000"/>
        <rFont val="ＭＳ Ｐゴシック"/>
        <family val="3"/>
      </rPr>
      <t>加　工　内　訳　書</t>
    </r>
    <rPh sb="0" eb="1">
      <t>カ</t>
    </rPh>
    <rPh sb="2" eb="3">
      <t>コウ</t>
    </rPh>
    <rPh sb="4" eb="5">
      <t>ウチ</t>
    </rPh>
    <rPh sb="6" eb="7">
      <t>ヤク</t>
    </rPh>
    <rPh sb="8" eb="9">
      <t>ショ</t>
    </rPh>
    <phoneticPr fontId="0"/>
  </si>
  <si>
    <r>
      <rPr>
        <sz val="20"/>
        <color rgb="FF000000"/>
        <rFont val="ＭＳ Ｐゴシック"/>
        <family val="3"/>
      </rPr>
      <t>日付</t>
    </r>
    <rPh sb="0" eb="2">
      <t>ヒヅケ</t>
    </rPh>
    <phoneticPr fontId="0"/>
  </si>
  <si>
    <r>
      <rPr>
        <sz val="20"/>
        <color rgb="FF000000"/>
        <rFont val="ＭＳ Ｐゴシック"/>
        <family val="3"/>
      </rPr>
      <t>担当</t>
    </r>
    <rPh sb="0" eb="2">
      <t>タントウ</t>
    </rPh>
    <phoneticPr fontId="0"/>
  </si>
  <si>
    <r>
      <rPr>
        <sz val="20"/>
        <color rgb="FF000000"/>
        <rFont val="ＭＳ Ｐゴシック"/>
        <family val="3"/>
      </rPr>
      <t>お客様</t>
    </r>
    <rPh sb="1" eb="3">
      <t>キャクサマ</t>
    </rPh>
    <phoneticPr fontId="0"/>
  </si>
  <si>
    <r>
      <rPr>
        <sz val="20"/>
        <color rgb="FF000000"/>
        <rFont val="ＭＳ Ｐゴシック"/>
        <family val="3"/>
      </rPr>
      <t>見積り番号</t>
    </r>
    <rPh sb="0" eb="2">
      <t>ミツモ</t>
    </rPh>
    <rPh sb="3" eb="5">
      <t>バンゴウ</t>
    </rPh>
    <phoneticPr fontId="0"/>
  </si>
  <si>
    <r>
      <rPr>
        <sz val="20"/>
        <color rgb="FF000000"/>
        <rFont val="ＭＳ Ｐゴシック"/>
        <family val="3"/>
      </rPr>
      <t>図面番号</t>
    </r>
    <rPh sb="0" eb="2">
      <t>ズメン</t>
    </rPh>
    <rPh sb="2" eb="4">
      <t>バンゴウ</t>
    </rPh>
    <phoneticPr fontId="0"/>
  </si>
  <si>
    <r>
      <rPr>
        <sz val="20"/>
        <color rgb="FF000000"/>
        <rFont val="ＭＳ Ｐゴシック"/>
        <family val="3"/>
      </rPr>
      <t>名称</t>
    </r>
    <rPh sb="0" eb="2">
      <t>メイショウ</t>
    </rPh>
    <phoneticPr fontId="0"/>
  </si>
  <si>
    <r>
      <rPr>
        <sz val="20"/>
        <color rgb="FF000000"/>
        <rFont val="ＭＳ Ｐゴシック"/>
        <family val="3"/>
      </rPr>
      <t>数量</t>
    </r>
    <rPh sb="0" eb="2">
      <t>スウリョウ</t>
    </rPh>
    <phoneticPr fontId="0"/>
  </si>
  <si>
    <r>
      <rPr>
        <sz val="20"/>
        <color rgb="FF000000"/>
        <rFont val="ＭＳ Ｐゴシック"/>
        <family val="3"/>
      </rPr>
      <t>個</t>
    </r>
    <rPh sb="0" eb="1">
      <t>コ</t>
    </rPh>
    <phoneticPr fontId="0"/>
  </si>
  <si>
    <r>
      <rPr>
        <sz val="20"/>
        <color rgb="FF000000"/>
        <rFont val="ＭＳ Ｐゴシック"/>
        <family val="3"/>
      </rPr>
      <t>見積単価</t>
    </r>
    <rPh sb="0" eb="2">
      <t>ミツモ</t>
    </rPh>
    <rPh sb="2" eb="4">
      <t>タンカ</t>
    </rPh>
    <phoneticPr fontId="0"/>
  </si>
  <si>
    <r>
      <rPr>
        <sz val="20"/>
        <color rgb="FF000000"/>
        <rFont val="ＭＳ Ｐゴシック"/>
        <family val="3"/>
      </rPr>
      <t>見積総額</t>
    </r>
    <phoneticPr fontId="0"/>
  </si>
  <si>
    <r>
      <rPr>
        <sz val="20"/>
        <color rgb="FF000000"/>
        <rFont val="ＭＳ Ｐゴシック"/>
        <family val="3"/>
      </rPr>
      <t>作業費原価</t>
    </r>
    <rPh sb="0" eb="2">
      <t>サギョウ</t>
    </rPh>
    <rPh sb="2" eb="3">
      <t>ヒ</t>
    </rPh>
    <rPh sb="3" eb="5">
      <t>ゲンカ</t>
    </rPh>
    <phoneticPr fontId="0"/>
  </si>
  <si>
    <r>
      <rPr>
        <sz val="20"/>
        <color rgb="FF000000"/>
        <rFont val="ＭＳ Ｐゴシック"/>
        <family val="3"/>
      </rPr>
      <t>粗利益</t>
    </r>
    <rPh sb="0" eb="1">
      <t>アラ</t>
    </rPh>
    <rPh sb="1" eb="3">
      <t>リエキ</t>
    </rPh>
    <phoneticPr fontId="0"/>
  </si>
  <si>
    <r>
      <rPr>
        <sz val="20"/>
        <color rgb="FF000000"/>
        <rFont val="ＭＳ Ｐゴシック"/>
        <family val="3"/>
      </rPr>
      <t>材料費原価</t>
    </r>
    <rPh sb="0" eb="3">
      <t>ザイリョウヒ</t>
    </rPh>
    <rPh sb="3" eb="5">
      <t>ゲンカ</t>
    </rPh>
    <phoneticPr fontId="0"/>
  </si>
  <si>
    <r>
      <rPr>
        <sz val="20"/>
        <color rgb="FF000000"/>
        <rFont val="ＭＳ Ｐゴシック"/>
        <family val="3"/>
      </rPr>
      <t>粗利益率（％）</t>
    </r>
    <rPh sb="0" eb="2">
      <t>アラリ</t>
    </rPh>
    <rPh sb="2" eb="3">
      <t>エキ</t>
    </rPh>
    <rPh sb="3" eb="4">
      <t>リツ</t>
    </rPh>
    <phoneticPr fontId="0"/>
  </si>
  <si>
    <r>
      <rPr>
        <sz val="20"/>
        <color rgb="FF000000"/>
        <rFont val="ＭＳ Ｐゴシック"/>
        <family val="3"/>
      </rPr>
      <t>その他費用</t>
    </r>
    <rPh sb="2" eb="3">
      <t>タ</t>
    </rPh>
    <rPh sb="3" eb="5">
      <t>ヒヨウ</t>
    </rPh>
    <phoneticPr fontId="0"/>
  </si>
  <si>
    <r>
      <rPr>
        <sz val="20"/>
        <color rgb="FF000000"/>
        <rFont val="ＭＳ Ｐゴシック"/>
        <family val="3"/>
      </rPr>
      <t>受注形態</t>
    </r>
    <rPh sb="0" eb="2">
      <t>ジュチュウ</t>
    </rPh>
    <rPh sb="2" eb="4">
      <t>ケイタイ</t>
    </rPh>
    <phoneticPr fontId="0"/>
  </si>
  <si>
    <r>
      <rPr>
        <sz val="20"/>
        <color rgb="FF000000"/>
        <rFont val="ＭＳ Ｐゴシック"/>
        <family val="3"/>
      </rPr>
      <t>製造原価総額</t>
    </r>
    <rPh sb="0" eb="2">
      <t>セイゾウ</t>
    </rPh>
    <rPh sb="2" eb="4">
      <t>ゲンカ</t>
    </rPh>
    <rPh sb="4" eb="6">
      <t>ソウガク</t>
    </rPh>
    <phoneticPr fontId="0"/>
  </si>
  <si>
    <r>
      <rPr>
        <sz val="20"/>
        <color rgb="FF000000"/>
        <rFont val="ＭＳ Ｐゴシック"/>
        <family val="3"/>
      </rPr>
      <t>発注後、納期</t>
    </r>
    <rPh sb="0" eb="2">
      <t>ハッチュウ</t>
    </rPh>
    <rPh sb="2" eb="3">
      <t>ゴ</t>
    </rPh>
    <rPh sb="4" eb="6">
      <t>ノウキ</t>
    </rPh>
    <phoneticPr fontId="0"/>
  </si>
  <si>
    <r>
      <rPr>
        <sz val="20"/>
        <color rgb="FF000000"/>
        <rFont val="ＭＳ Ｐゴシック"/>
        <family val="3"/>
      </rPr>
      <t>決定単価</t>
    </r>
    <rPh sb="0" eb="2">
      <t>ケッテイ</t>
    </rPh>
    <rPh sb="2" eb="4">
      <t>タンカ</t>
    </rPh>
    <phoneticPr fontId="0"/>
  </si>
  <si>
    <r>
      <rPr>
        <sz val="20"/>
        <color rgb="FF000000"/>
        <rFont val="ＭＳ Ｐゴシック"/>
        <family val="3"/>
      </rPr>
      <t>決定総額</t>
    </r>
    <phoneticPr fontId="0"/>
  </si>
  <si>
    <r>
      <rPr>
        <sz val="20"/>
        <color rgb="FF000000"/>
        <rFont val="ＭＳ Ｐゴシック"/>
        <family val="3"/>
      </rPr>
      <t>粗利益</t>
    </r>
    <rPh sb="0" eb="3">
      <t>アラリエキ</t>
    </rPh>
    <phoneticPr fontId="0"/>
  </si>
  <si>
    <r>
      <rPr>
        <sz val="20"/>
        <color rgb="FF000000"/>
        <rFont val="ＭＳ Ｐゴシック"/>
        <family val="3"/>
      </rPr>
      <t>粗利益率（％）</t>
    </r>
    <rPh sb="0" eb="3">
      <t>アラリエキ</t>
    </rPh>
    <rPh sb="3" eb="4">
      <t>リツ</t>
    </rPh>
    <phoneticPr fontId="0"/>
  </si>
  <si>
    <r>
      <rPr>
        <sz val="20"/>
        <color rgb="FF000000"/>
        <rFont val="ＭＳ Ｐゴシック"/>
        <family val="3"/>
      </rPr>
      <t>工程内訳</t>
    </r>
    <rPh sb="0" eb="2">
      <t>コウテイ</t>
    </rPh>
    <rPh sb="2" eb="4">
      <t>ウチワケ</t>
    </rPh>
    <phoneticPr fontId="0"/>
  </si>
  <si>
    <r>
      <rPr>
        <sz val="20"/>
        <color rgb="FF000000"/>
        <rFont val="ＭＳ Ｐゴシック"/>
        <family val="3"/>
      </rPr>
      <t>段取り時間</t>
    </r>
    <rPh sb="0" eb="2">
      <t>ダンド</t>
    </rPh>
    <rPh sb="3" eb="5">
      <t>ジカン</t>
    </rPh>
    <phoneticPr fontId="0"/>
  </si>
  <si>
    <r>
      <rPr>
        <sz val="20"/>
        <color rgb="FF000000"/>
        <rFont val="ＭＳ Ｐゴシック"/>
        <family val="3"/>
      </rPr>
      <t>段取り金額</t>
    </r>
    <rPh sb="0" eb="2">
      <t>ダンド</t>
    </rPh>
    <rPh sb="3" eb="5">
      <t>キンガク</t>
    </rPh>
    <phoneticPr fontId="0"/>
  </si>
  <si>
    <r>
      <rPr>
        <sz val="20"/>
        <color rgb="FF000000"/>
        <rFont val="ＭＳ Ｐゴシック"/>
        <family val="3"/>
      </rPr>
      <t>加工時間</t>
    </r>
    <rPh sb="0" eb="2">
      <t>カコウ</t>
    </rPh>
    <rPh sb="2" eb="4">
      <t>ジカン</t>
    </rPh>
    <phoneticPr fontId="0"/>
  </si>
  <si>
    <r>
      <rPr>
        <sz val="20"/>
        <color rgb="FF000000"/>
        <rFont val="ＭＳ Ｐゴシック"/>
        <family val="3"/>
      </rPr>
      <t>加工金額</t>
    </r>
    <rPh sb="0" eb="2">
      <t>カコウ</t>
    </rPh>
    <rPh sb="2" eb="4">
      <t>キンガク</t>
    </rPh>
    <phoneticPr fontId="0"/>
  </si>
  <si>
    <r>
      <rPr>
        <sz val="20"/>
        <color rgb="FF000000"/>
        <rFont val="ＭＳ Ｐゴシック"/>
        <family val="3"/>
      </rPr>
      <t>科目</t>
    </r>
    <rPh sb="0" eb="2">
      <t>カモク</t>
    </rPh>
    <phoneticPr fontId="0"/>
  </si>
  <si>
    <r>
      <rPr>
        <sz val="20"/>
        <color rgb="FF000000"/>
        <rFont val="ＭＳ Ｐゴシック"/>
        <family val="3"/>
      </rPr>
      <t>金額</t>
    </r>
    <rPh sb="0" eb="2">
      <t>キンガク</t>
    </rPh>
    <phoneticPr fontId="0"/>
  </si>
  <si>
    <r>
      <rPr>
        <sz val="20"/>
        <color rgb="FF000000"/>
        <rFont val="ＭＳ Ｐゴシック"/>
        <family val="3"/>
      </rPr>
      <t>係数</t>
    </r>
    <rPh sb="0" eb="2">
      <t>ケイスウ</t>
    </rPh>
    <phoneticPr fontId="0"/>
  </si>
  <si>
    <r>
      <rPr>
        <sz val="20"/>
        <color rgb="FF000000"/>
        <rFont val="ＭＳ Ｐゴシック"/>
        <family val="3"/>
      </rPr>
      <t>プログラム</t>
    </r>
    <phoneticPr fontId="0"/>
  </si>
  <si>
    <r>
      <rPr>
        <sz val="20"/>
        <color rgb="FF000000"/>
        <rFont val="ＭＳ Ｐゴシック"/>
        <family val="3"/>
      </rPr>
      <t>購入品費</t>
    </r>
    <rPh sb="0" eb="2">
      <t>コウニュウ</t>
    </rPh>
    <rPh sb="2" eb="3">
      <t>ヒン</t>
    </rPh>
    <rPh sb="3" eb="4">
      <t>ヒ</t>
    </rPh>
    <phoneticPr fontId="0"/>
  </si>
  <si>
    <r>
      <rPr>
        <sz val="20"/>
        <color rgb="FF000000"/>
        <rFont val="ＭＳ Ｐゴシック"/>
        <family val="3"/>
      </rPr>
      <t>お客様</t>
    </r>
    <rPh sb="1" eb="3">
      <t>キャクサマ</t>
    </rPh>
    <phoneticPr fontId="0"/>
  </si>
  <si>
    <r>
      <rPr>
        <sz val="20"/>
        <color rgb="FF000000"/>
        <rFont val="ＭＳ Ｐゴシック"/>
        <family val="3"/>
      </rPr>
      <t>タレパン</t>
    </r>
    <phoneticPr fontId="0"/>
  </si>
  <si>
    <r>
      <rPr>
        <sz val="20"/>
        <color rgb="FF000000"/>
        <rFont val="ＭＳ Ｐゴシック"/>
        <family val="3"/>
      </rPr>
      <t>表面処理費</t>
    </r>
    <rPh sb="0" eb="2">
      <t>ヒョウメン</t>
    </rPh>
    <rPh sb="2" eb="4">
      <t>ショリ</t>
    </rPh>
    <rPh sb="4" eb="5">
      <t>ヒ</t>
    </rPh>
    <phoneticPr fontId="0"/>
  </si>
  <si>
    <r>
      <rPr>
        <sz val="20"/>
        <color rgb="FF000000"/>
        <rFont val="ＭＳ Ｐゴシック"/>
        <family val="3"/>
      </rPr>
      <t>受注</t>
    </r>
    <rPh sb="0" eb="2">
      <t>ジュチュウ</t>
    </rPh>
    <phoneticPr fontId="0"/>
  </si>
  <si>
    <r>
      <rPr>
        <sz val="20"/>
        <color rgb="FF000000"/>
        <rFont val="ＭＳ Ｐゴシック"/>
        <family val="3"/>
      </rPr>
      <t>レーザー</t>
    </r>
    <phoneticPr fontId="0"/>
  </si>
  <si>
    <r>
      <rPr>
        <sz val="20"/>
        <color rgb="FF000000"/>
        <rFont val="ＭＳ Ｐゴシック"/>
        <family val="3"/>
      </rPr>
      <t>検査費</t>
    </r>
    <rPh sb="0" eb="2">
      <t>ケンサ</t>
    </rPh>
    <rPh sb="2" eb="3">
      <t>ヒ</t>
    </rPh>
    <phoneticPr fontId="0"/>
  </si>
  <si>
    <r>
      <rPr>
        <sz val="20"/>
        <color rgb="FF000000"/>
        <rFont val="ＭＳ Ｐゴシック"/>
        <family val="3"/>
      </rPr>
      <t>納期</t>
    </r>
    <rPh sb="0" eb="2">
      <t>ノウキ</t>
    </rPh>
    <phoneticPr fontId="0"/>
  </si>
  <si>
    <r>
      <rPr>
        <sz val="20"/>
        <color rgb="FF000000"/>
        <rFont val="ＭＳ Ｐゴシック"/>
        <family val="3"/>
      </rPr>
      <t>複合機</t>
    </r>
    <rPh sb="0" eb="3">
      <t>フクゴウキ</t>
    </rPh>
    <phoneticPr fontId="0"/>
  </si>
  <si>
    <r>
      <rPr>
        <sz val="20"/>
        <color rgb="FF000000"/>
        <rFont val="ＭＳ Ｐゴシック"/>
        <family val="3"/>
      </rPr>
      <t>梱包費</t>
    </r>
    <rPh sb="0" eb="3">
      <t>コンポウヒ</t>
    </rPh>
    <phoneticPr fontId="0"/>
  </si>
  <si>
    <r>
      <rPr>
        <sz val="20"/>
        <color rgb="FF000000"/>
        <rFont val="ＭＳ Ｐゴシック"/>
        <family val="3"/>
      </rPr>
      <t>段取</t>
    </r>
    <rPh sb="0" eb="2">
      <t>ダンド</t>
    </rPh>
    <phoneticPr fontId="0"/>
  </si>
  <si>
    <r>
      <rPr>
        <sz val="20"/>
        <color rgb="FF000000"/>
        <rFont val="ＭＳ Ｐゴシック"/>
        <family val="3"/>
      </rPr>
      <t>ベンダー</t>
    </r>
    <phoneticPr fontId="0"/>
  </si>
  <si>
    <r>
      <rPr>
        <sz val="20"/>
        <color rgb="FF000000"/>
        <rFont val="ＭＳ Ｐゴシック"/>
        <family val="3"/>
      </rPr>
      <t>配送費</t>
    </r>
    <rPh sb="0" eb="2">
      <t>ハイソウ</t>
    </rPh>
    <rPh sb="2" eb="3">
      <t>ヒ</t>
    </rPh>
    <phoneticPr fontId="0"/>
  </si>
  <si>
    <r>
      <rPr>
        <sz val="20"/>
        <color rgb="FF000000"/>
        <rFont val="ＭＳ Ｐゴシック"/>
        <family val="3"/>
      </rPr>
      <t>材料ロス</t>
    </r>
    <rPh sb="0" eb="2">
      <t>ザイリョウ</t>
    </rPh>
    <phoneticPr fontId="0"/>
  </si>
  <si>
    <r>
      <rPr>
        <sz val="20"/>
        <color rgb="FF000000"/>
        <rFont val="ＭＳ Ｐゴシック"/>
        <family val="3"/>
      </rPr>
      <t>バリ取り（手動）</t>
    </r>
    <rPh sb="2" eb="3">
      <t>ト</t>
    </rPh>
    <rPh sb="5" eb="7">
      <t>シュドウ</t>
    </rPh>
    <phoneticPr fontId="0"/>
  </si>
  <si>
    <r>
      <rPr>
        <sz val="20"/>
        <color rgb="FF000000"/>
        <rFont val="ＭＳ Ｐゴシック"/>
        <family val="3"/>
      </rPr>
      <t>諸経費</t>
    </r>
    <rPh sb="0" eb="1">
      <t>ショ</t>
    </rPh>
    <rPh sb="1" eb="3">
      <t>ケイヒ</t>
    </rPh>
    <phoneticPr fontId="0"/>
  </si>
  <si>
    <r>
      <rPr>
        <sz val="20"/>
        <color rgb="FF000000"/>
        <rFont val="ＭＳ Ｐゴシック"/>
        <family val="3"/>
      </rPr>
      <t>管理</t>
    </r>
    <rPh sb="0" eb="2">
      <t>カンリ</t>
    </rPh>
    <phoneticPr fontId="0"/>
  </si>
  <si>
    <r>
      <rPr>
        <sz val="20"/>
        <color rgb="FF000000"/>
        <rFont val="ＭＳ Ｐゴシック"/>
        <family val="3"/>
      </rPr>
      <t>バリ取り（自動）</t>
    </r>
    <rPh sb="2" eb="3">
      <t>ト</t>
    </rPh>
    <rPh sb="5" eb="7">
      <t>ジドウ</t>
    </rPh>
    <phoneticPr fontId="0"/>
  </si>
  <si>
    <r>
      <rPr>
        <sz val="20"/>
        <color rgb="FF000000"/>
        <rFont val="ＭＳ Ｐゴシック"/>
        <family val="3"/>
      </rPr>
      <t>その他費用01</t>
    </r>
    <rPh sb="2" eb="3">
      <t>タ</t>
    </rPh>
    <rPh sb="3" eb="5">
      <t>ヒヨウ</t>
    </rPh>
    <phoneticPr fontId="0"/>
  </si>
  <si>
    <r>
      <rPr>
        <sz val="20"/>
        <color rgb="FF000000"/>
        <rFont val="ＭＳ Ｐゴシック"/>
        <family val="3"/>
      </rPr>
      <t>二次加工</t>
    </r>
    <rPh sb="0" eb="2">
      <t>ニジ</t>
    </rPh>
    <rPh sb="2" eb="4">
      <t>カコウ</t>
    </rPh>
    <phoneticPr fontId="0"/>
  </si>
  <si>
    <r>
      <rPr>
        <sz val="20"/>
        <color rgb="FF000000"/>
        <rFont val="ＭＳ Ｐゴシック"/>
        <family val="3"/>
      </rPr>
      <t>その他費用02</t>
    </r>
    <rPh sb="2" eb="3">
      <t>タ</t>
    </rPh>
    <rPh sb="3" eb="5">
      <t>ヒヨウ</t>
    </rPh>
    <phoneticPr fontId="0"/>
  </si>
  <si>
    <r>
      <rPr>
        <sz val="20"/>
        <color rgb="FF000000"/>
        <rFont val="ＭＳ Ｐゴシック"/>
        <family val="3"/>
      </rPr>
      <t>溶接</t>
    </r>
    <rPh sb="0" eb="2">
      <t>ヨウセツ</t>
    </rPh>
    <phoneticPr fontId="0"/>
  </si>
  <si>
    <r>
      <rPr>
        <sz val="20"/>
        <color rgb="FF000000"/>
        <rFont val="ＭＳ Ｐゴシック"/>
        <family val="3"/>
      </rPr>
      <t>その他費用03</t>
    </r>
    <rPh sb="2" eb="3">
      <t>タ</t>
    </rPh>
    <rPh sb="3" eb="5">
      <t>ヒヨウ</t>
    </rPh>
    <phoneticPr fontId="0"/>
  </si>
  <si>
    <r>
      <rPr>
        <sz val="20"/>
        <color rgb="FF000000"/>
        <rFont val="ＭＳ Ｐゴシック"/>
        <family val="3"/>
      </rPr>
      <t>溶接仕上げ</t>
    </r>
    <rPh sb="0" eb="2">
      <t>ヨウセツ</t>
    </rPh>
    <rPh sb="2" eb="4">
      <t>シア</t>
    </rPh>
    <phoneticPr fontId="0"/>
  </si>
  <si>
    <r>
      <rPr>
        <sz val="20"/>
        <color rgb="FF000000"/>
        <rFont val="ＭＳ Ｐゴシック"/>
        <family val="3"/>
      </rPr>
      <t>その他費用04</t>
    </r>
    <rPh sb="2" eb="3">
      <t>タ</t>
    </rPh>
    <rPh sb="3" eb="5">
      <t>ヒヨウ</t>
    </rPh>
    <phoneticPr fontId="0"/>
  </si>
  <si>
    <r>
      <rPr>
        <sz val="20"/>
        <color rgb="FF000000"/>
        <rFont val="ＭＳ Ｐゴシック"/>
        <family val="3"/>
      </rPr>
      <t>シャーリング</t>
    </r>
    <phoneticPr fontId="0"/>
  </si>
  <si>
    <r>
      <rPr>
        <sz val="20"/>
        <color rgb="FF000000"/>
        <rFont val="ＭＳ Ｐゴシック"/>
        <family val="3"/>
      </rPr>
      <t>その他費用05</t>
    </r>
    <rPh sb="2" eb="3">
      <t>タ</t>
    </rPh>
    <rPh sb="3" eb="5">
      <t>ヒヨウ</t>
    </rPh>
    <phoneticPr fontId="0"/>
  </si>
  <si>
    <r>
      <rPr>
        <sz val="20"/>
        <color rgb="FF000000"/>
        <rFont val="ＭＳ Ｐゴシック"/>
        <family val="3"/>
      </rPr>
      <t>管理費</t>
    </r>
    <rPh sb="0" eb="3">
      <t>カンリヒ</t>
    </rPh>
    <phoneticPr fontId="0"/>
  </si>
  <si>
    <r>
      <rPr>
        <sz val="20"/>
        <color rgb="FF000000"/>
        <rFont val="ＭＳ Ｐゴシック"/>
        <family val="3"/>
      </rPr>
      <t>合計</t>
    </r>
    <rPh sb="0" eb="2">
      <t>ゴウケイ</t>
    </rPh>
    <phoneticPr fontId="0"/>
  </si>
  <si>
    <r>
      <rPr>
        <sz val="20"/>
        <color rgb="FF000000"/>
        <rFont val="ＭＳ Ｐゴシック"/>
        <family val="3"/>
      </rPr>
      <t>合計</t>
    </r>
    <rPh sb="0" eb="2">
      <t>ゴウケイ</t>
    </rPh>
    <phoneticPr fontId="0"/>
  </si>
  <si>
    <r>
      <rPr>
        <sz val="20"/>
        <color rgb="FF000000"/>
        <rFont val="ＭＳ Ｐゴシック"/>
        <family val="3"/>
      </rPr>
      <t>パーツ情報</t>
    </r>
    <rPh sb="3" eb="5">
      <t>ジョウホウ</t>
    </rPh>
    <phoneticPr fontId="0"/>
  </si>
  <si>
    <r>
      <rPr>
        <sz val="20"/>
        <color rgb="FF000000"/>
        <rFont val="ＭＳ Ｐゴシック"/>
        <family val="3"/>
      </rPr>
      <t>図番（名称）</t>
    </r>
    <rPh sb="0" eb="2">
      <t>ズバン</t>
    </rPh>
    <rPh sb="3" eb="5">
      <t>メイショウ</t>
    </rPh>
    <phoneticPr fontId="0"/>
  </si>
  <si>
    <r>
      <rPr>
        <sz val="20"/>
        <color rgb="FF000000"/>
        <rFont val="ＭＳ Ｐゴシック"/>
        <family val="3"/>
      </rPr>
      <t>材質(表面属性)</t>
    </r>
    <rPh sb="0" eb="2">
      <t>ザイシツ</t>
    </rPh>
    <rPh sb="3" eb="5">
      <t>ヒョウメン</t>
    </rPh>
    <rPh sb="5" eb="7">
      <t>ゾクセイ</t>
    </rPh>
    <phoneticPr fontId="0"/>
  </si>
  <si>
    <r>
      <rPr>
        <sz val="20"/>
        <color rgb="FF000000"/>
        <rFont val="ＭＳ Ｐゴシック"/>
        <family val="3"/>
      </rPr>
      <t>板厚</t>
    </r>
    <rPh sb="0" eb="2">
      <t>イタアツ</t>
    </rPh>
    <phoneticPr fontId="0"/>
  </si>
  <si>
    <r>
      <rPr>
        <sz val="20"/>
        <color rgb="FF000000"/>
        <rFont val="ＭＳ Ｐゴシック"/>
        <family val="3"/>
      </rPr>
      <t>部品矩形サイズ</t>
    </r>
    <phoneticPr fontId="0"/>
  </si>
  <si>
    <r>
      <rPr>
        <sz val="20"/>
        <color rgb="FF000000"/>
        <rFont val="ＭＳ Ｐゴシック"/>
        <family val="3"/>
      </rPr>
      <t>個数</t>
    </r>
    <rPh sb="0" eb="2">
      <t>コスウ</t>
    </rPh>
    <phoneticPr fontId="0"/>
  </si>
  <si>
    <r>
      <rPr>
        <sz val="20"/>
        <color rgb="FF000000"/>
        <rFont val="ＭＳ Ｐゴシック"/>
        <family val="3"/>
      </rPr>
      <t>材料単価（円/kg)</t>
    </r>
    <rPh sb="0" eb="2">
      <t>ザイリョウ</t>
    </rPh>
    <rPh sb="2" eb="4">
      <t>タンカ</t>
    </rPh>
    <rPh sb="5" eb="6">
      <t>エン</t>
    </rPh>
    <phoneticPr fontId="0"/>
  </si>
  <si>
    <r>
      <rPr>
        <sz val="20"/>
        <color rgb="FF000000"/>
        <rFont val="ＭＳ Ｐゴシック"/>
        <family val="3"/>
      </rPr>
      <t>材料表面属性</t>
    </r>
    <r>
      <rPr>
        <sz val="18"/>
        <color rgb="FF000000"/>
        <rFont val="ＭＳ Ｐゴシック"/>
        <family val="3"/>
      </rPr>
      <t xml:space="preserve">
</t>
    </r>
    <r>
      <rPr>
        <sz val="16"/>
        <color rgb="FF000000"/>
        <rFont val="ＭＳ Ｐゴシック"/>
        <family val="3"/>
      </rPr>
      <t>（円/㎏）または（㎡/㎏)</t>
    </r>
    <phoneticPr fontId="0"/>
  </si>
  <si>
    <r>
      <rPr>
        <sz val="20"/>
        <color rgb="FF000000"/>
        <rFont val="ＭＳ Ｐゴシック"/>
        <family val="3"/>
      </rPr>
      <t>重量（kg/個)</t>
    </r>
    <rPh sb="0" eb="2">
      <t>ジュウリョウ</t>
    </rPh>
    <rPh sb="6" eb="7">
      <t>コ</t>
    </rPh>
    <phoneticPr fontId="0"/>
  </si>
  <si>
    <r>
      <rPr>
        <sz val="20"/>
        <color rgb="FF000000"/>
        <rFont val="ＭＳ Ｐゴシック"/>
        <family val="3"/>
      </rPr>
      <t>材料費（製作個数分）</t>
    </r>
    <rPh sb="0" eb="3">
      <t>ザイリョウヒ</t>
    </rPh>
    <rPh sb="4" eb="6">
      <t>セイサク</t>
    </rPh>
    <rPh sb="6" eb="9">
      <t>コスウブン</t>
    </rPh>
    <phoneticPr fontId="0"/>
  </si>
  <si>
    <r>
      <rPr>
        <sz val="20"/>
        <color rgb="FF000000"/>
        <rFont val="ＭＳ Ｐゴシック"/>
        <family val="3"/>
      </rPr>
      <t>総合計</t>
    </r>
    <phoneticPr fontId="0"/>
  </si>
  <si>
    <r>
      <rPr>
        <sz val="20"/>
        <color rgb="FF000000"/>
        <rFont val="ＭＳ Ｐゴシック"/>
        <family val="3"/>
      </rPr>
      <t>備考欄</t>
    </r>
    <rPh sb="0" eb="2">
      <t>ビコウ</t>
    </rPh>
    <rPh sb="2" eb="3">
      <t>ラン</t>
    </rPh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</si>
</sst>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&quot;¥&quot;#,##0;&quot;¥&quot;\-#,##0"/>
    <numFmt numFmtId="6" formatCode="&quot;¥&quot;#,##0;[Red]&quot;¥&quot;\-#,##0"/>
    <numFmt numFmtId="176" formatCode="&quot;¥&quot;#,##0_);[Red]\(&quot;¥&quot;#,##0\)"/>
    <numFmt numFmtId="177" formatCode="#,##0_ "/>
    <numFmt numFmtId="178" formatCode="#,##0.00_ "/>
    <numFmt numFmtId="179" formatCode="#,##0.00_ ;[Red]\-#,##0.00\ "/>
    <numFmt numFmtId="180" formatCode="0_);[Red]\(0\)"/>
    <numFmt numFmtId="181" formatCode="#,##0_);[Red]\(#,##0\)"/>
    <numFmt numFmtId="182" formatCode="0_ "/>
    <numFmt numFmtId="183" formatCode="0.0%"/>
    <numFmt numFmtId="184" formatCode="0.00_ "/>
    <numFmt numFmtId="185" formatCode="0.00_);[Red]\(0.00\)"/>
    <numFmt numFmtId="186" formatCode="#,##0_ ;[Red]\-#,##0\ "/>
    <numFmt numFmtId="187" formatCode="#,##0;[Red]#,##0"/>
    <numFmt numFmtId="188" formatCode="0;[Red]0"/>
  </numFmts>
  <fonts count="63">
    <font>
      <sz val="11"/>
      <color theme="1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6"/>
      <name val="游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ＭＳ ゴシック"/>
      <family val="3"/>
      <charset val="128"/>
    </font>
    <font>
      <sz val="14"/>
      <name val="A-OTF 新ゴ Pro L"/>
      <family val="3"/>
      <charset val="128"/>
    </font>
    <font>
      <sz val="10"/>
      <name val="A-OTF 新ゴ Pro L"/>
      <family val="3"/>
      <charset val="128"/>
    </font>
    <font>
      <sz val="16"/>
      <name val="ＭＳ Ｐゴシック"/>
      <family val="3"/>
      <charset val="128"/>
    </font>
    <font>
      <sz val="12"/>
      <name val="A-OTF 新ゴ Pro L"/>
      <family val="3"/>
      <charset val="128"/>
    </font>
    <font>
      <sz val="16"/>
      <name val="A-OTF 新ゴ Pro L"/>
      <family val="3"/>
      <charset val="128"/>
    </font>
    <font>
      <b/>
      <sz val="14"/>
      <name val="ＭＳ ゴシック"/>
      <family val="3"/>
      <charset val="128"/>
    </font>
    <font>
      <u/>
      <sz val="14"/>
      <name val="A-OTF 新ゴ Pro L"/>
      <family val="3"/>
      <charset val="128"/>
    </font>
    <font>
      <b/>
      <sz val="14"/>
      <name val="A-OTF 新ゴ Pro L"/>
      <family val="3"/>
      <charset val="128"/>
    </font>
    <font>
      <sz val="24"/>
      <name val="A-OTF 新ゴ Pro L"/>
      <family val="3"/>
      <charset val="128"/>
    </font>
    <font>
      <sz val="11"/>
      <color theme="1"/>
      <name val="游ゴシック"/>
      <family val="3"/>
      <charset val="128"/>
    </font>
    <font>
      <sz val="11"/>
      <color theme="0"/>
      <name val="游ゴシック"/>
      <family val="3"/>
      <charset val="128"/>
    </font>
    <font>
      <sz val="18"/>
      <color theme="3"/>
      <name val="游ゴシック Light"/>
      <family val="3"/>
      <charset val="128"/>
    </font>
    <font>
      <b/>
      <sz val="11"/>
      <color theme="0"/>
      <name val="游ゴシック"/>
      <family val="3"/>
      <charset val="128"/>
    </font>
    <font>
      <sz val="11"/>
      <color rgb="FF9C6500"/>
      <name val="游ゴシック"/>
      <family val="3"/>
      <charset val="128"/>
    </font>
    <font>
      <sz val="11"/>
      <color rgb="FFFA7D00"/>
      <name val="游ゴシック"/>
      <family val="3"/>
      <charset val="128"/>
    </font>
    <font>
      <sz val="11"/>
      <color rgb="FF9C0006"/>
      <name val="游ゴシック"/>
      <family val="3"/>
      <charset val="128"/>
    </font>
    <font>
      <b/>
      <sz val="11"/>
      <color rgb="FFFA7D00"/>
      <name val="游ゴシック"/>
      <family val="3"/>
      <charset val="128"/>
    </font>
    <font>
      <sz val="11"/>
      <color rgb="FFFF0000"/>
      <name val="游ゴシック"/>
      <family val="3"/>
      <charset val="128"/>
    </font>
    <font>
      <b/>
      <sz val="15"/>
      <color theme="3"/>
      <name val="游ゴシック"/>
      <family val="3"/>
      <charset val="128"/>
    </font>
    <font>
      <b/>
      <sz val="13"/>
      <color theme="3"/>
      <name val="游ゴシック"/>
      <family val="3"/>
      <charset val="128"/>
    </font>
    <font>
      <b/>
      <sz val="11"/>
      <color theme="3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b/>
      <sz val="11"/>
      <color rgb="FF3F3F3F"/>
      <name val="游ゴシック"/>
      <family val="3"/>
      <charset val="128"/>
    </font>
    <font>
      <i/>
      <sz val="11"/>
      <color rgb="FF7F7F7F"/>
      <name val="游ゴシック"/>
      <family val="3"/>
      <charset val="128"/>
    </font>
    <font>
      <sz val="11"/>
      <color rgb="FF3F3F76"/>
      <name val="游ゴシック"/>
      <family val="3"/>
      <charset val="128"/>
    </font>
    <font>
      <sz val="11"/>
      <color rgb="FF006100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72"/>
      <name val="ＭＳ Ｐゴシック"/>
      <family val="3"/>
      <charset val="128"/>
    </font>
    <font>
      <sz val="18"/>
      <name val="ＭＳ Ｐゴシック"/>
      <family val="3"/>
      <charset val="128"/>
    </font>
    <font>
      <sz val="20"/>
      <name val="ＭＳ Ｐゴシック"/>
      <family val="3"/>
      <charset val="128"/>
    </font>
    <font>
      <sz val="10"/>
      <color rgb="FFFF0000"/>
      <name val="游ゴシック"/>
      <family val="3"/>
      <charset val="128"/>
    </font>
    <font>
      <sz val="9"/>
      <color rgb="FFFF0000"/>
      <name val="游ゴシック"/>
      <family val="3"/>
      <charset val="128"/>
    </font>
    <font>
      <sz val="10"/>
      <color theme="1"/>
      <name val="游ゴシック"/>
      <family val="3"/>
    </font>
    <font>
      <sz val="24"/>
      <color rgb="FF000000"/>
      <name val="A-OTF 新ゴ Pro L"/>
      <family val="3"/>
    </font>
    <font>
      <sz val="14"/>
      <color rgb="FF000000"/>
      <name val="A-OTF 新ゴ Pro L"/>
      <family val="3"/>
    </font>
    <font>
      <u/>
      <sz val="14"/>
      <color rgb="FF000000"/>
      <name val="A-OTF 新ゴ Pro L"/>
      <family val="3"/>
    </font>
    <font>
      <sz val="14"/>
      <color rgb="FF000000"/>
      <name val="ＭＳ ゴシック"/>
      <family val="3"/>
    </font>
    <font>
      <sz val="12"/>
      <color theme="1"/>
      <name val="ＭＳ ゴシック"/>
      <family val="3"/>
    </font>
    <font>
      <sz val="12"/>
      <color rgb="FF000000"/>
      <name val="A-OTF 新ゴ Pro L"/>
      <family val="3"/>
    </font>
    <font>
      <sz val="72"/>
      <color rgb="FF000000"/>
      <name val="ＭＳ Ｐゴシック"/>
      <family val="3"/>
    </font>
    <font>
      <sz val="20"/>
      <color rgb="FF000000"/>
      <name val="ＭＳ Ｐゴシック"/>
      <family val="3"/>
    </font>
    <font>
      <sz val="9"/>
      <color rgb="FF000000"/>
      <name val="ＭＳ Ｐゴシック"/>
      <family val="3"/>
    </font>
    <font>
      <b/>
      <sz val="9"/>
      <color rgb="FF000000"/>
      <name val="ＭＳ Ｐゴシック"/>
      <family val="3"/>
    </font>
    <font>
      <sz val="18"/>
      <color rgb="FF000000"/>
      <name val="ＭＳ Ｐゴシック"/>
      <family val="3"/>
    </font>
    <font>
      <sz val="24"/>
      <name val="ＭＳ Ｐゴシック"/>
      <family val="3"/>
      <charset val="128"/>
    </font>
    <font>
      <b/>
      <sz val="72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72"/>
      <color rgb="FF000000"/>
      <name val="ＭＳ Ｐゴシック"/>
      <family val="3"/>
    </font>
    <font>
      <b/>
      <sz val="24"/>
      <color rgb="FF000000"/>
      <name val="ＭＳ Ｐゴシック"/>
      <family val="3"/>
    </font>
    <font>
      <b/>
      <sz val="18"/>
      <color rgb="FF000000"/>
      <name val="ＭＳ Ｐゴシック"/>
      <family val="3"/>
    </font>
    <font>
      <sz val="16"/>
      <color rgb="FF000000"/>
      <name val="ＭＳ Ｐゴシック"/>
      <family val="3"/>
    </font>
    <font>
      <sz val="22"/>
      <color rgb="FF000000"/>
      <name val="ＭＳ Ｐゴシック"/>
      <family val="3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</fills>
  <borders count="103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ashed">
        <color indexed="64"/>
      </right>
      <top style="hair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hair">
        <color indexed="64"/>
      </top>
      <bottom style="double">
        <color indexed="64"/>
      </bottom>
      <diagonal/>
    </border>
    <border>
      <left style="dashed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Up="1">
      <left style="thin">
        <color rgb="FF000000"/>
      </left>
      <right/>
      <top style="thin">
        <color rgb="FF000000"/>
      </top>
      <bottom/>
      <diagonal style="thin">
        <color rgb="FF000000"/>
      </diagonal>
    </border>
    <border diagonalUp="1">
      <left/>
      <right/>
      <top style="thin">
        <color rgb="FF000000"/>
      </top>
      <bottom/>
      <diagonal style="thin">
        <color rgb="FF000000"/>
      </diagonal>
    </border>
    <border diagonalUp="1">
      <left/>
      <right style="thin">
        <color rgb="FF000000"/>
      </right>
      <top style="thin">
        <color rgb="FF000000"/>
      </top>
      <bottom/>
      <diagonal style="thin">
        <color rgb="FF000000"/>
      </diagonal>
    </border>
    <border diagonalUp="1">
      <left style="thin">
        <color rgb="FF000000"/>
      </left>
      <right/>
      <top/>
      <bottom style="thin">
        <color rgb="FF000000"/>
      </bottom>
      <diagonal style="thin">
        <color rgb="FF000000"/>
      </diagonal>
    </border>
    <border diagonalUp="1">
      <left/>
      <right/>
      <top/>
      <bottom style="thin">
        <color rgb="FF000000"/>
      </bottom>
      <diagonal style="thin">
        <color rgb="FF000000"/>
      </diagonal>
    </border>
    <border diagonalUp="1">
      <left/>
      <right style="thin">
        <color rgb="FF000000"/>
      </right>
      <top/>
      <bottom style="thin">
        <color rgb="FF000000"/>
      </bottom>
      <diagonal style="thin">
        <color rgb="FF000000"/>
      </diagonal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7"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6" borderId="17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28" borderId="18" applyNumberFormat="0" applyFont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20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8" fillId="30" borderId="25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20" applyNumberFormat="0" applyAlignment="0" applyProtection="0">
      <alignment vertical="center"/>
    </xf>
    <xf numFmtId="0" fontId="3" fillId="0" borderId="0"/>
    <xf numFmtId="0" fontId="15" fillId="0" borderId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15" fillId="0" borderId="0" applyBorder="0"/>
  </cellStyleXfs>
  <cellXfs count="634">
    <xf numFmtId="0" fontId="0" fillId="0" borderId="0" xfId="0">
      <alignment vertical="center"/>
    </xf>
    <xf numFmtId="176" fontId="39" fillId="35" borderId="40" xfId="0" applyNumberFormat="1" applyFont="1" applyFill="1" applyBorder="1" applyAlignment="1">
      <alignment horizontal="center" vertical="center"/>
    </xf>
    <xf numFmtId="176" fontId="39" fillId="35" borderId="39" xfId="0" applyNumberFormat="1" applyFont="1" applyFill="1" applyBorder="1" applyAlignment="1">
      <alignment horizontal="center" vertical="center"/>
    </xf>
    <xf numFmtId="176" fontId="39" fillId="35" borderId="38" xfId="0" applyNumberFormat="1" applyFont="1" applyFill="1" applyBorder="1" applyAlignment="1">
      <alignment horizontal="center" vertical="center"/>
    </xf>
    <xf numFmtId="176" fontId="39" fillId="36" borderId="12" xfId="0" applyNumberFormat="1" applyFont="1" applyFill="1" applyBorder="1" applyAlignment="1">
      <alignment horizontal="right" vertical="center"/>
    </xf>
    <xf numFmtId="176" fontId="39" fillId="36" borderId="43" xfId="0" applyNumberFormat="1" applyFont="1" applyFill="1" applyBorder="1" applyAlignment="1">
      <alignment horizontal="right" vertical="center"/>
    </xf>
    <xf numFmtId="46" fontId="39" fillId="36" borderId="12" xfId="0" applyNumberFormat="1" applyFont="1" applyFill="1" applyBorder="1" applyAlignment="1">
      <alignment horizontal="right" vertical="center"/>
    </xf>
    <xf numFmtId="46" fontId="39" fillId="36" borderId="43" xfId="0" applyNumberFormat="1" applyFont="1" applyFill="1" applyBorder="1" applyAlignment="1">
      <alignment horizontal="right" vertical="center"/>
    </xf>
    <xf numFmtId="0" fontId="39" fillId="35" borderId="43" xfId="0" applyFont="1" applyFill="1" applyBorder="1" applyAlignment="1">
      <alignment horizontal="center" vertical="center"/>
    </xf>
    <xf numFmtId="5" fontId="39" fillId="35" borderId="37" xfId="0" applyNumberFormat="1" applyFont="1" applyFill="1" applyBorder="1" applyAlignment="1">
      <alignment horizontal="left" vertical="center"/>
    </xf>
    <xf numFmtId="5" fontId="39" fillId="35" borderId="36" xfId="0" applyNumberFormat="1" applyFont="1" applyFill="1" applyBorder="1" applyAlignment="1">
      <alignment horizontal="left" vertical="center"/>
    </xf>
    <xf numFmtId="5" fontId="39" fillId="35" borderId="35" xfId="0" applyNumberFormat="1" applyFont="1" applyFill="1" applyBorder="1" applyAlignment="1">
      <alignment horizontal="left" vertical="center"/>
    </xf>
    <xf numFmtId="46" fontId="39" fillId="0" borderId="37" xfId="0" applyNumberFormat="1" applyFont="1" applyBorder="1" applyAlignment="1">
      <alignment horizontal="right" vertical="center"/>
    </xf>
    <xf numFmtId="46" fontId="39" fillId="0" borderId="36" xfId="0" applyNumberFormat="1" applyFont="1" applyBorder="1" applyAlignment="1">
      <alignment horizontal="right" vertical="center"/>
    </xf>
    <xf numFmtId="46" fontId="39" fillId="0" borderId="35" xfId="0" applyNumberFormat="1" applyFont="1" applyBorder="1" applyAlignment="1">
      <alignment horizontal="right" vertical="center"/>
    </xf>
    <xf numFmtId="176" fontId="39" fillId="0" borderId="34" xfId="0" applyNumberFormat="1" applyFont="1" applyBorder="1" applyAlignment="1">
      <alignment horizontal="right" vertical="center"/>
    </xf>
    <xf numFmtId="176" fontId="39" fillId="0" borderId="0" xfId="0" applyNumberFormat="1" applyFont="1" applyAlignment="1">
      <alignment horizontal="right" vertical="center"/>
    </xf>
    <xf numFmtId="176" fontId="39" fillId="0" borderId="33" xfId="0" applyNumberFormat="1" applyFont="1" applyBorder="1" applyAlignment="1">
      <alignment horizontal="right" vertical="center"/>
    </xf>
    <xf numFmtId="46" fontId="39" fillId="0" borderId="34" xfId="0" applyNumberFormat="1" applyFont="1" applyBorder="1" applyAlignment="1">
      <alignment horizontal="right" vertical="center"/>
    </xf>
    <xf numFmtId="46" fontId="39" fillId="0" borderId="0" xfId="0" applyNumberFormat="1" applyFont="1" applyAlignment="1">
      <alignment horizontal="right" vertical="center"/>
    </xf>
    <xf numFmtId="46" fontId="39" fillId="0" borderId="33" xfId="0" applyNumberFormat="1" applyFont="1" applyBorder="1" applyAlignment="1">
      <alignment horizontal="right" vertical="center"/>
    </xf>
    <xf numFmtId="0" fontId="39" fillId="35" borderId="34" xfId="0" applyFont="1" applyFill="1" applyBorder="1" applyAlignment="1">
      <alignment horizontal="left" vertical="center" indent="1"/>
    </xf>
    <xf numFmtId="0" fontId="39" fillId="35" borderId="0" xfId="0" applyFont="1" applyFill="1" applyAlignment="1">
      <alignment horizontal="left" vertical="center" indent="1"/>
    </xf>
    <xf numFmtId="0" fontId="39" fillId="35" borderId="33" xfId="0" applyFont="1" applyFill="1" applyBorder="1" applyAlignment="1">
      <alignment horizontal="left" vertical="center" indent="1"/>
    </xf>
    <xf numFmtId="5" fontId="39" fillId="35" borderId="42" xfId="0" applyNumberFormat="1" applyFont="1" applyFill="1" applyBorder="1" applyAlignment="1">
      <alignment horizontal="left" vertical="center" indent="1"/>
    </xf>
    <xf numFmtId="5" fontId="39" fillId="35" borderId="32" xfId="0" applyNumberFormat="1" applyFont="1" applyFill="1" applyBorder="1" applyAlignment="1">
      <alignment horizontal="left" vertical="center"/>
    </xf>
    <xf numFmtId="5" fontId="39" fillId="35" borderId="27" xfId="0" applyNumberFormat="1" applyFont="1" applyFill="1" applyBorder="1" applyAlignment="1">
      <alignment horizontal="left" vertical="center"/>
    </xf>
    <xf numFmtId="5" fontId="39" fillId="35" borderId="31" xfId="0" applyNumberFormat="1" applyFont="1" applyFill="1" applyBorder="1" applyAlignment="1">
      <alignment horizontal="left" vertical="center"/>
    </xf>
    <xf numFmtId="5" fontId="39" fillId="35" borderId="29" xfId="0" applyNumberFormat="1" applyFont="1" applyFill="1" applyBorder="1" applyAlignment="1">
      <alignment horizontal="left" vertical="center"/>
    </xf>
    <xf numFmtId="5" fontId="39" fillId="35" borderId="30" xfId="0" applyNumberFormat="1" applyFont="1" applyFill="1" applyBorder="1" applyAlignment="1">
      <alignment horizontal="left" vertical="center"/>
    </xf>
    <xf numFmtId="5" fontId="39" fillId="35" borderId="28" xfId="0" applyNumberFormat="1" applyFont="1" applyFill="1" applyBorder="1" applyAlignment="1">
      <alignment horizontal="left" vertical="center"/>
    </xf>
    <xf numFmtId="185" fontId="39" fillId="0" borderId="42" xfId="0" applyNumberFormat="1" applyFont="1" applyBorder="1" applyAlignment="1">
      <alignment horizontal="center" vertical="center"/>
    </xf>
    <xf numFmtId="0" fontId="39" fillId="35" borderId="42" xfId="0" applyFont="1" applyFill="1" applyBorder="1" applyAlignment="1">
      <alignment horizontal="left" vertical="center"/>
    </xf>
    <xf numFmtId="5" fontId="39" fillId="0" borderId="42" xfId="0" applyNumberFormat="1" applyFont="1" applyBorder="1" applyAlignment="1">
      <alignment horizontal="right" vertical="center"/>
    </xf>
    <xf numFmtId="0" fontId="39" fillId="35" borderId="32" xfId="0" applyFont="1" applyFill="1" applyBorder="1" applyAlignment="1">
      <alignment horizontal="left" vertical="center"/>
    </xf>
    <xf numFmtId="0" fontId="39" fillId="35" borderId="27" xfId="0" applyFont="1" applyFill="1" applyBorder="1" applyAlignment="1">
      <alignment horizontal="left" vertical="center"/>
    </xf>
    <xf numFmtId="0" fontId="39" fillId="35" borderId="31" xfId="0" applyFont="1" applyFill="1" applyBorder="1" applyAlignment="1">
      <alignment horizontal="left" vertical="center"/>
    </xf>
    <xf numFmtId="0" fontId="39" fillId="35" borderId="29" xfId="0" applyFont="1" applyFill="1" applyBorder="1" applyAlignment="1">
      <alignment horizontal="left" vertical="center"/>
    </xf>
    <xf numFmtId="0" fontId="39" fillId="35" borderId="30" xfId="0" applyFont="1" applyFill="1" applyBorder="1" applyAlignment="1">
      <alignment horizontal="left" vertical="center"/>
    </xf>
    <xf numFmtId="0" fontId="39" fillId="35" borderId="28" xfId="0" applyFont="1" applyFill="1" applyBorder="1" applyAlignment="1">
      <alignment horizontal="left" vertical="center"/>
    </xf>
    <xf numFmtId="176" fontId="39" fillId="0" borderId="50" xfId="0" applyNumberFormat="1" applyFont="1" applyBorder="1" applyAlignment="1">
      <alignment horizontal="right" vertical="center"/>
    </xf>
    <xf numFmtId="176" fontId="39" fillId="0" borderId="49" xfId="0" applyNumberFormat="1" applyFont="1" applyBorder="1" applyAlignment="1">
      <alignment horizontal="right" vertical="center"/>
    </xf>
    <xf numFmtId="176" fontId="39" fillId="0" borderId="48" xfId="0" applyNumberFormat="1" applyFont="1" applyBorder="1" applyAlignment="1">
      <alignment horizontal="right" vertical="center"/>
    </xf>
    <xf numFmtId="176" fontId="39" fillId="0" borderId="47" xfId="0" applyNumberFormat="1" applyFont="1" applyBorder="1" applyAlignment="1">
      <alignment horizontal="right" vertical="center"/>
    </xf>
    <xf numFmtId="176" fontId="39" fillId="0" borderId="46" xfId="0" applyNumberFormat="1" applyFont="1" applyBorder="1" applyAlignment="1">
      <alignment horizontal="right" vertical="center"/>
    </xf>
    <xf numFmtId="176" fontId="39" fillId="0" borderId="45" xfId="0" applyNumberFormat="1" applyFont="1" applyBorder="1" applyAlignment="1">
      <alignment horizontal="right" vertical="center"/>
    </xf>
    <xf numFmtId="46" fontId="39" fillId="0" borderId="50" xfId="0" applyNumberFormat="1" applyFont="1" applyBorder="1" applyAlignment="1">
      <alignment horizontal="right" vertical="center"/>
    </xf>
    <xf numFmtId="46" fontId="39" fillId="0" borderId="49" xfId="0" applyNumberFormat="1" applyFont="1" applyBorder="1" applyAlignment="1">
      <alignment horizontal="right" vertical="center"/>
    </xf>
    <xf numFmtId="46" fontId="39" fillId="0" borderId="48" xfId="0" applyNumberFormat="1" applyFont="1" applyBorder="1" applyAlignment="1">
      <alignment horizontal="right" vertical="center"/>
    </xf>
    <xf numFmtId="46" fontId="39" fillId="0" borderId="47" xfId="0" applyNumberFormat="1" applyFont="1" applyBorder="1" applyAlignment="1">
      <alignment horizontal="right" vertical="center"/>
    </xf>
    <xf numFmtId="46" fontId="39" fillId="0" borderId="46" xfId="0" applyNumberFormat="1" applyFont="1" applyBorder="1" applyAlignment="1">
      <alignment horizontal="right" vertical="center"/>
    </xf>
    <xf numFmtId="46" fontId="39" fillId="0" borderId="45" xfId="0" applyNumberFormat="1" applyFont="1" applyBorder="1" applyAlignment="1">
      <alignment horizontal="right" vertical="center"/>
    </xf>
    <xf numFmtId="46" fontId="39" fillId="0" borderId="32" xfId="0" applyNumberFormat="1" applyFont="1" applyBorder="1" applyAlignment="1">
      <alignment horizontal="right" vertical="center"/>
    </xf>
    <xf numFmtId="46" fontId="39" fillId="0" borderId="27" xfId="0" applyNumberFormat="1" applyFont="1" applyBorder="1" applyAlignment="1">
      <alignment horizontal="right" vertical="center"/>
    </xf>
    <xf numFmtId="46" fontId="39" fillId="0" borderId="31" xfId="0" applyNumberFormat="1" applyFont="1" applyBorder="1" applyAlignment="1">
      <alignment horizontal="right" vertical="center"/>
    </xf>
    <xf numFmtId="46" fontId="39" fillId="0" borderId="29" xfId="0" applyNumberFormat="1" applyFont="1" applyBorder="1" applyAlignment="1">
      <alignment horizontal="right" vertical="center"/>
    </xf>
    <xf numFmtId="46" fontId="39" fillId="0" borderId="30" xfId="0" applyNumberFormat="1" applyFont="1" applyBorder="1" applyAlignment="1">
      <alignment horizontal="right" vertical="center"/>
    </xf>
    <xf numFmtId="46" fontId="39" fillId="0" borderId="28" xfId="0" applyNumberFormat="1" applyFont="1" applyBorder="1" applyAlignment="1">
      <alignment horizontal="right" vertical="center"/>
    </xf>
    <xf numFmtId="0" fontId="39" fillId="35" borderId="32" xfId="0" applyFont="1" applyFill="1" applyBorder="1" applyAlignment="1">
      <alignment horizontal="left" vertical="center" indent="1"/>
    </xf>
    <xf numFmtId="0" fontId="39" fillId="35" borderId="27" xfId="0" applyFont="1" applyFill="1" applyBorder="1" applyAlignment="1">
      <alignment horizontal="left" vertical="center" indent="1"/>
    </xf>
    <xf numFmtId="0" fontId="39" fillId="35" borderId="31" xfId="0" applyFont="1" applyFill="1" applyBorder="1" applyAlignment="1">
      <alignment horizontal="left" vertical="center" indent="1"/>
    </xf>
    <xf numFmtId="0" fontId="39" fillId="35" borderId="29" xfId="0" applyFont="1" applyFill="1" applyBorder="1" applyAlignment="1">
      <alignment horizontal="left" vertical="center" indent="1"/>
    </xf>
    <xf numFmtId="0" fontId="39" fillId="35" borderId="30" xfId="0" applyFont="1" applyFill="1" applyBorder="1" applyAlignment="1">
      <alignment horizontal="left" vertical="center" indent="1"/>
    </xf>
    <xf numFmtId="0" fontId="39" fillId="35" borderId="28" xfId="0" applyFont="1" applyFill="1" applyBorder="1" applyAlignment="1">
      <alignment horizontal="left" vertical="center" indent="1"/>
    </xf>
    <xf numFmtId="0" fontId="39" fillId="35" borderId="12" xfId="0" applyFont="1" applyFill="1" applyBorder="1" applyAlignment="1">
      <alignment horizontal="center" vertical="center"/>
    </xf>
    <xf numFmtId="0" fontId="39" fillId="35" borderId="10" xfId="0" applyFont="1" applyFill="1" applyBorder="1" applyAlignment="1">
      <alignment horizontal="center" vertical="center"/>
    </xf>
    <xf numFmtId="0" fontId="39" fillId="35" borderId="42" xfId="0" applyFont="1" applyFill="1" applyBorder="1" applyAlignment="1">
      <alignment horizontal="center" vertical="center"/>
    </xf>
    <xf numFmtId="6" fontId="39" fillId="0" borderId="32" xfId="42" applyNumberFormat="1" applyFont="1" applyBorder="1" applyAlignment="1">
      <alignment horizontal="right" vertical="center"/>
    </xf>
    <xf numFmtId="6" fontId="39" fillId="0" borderId="27" xfId="42" applyNumberFormat="1" applyFont="1" applyBorder="1" applyAlignment="1">
      <alignment horizontal="right" vertical="center"/>
    </xf>
    <xf numFmtId="6" fontId="39" fillId="0" borderId="31" xfId="42" applyNumberFormat="1" applyFont="1" applyBorder="1" applyAlignment="1">
      <alignment horizontal="right" vertical="center"/>
    </xf>
    <xf numFmtId="6" fontId="39" fillId="0" borderId="29" xfId="42" applyNumberFormat="1" applyFont="1" applyBorder="1" applyAlignment="1">
      <alignment horizontal="right" vertical="center"/>
    </xf>
    <xf numFmtId="6" fontId="39" fillId="0" borderId="30" xfId="42" applyNumberFormat="1" applyFont="1" applyBorder="1" applyAlignment="1">
      <alignment horizontal="right" vertical="center"/>
    </xf>
    <xf numFmtId="6" fontId="39" fillId="0" borderId="28" xfId="42" applyNumberFormat="1" applyFont="1" applyBorder="1" applyAlignment="1">
      <alignment horizontal="right" vertical="center"/>
    </xf>
    <xf numFmtId="176" fontId="39" fillId="7" borderId="32" xfId="0" applyNumberFormat="1" applyFont="1" applyFill="1" applyBorder="1" applyAlignment="1" applyProtection="1">
      <alignment horizontal="right" vertical="center"/>
      <protection locked="0"/>
    </xf>
    <xf numFmtId="176" fontId="39" fillId="7" borderId="27" xfId="0" applyNumberFormat="1" applyFont="1" applyFill="1" applyBorder="1" applyAlignment="1" applyProtection="1">
      <alignment horizontal="right" vertical="center"/>
      <protection locked="0"/>
    </xf>
    <xf numFmtId="176" fontId="39" fillId="7" borderId="31" xfId="0" applyNumberFormat="1" applyFont="1" applyFill="1" applyBorder="1" applyAlignment="1" applyProtection="1">
      <alignment horizontal="right" vertical="center"/>
      <protection locked="0"/>
    </xf>
    <xf numFmtId="176" fontId="39" fillId="7" borderId="29" xfId="0" applyNumberFormat="1" applyFont="1" applyFill="1" applyBorder="1" applyAlignment="1" applyProtection="1">
      <alignment horizontal="right" vertical="center"/>
      <protection locked="0"/>
    </xf>
    <xf numFmtId="176" fontId="39" fillId="7" borderId="30" xfId="0" applyNumberFormat="1" applyFont="1" applyFill="1" applyBorder="1" applyAlignment="1" applyProtection="1">
      <alignment horizontal="right" vertical="center"/>
      <protection locked="0"/>
    </xf>
    <xf numFmtId="176" fontId="39" fillId="7" borderId="28" xfId="0" applyNumberFormat="1" applyFont="1" applyFill="1" applyBorder="1" applyAlignment="1" applyProtection="1">
      <alignment horizontal="right" vertical="center"/>
      <protection locked="0"/>
    </xf>
    <xf numFmtId="184" fontId="39" fillId="0" borderId="32" xfId="42" applyNumberFormat="1" applyFont="1" applyBorder="1" applyAlignment="1">
      <alignment horizontal="center" vertical="center"/>
    </xf>
    <xf numFmtId="184" fontId="39" fillId="0" borderId="27" xfId="42" applyNumberFormat="1" applyFont="1" applyBorder="1" applyAlignment="1">
      <alignment horizontal="center" vertical="center"/>
    </xf>
    <xf numFmtId="184" fontId="39" fillId="0" borderId="31" xfId="42" applyNumberFormat="1" applyFont="1" applyBorder="1" applyAlignment="1">
      <alignment horizontal="center" vertical="center"/>
    </xf>
    <xf numFmtId="184" fontId="39" fillId="0" borderId="29" xfId="42" applyNumberFormat="1" applyFont="1" applyBorder="1" applyAlignment="1">
      <alignment horizontal="center" vertical="center"/>
    </xf>
    <xf numFmtId="184" fontId="39" fillId="0" borderId="30" xfId="42" applyNumberFormat="1" applyFont="1" applyBorder="1" applyAlignment="1">
      <alignment horizontal="center" vertical="center"/>
    </xf>
    <xf numFmtId="184" fontId="39" fillId="0" borderId="28" xfId="42" applyNumberFormat="1" applyFont="1" applyBorder="1" applyAlignment="1">
      <alignment horizontal="center" vertical="center"/>
    </xf>
    <xf numFmtId="176" fontId="39" fillId="0" borderId="40" xfId="0" applyNumberFormat="1" applyFont="1" applyBorder="1" applyAlignment="1">
      <alignment horizontal="right" vertical="center"/>
    </xf>
    <xf numFmtId="176" fontId="39" fillId="0" borderId="39" xfId="0" applyNumberFormat="1" applyFont="1" applyBorder="1" applyAlignment="1">
      <alignment horizontal="right" vertical="center"/>
    </xf>
    <xf numFmtId="176" fontId="39" fillId="0" borderId="38" xfId="0" applyNumberFormat="1" applyFont="1" applyBorder="1" applyAlignment="1">
      <alignment horizontal="right" vertical="center"/>
    </xf>
    <xf numFmtId="0" fontId="39" fillId="35" borderId="40" xfId="0" applyFont="1" applyFill="1" applyBorder="1" applyAlignment="1">
      <alignment horizontal="center" vertical="center"/>
    </xf>
    <xf numFmtId="0" fontId="39" fillId="35" borderId="39" xfId="0" applyFont="1" applyFill="1" applyBorder="1" applyAlignment="1">
      <alignment horizontal="center" vertical="center"/>
    </xf>
    <xf numFmtId="0" fontId="39" fillId="35" borderId="38" xfId="0" applyFont="1" applyFill="1" applyBorder="1" applyAlignment="1">
      <alignment horizontal="center" vertical="center"/>
    </xf>
    <xf numFmtId="176" fontId="39" fillId="0" borderId="37" xfId="0" applyNumberFormat="1" applyFont="1" applyBorder="1" applyAlignment="1">
      <alignment horizontal="right" vertical="center"/>
    </xf>
    <xf numFmtId="176" fontId="39" fillId="0" borderId="36" xfId="0" applyNumberFormat="1" applyFont="1" applyBorder="1" applyAlignment="1">
      <alignment horizontal="right" vertical="center"/>
    </xf>
    <xf numFmtId="176" fontId="39" fillId="0" borderId="35" xfId="0" applyNumberFormat="1" applyFont="1" applyBorder="1" applyAlignment="1">
      <alignment horizontal="right" vertical="center"/>
    </xf>
    <xf numFmtId="0" fontId="39" fillId="35" borderId="37" xfId="0" applyFont="1" applyFill="1" applyBorder="1" applyAlignment="1">
      <alignment horizontal="center" vertical="center"/>
    </xf>
    <xf numFmtId="0" fontId="39" fillId="35" borderId="36" xfId="0" applyFont="1" applyFill="1" applyBorder="1" applyAlignment="1">
      <alignment horizontal="center" vertical="center"/>
    </xf>
    <xf numFmtId="0" fontId="39" fillId="35" borderId="35" xfId="0" applyFont="1" applyFill="1" applyBorder="1" applyAlignment="1">
      <alignment horizontal="center" vertical="center"/>
    </xf>
    <xf numFmtId="183" fontId="39" fillId="0" borderId="32" xfId="42" applyNumberFormat="1" applyFont="1" applyBorder="1" applyAlignment="1">
      <alignment horizontal="right" vertical="center"/>
    </xf>
    <xf numFmtId="183" fontId="39" fillId="0" borderId="27" xfId="42" applyNumberFormat="1" applyFont="1" applyBorder="1" applyAlignment="1">
      <alignment horizontal="right" vertical="center"/>
    </xf>
    <xf numFmtId="183" fontId="39" fillId="0" borderId="31" xfId="42" applyNumberFormat="1" applyFont="1" applyBorder="1" applyAlignment="1">
      <alignment horizontal="right" vertical="center"/>
    </xf>
    <xf numFmtId="183" fontId="39" fillId="0" borderId="29" xfId="42" applyNumberFormat="1" applyFont="1" applyBorder="1" applyAlignment="1">
      <alignment horizontal="right" vertical="center"/>
    </xf>
    <xf numFmtId="183" fontId="39" fillId="0" borderId="30" xfId="42" applyNumberFormat="1" applyFont="1" applyBorder="1" applyAlignment="1">
      <alignment horizontal="right" vertical="center"/>
    </xf>
    <xf numFmtId="183" fontId="39" fillId="0" borderId="28" xfId="42" applyNumberFormat="1" applyFont="1" applyBorder="1" applyAlignment="1">
      <alignment horizontal="right" vertical="center"/>
    </xf>
    <xf numFmtId="176" fontId="39" fillId="0" borderId="32" xfId="42" applyNumberFormat="1" applyFont="1" applyBorder="1" applyAlignment="1">
      <alignment horizontal="right" vertical="center"/>
    </xf>
    <xf numFmtId="176" fontId="39" fillId="0" borderId="27" xfId="42" applyNumberFormat="1" applyFont="1" applyBorder="1" applyAlignment="1">
      <alignment horizontal="right" vertical="center"/>
    </xf>
    <xf numFmtId="176" fontId="39" fillId="0" borderId="31" xfId="42" applyNumberFormat="1" applyFont="1" applyBorder="1" applyAlignment="1">
      <alignment horizontal="right" vertical="center"/>
    </xf>
    <xf numFmtId="176" fontId="39" fillId="0" borderId="29" xfId="42" applyNumberFormat="1" applyFont="1" applyBorder="1" applyAlignment="1">
      <alignment horizontal="right" vertical="center"/>
    </xf>
    <xf numFmtId="176" fontId="39" fillId="0" borderId="30" xfId="42" applyNumberFormat="1" applyFont="1" applyBorder="1" applyAlignment="1">
      <alignment horizontal="right" vertical="center"/>
    </xf>
    <xf numFmtId="176" fontId="39" fillId="0" borderId="28" xfId="42" applyNumberFormat="1" applyFont="1" applyBorder="1" applyAlignment="1">
      <alignment horizontal="right" vertical="center"/>
    </xf>
    <xf numFmtId="0" fontId="39" fillId="0" borderId="32" xfId="42" applyFont="1" applyBorder="1" applyAlignment="1">
      <alignment horizontal="center" vertical="center"/>
    </xf>
    <xf numFmtId="0" fontId="39" fillId="0" borderId="31" xfId="42" applyFont="1" applyBorder="1" applyAlignment="1">
      <alignment horizontal="center" vertical="center"/>
    </xf>
    <xf numFmtId="0" fontId="39" fillId="0" borderId="34" xfId="0" applyFont="1" applyBorder="1" applyAlignment="1">
      <alignment horizontal="center" vertical="center"/>
    </xf>
    <xf numFmtId="0" fontId="39" fillId="0" borderId="33" xfId="42" applyFont="1" applyBorder="1" applyAlignment="1">
      <alignment horizontal="center" vertical="center"/>
    </xf>
    <xf numFmtId="0" fontId="39" fillId="0" borderId="29" xfId="42" applyFont="1" applyBorder="1" applyAlignment="1">
      <alignment horizontal="center" vertical="center"/>
    </xf>
    <xf numFmtId="0" fontId="39" fillId="0" borderId="30" xfId="42" applyFont="1" applyBorder="1" applyAlignment="1">
      <alignment horizontal="center" vertical="center"/>
    </xf>
    <xf numFmtId="0" fontId="39" fillId="0" borderId="28" xfId="42" applyFont="1" applyBorder="1" applyAlignment="1">
      <alignment horizontal="center" vertical="center"/>
    </xf>
    <xf numFmtId="0" fontId="39" fillId="0" borderId="32" xfId="0" applyFont="1" applyBorder="1" applyAlignment="1">
      <alignment horizontal="left" vertical="center"/>
    </xf>
    <xf numFmtId="0" fontId="39" fillId="0" borderId="27" xfId="0" applyFont="1" applyBorder="1" applyAlignment="1">
      <alignment horizontal="left" vertical="center"/>
    </xf>
    <xf numFmtId="0" fontId="39" fillId="0" borderId="31" xfId="0" applyFont="1" applyBorder="1" applyAlignment="1">
      <alignment horizontal="left" vertical="center"/>
    </xf>
    <xf numFmtId="0" fontId="39" fillId="0" borderId="29" xfId="0" applyFont="1" applyBorder="1" applyAlignment="1">
      <alignment horizontal="left" vertical="center"/>
    </xf>
    <xf numFmtId="0" fontId="39" fillId="0" borderId="30" xfId="0" applyFont="1" applyBorder="1" applyAlignment="1">
      <alignment horizontal="left" vertical="center"/>
    </xf>
    <xf numFmtId="0" fontId="39" fillId="0" borderId="28" xfId="0" applyFont="1" applyBorder="1" applyAlignment="1">
      <alignment horizontal="left" vertical="center"/>
    </xf>
    <xf numFmtId="0" fontId="39" fillId="35" borderId="27" xfId="0" applyFont="1" applyFill="1" applyBorder="1" applyAlignment="1">
      <alignment horizontal="center" vertical="center"/>
    </xf>
    <xf numFmtId="0" fontId="39" fillId="35" borderId="30" xfId="0" applyFont="1" applyFill="1" applyBorder="1" applyAlignment="1">
      <alignment horizontal="center" vertical="center"/>
    </xf>
    <xf numFmtId="14" fontId="39" fillId="0" borderId="32" xfId="0" applyNumberFormat="1" applyFont="1" applyBorder="1" applyAlignment="1">
      <alignment horizontal="right" vertical="center"/>
    </xf>
    <xf numFmtId="14" fontId="39" fillId="0" borderId="27" xfId="0" applyNumberFormat="1" applyFont="1" applyBorder="1" applyAlignment="1">
      <alignment horizontal="right" vertical="center"/>
    </xf>
    <xf numFmtId="14" fontId="39" fillId="0" borderId="31" xfId="0" applyNumberFormat="1" applyFont="1" applyBorder="1" applyAlignment="1">
      <alignment horizontal="right" vertical="center"/>
    </xf>
    <xf numFmtId="14" fontId="39" fillId="0" borderId="29" xfId="0" applyNumberFormat="1" applyFont="1" applyBorder="1" applyAlignment="1">
      <alignment horizontal="right" vertical="center"/>
    </xf>
    <xf numFmtId="14" fontId="39" fillId="0" borderId="30" xfId="0" applyNumberFormat="1" applyFont="1" applyBorder="1" applyAlignment="1">
      <alignment horizontal="right" vertical="center"/>
    </xf>
    <xf numFmtId="14" fontId="39" fillId="0" borderId="28" xfId="0" applyNumberFormat="1" applyFont="1" applyBorder="1" applyAlignment="1">
      <alignment horizontal="right" vertical="center"/>
    </xf>
    <xf numFmtId="0" fontId="39" fillId="0" borderId="32" xfId="0" applyFont="1" applyBorder="1" applyAlignment="1">
      <alignment horizontal="right" vertical="center"/>
    </xf>
    <xf numFmtId="0" fontId="39" fillId="0" borderId="27" xfId="0" applyFont="1" applyBorder="1" applyAlignment="1">
      <alignment horizontal="right" vertical="center"/>
    </xf>
    <xf numFmtId="0" fontId="39" fillId="0" borderId="31" xfId="0" applyFont="1" applyBorder="1" applyAlignment="1">
      <alignment horizontal="right" vertical="center"/>
    </xf>
    <xf numFmtId="0" fontId="39" fillId="0" borderId="29" xfId="0" applyFont="1" applyBorder="1" applyAlignment="1">
      <alignment horizontal="right" vertical="center"/>
    </xf>
    <xf numFmtId="0" fontId="39" fillId="0" borderId="30" xfId="0" applyFont="1" applyBorder="1" applyAlignment="1">
      <alignment horizontal="right" vertical="center"/>
    </xf>
    <xf numFmtId="0" fontId="39" fillId="0" borderId="28" xfId="0" applyFont="1" applyBorder="1" applyAlignment="1">
      <alignment horizontal="right" vertical="center"/>
    </xf>
    <xf numFmtId="0" fontId="39" fillId="35" borderId="32" xfId="0" applyFont="1" applyFill="1" applyBorder="1" applyAlignment="1">
      <alignment horizontal="center" vertical="center"/>
    </xf>
    <xf numFmtId="0" fontId="39" fillId="35" borderId="31" xfId="0" applyFont="1" applyFill="1" applyBorder="1" applyAlignment="1">
      <alignment horizontal="center" vertical="center"/>
    </xf>
    <xf numFmtId="0" fontId="39" fillId="35" borderId="29" xfId="0" applyFont="1" applyFill="1" applyBorder="1" applyAlignment="1">
      <alignment horizontal="center" vertical="center"/>
    </xf>
    <xf numFmtId="0" fontId="39" fillId="35" borderId="28" xfId="0" applyFont="1" applyFill="1" applyBorder="1" applyAlignment="1">
      <alignment horizontal="center" vertical="center"/>
    </xf>
    <xf numFmtId="0" fontId="39" fillId="0" borderId="27" xfId="42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54" fillId="0" borderId="66" xfId="42" applyFont="1" applyBorder="1" applyAlignment="1">
      <alignment horizontal="center" vertical="center"/>
    </xf>
    <xf numFmtId="0" fontId="54" fillId="0" borderId="65" xfId="42" applyFont="1" applyBorder="1" applyAlignment="1">
      <alignment horizontal="center" vertical="center"/>
    </xf>
    <xf numFmtId="5" fontId="56" fillId="35" borderId="65" xfId="0" applyNumberFormat="1" applyFont="1" applyFill="1" applyBorder="1" applyAlignment="1">
      <alignment horizontal="left" vertical="center"/>
    </xf>
    <xf numFmtId="5" fontId="56" fillId="35" borderId="64" xfId="0" applyNumberFormat="1" applyFont="1" applyFill="1" applyBorder="1" applyAlignment="1">
      <alignment horizontal="left" vertical="center"/>
    </xf>
    <xf numFmtId="5" fontId="54" fillId="0" borderId="76" xfId="42" applyNumberFormat="1" applyFont="1" applyBorder="1" applyAlignment="1">
      <alignment horizontal="center" vertical="center"/>
    </xf>
    <xf numFmtId="5" fontId="54" fillId="0" borderId="91" xfId="42" applyNumberFormat="1" applyFont="1" applyBorder="1" applyAlignment="1">
      <alignment horizontal="center" vertical="center"/>
    </xf>
    <xf numFmtId="5" fontId="54" fillId="0" borderId="90" xfId="42" applyNumberFormat="1" applyFont="1" applyBorder="1" applyAlignment="1">
      <alignment horizontal="center" vertical="center"/>
    </xf>
    <xf numFmtId="5" fontId="54" fillId="0" borderId="71" xfId="42" applyNumberFormat="1" applyFont="1" applyBorder="1" applyAlignment="1">
      <alignment horizontal="center" vertical="center"/>
    </xf>
    <xf numFmtId="5" fontId="54" fillId="0" borderId="68" xfId="42" applyNumberFormat="1" applyFont="1" applyBorder="1" applyAlignment="1">
      <alignment horizontal="center" vertical="center"/>
    </xf>
    <xf numFmtId="5" fontId="54" fillId="0" borderId="67" xfId="42" applyNumberFormat="1" applyFont="1" applyBorder="1" applyAlignment="1">
      <alignment horizontal="center" vertical="center"/>
    </xf>
    <xf numFmtId="0" fontId="56" fillId="35" borderId="76" xfId="0" applyFont="1" applyFill="1" applyBorder="1" applyAlignment="1">
      <alignment horizontal="center" vertical="center"/>
    </xf>
    <xf numFmtId="0" fontId="56" fillId="35" borderId="91" xfId="0" applyFont="1" applyFill="1" applyBorder="1" applyAlignment="1">
      <alignment horizontal="center" vertical="center"/>
    </xf>
    <xf numFmtId="0" fontId="56" fillId="35" borderId="90" xfId="0" applyFont="1" applyFill="1" applyBorder="1" applyAlignment="1">
      <alignment horizontal="center" vertical="center"/>
    </xf>
    <xf numFmtId="5" fontId="56" fillId="35" borderId="42" xfId="0" applyNumberFormat="1" applyFont="1" applyFill="1" applyBorder="1" applyAlignment="1">
      <alignment horizontal="left" vertical="center"/>
    </xf>
    <xf numFmtId="5" fontId="56" fillId="35" borderId="59" xfId="0" applyNumberFormat="1" applyFont="1" applyFill="1" applyBorder="1" applyAlignment="1">
      <alignment horizontal="left" vertical="center"/>
    </xf>
    <xf numFmtId="0" fontId="56" fillId="35" borderId="42" xfId="0" applyFont="1" applyFill="1" applyBorder="1" applyAlignment="1">
      <alignment horizontal="left" vertical="center"/>
    </xf>
    <xf numFmtId="0" fontId="56" fillId="35" borderId="59" xfId="0" applyFont="1" applyFill="1" applyBorder="1" applyAlignment="1">
      <alignment horizontal="left" vertical="center"/>
    </xf>
    <xf numFmtId="5" fontId="54" fillId="0" borderId="60" xfId="42" applyNumberFormat="1" applyFont="1" applyBorder="1" applyAlignment="1">
      <alignment horizontal="center" vertical="center"/>
    </xf>
    <xf numFmtId="5" fontId="54" fillId="0" borderId="42" xfId="42" applyNumberFormat="1" applyFont="1" applyBorder="1" applyAlignment="1">
      <alignment horizontal="center" vertical="center"/>
    </xf>
    <xf numFmtId="176" fontId="54" fillId="0" borderId="42" xfId="42" applyNumberFormat="1" applyFont="1" applyBorder="1" applyAlignment="1">
      <alignment horizontal="center" vertical="center"/>
    </xf>
    <xf numFmtId="176" fontId="54" fillId="0" borderId="32" xfId="42" applyNumberFormat="1" applyFont="1" applyBorder="1" applyAlignment="1">
      <alignment horizontal="center" vertical="center"/>
    </xf>
    <xf numFmtId="176" fontId="54" fillId="0" borderId="27" xfId="42" applyNumberFormat="1" applyFont="1" applyBorder="1" applyAlignment="1">
      <alignment horizontal="center" vertical="center"/>
    </xf>
    <xf numFmtId="176" fontId="54" fillId="0" borderId="31" xfId="42" applyNumberFormat="1" applyFont="1" applyBorder="1" applyAlignment="1">
      <alignment horizontal="center" vertical="center"/>
    </xf>
    <xf numFmtId="176" fontId="54" fillId="0" borderId="29" xfId="42" applyNumberFormat="1" applyFont="1" applyBorder="1" applyAlignment="1">
      <alignment horizontal="center" vertical="center"/>
    </xf>
    <xf numFmtId="176" fontId="54" fillId="0" borderId="30" xfId="42" applyNumberFormat="1" applyFont="1" applyBorder="1" applyAlignment="1">
      <alignment horizontal="center" vertical="center"/>
    </xf>
    <xf numFmtId="176" fontId="54" fillId="0" borderId="28" xfId="42" applyNumberFormat="1" applyFont="1" applyBorder="1" applyAlignment="1">
      <alignment horizontal="center" vertical="center"/>
    </xf>
    <xf numFmtId="0" fontId="54" fillId="0" borderId="32" xfId="42" applyFont="1" applyBorder="1" applyAlignment="1">
      <alignment horizontal="center" vertical="center"/>
    </xf>
    <xf numFmtId="0" fontId="54" fillId="0" borderId="32" xfId="42" applyFont="1" applyBorder="1" applyAlignment="1">
      <alignment horizontal="left" vertical="center"/>
    </xf>
    <xf numFmtId="0" fontId="54" fillId="0" borderId="29" xfId="42" applyFont="1" applyBorder="1" applyAlignment="1">
      <alignment horizontal="left" vertical="center"/>
    </xf>
    <xf numFmtId="0" fontId="54" fillId="0" borderId="60" xfId="42" applyFont="1" applyBorder="1" applyAlignment="1">
      <alignment horizontal="center" vertical="center"/>
    </xf>
    <xf numFmtId="0" fontId="54" fillId="0" borderId="42" xfId="42" applyFont="1" applyBorder="1" applyAlignment="1">
      <alignment horizontal="center" vertical="center"/>
    </xf>
    <xf numFmtId="0" fontId="56" fillId="35" borderId="42" xfId="0" applyFont="1" applyFill="1" applyBorder="1" applyAlignment="1">
      <alignment horizontal="left" vertical="center" indent="1"/>
    </xf>
    <xf numFmtId="0" fontId="56" fillId="35" borderId="59" xfId="0" applyFont="1" applyFill="1" applyBorder="1" applyAlignment="1">
      <alignment horizontal="left" vertical="center" indent="1"/>
    </xf>
    <xf numFmtId="0" fontId="56" fillId="35" borderId="72" xfId="0" applyFont="1" applyFill="1" applyBorder="1" applyAlignment="1">
      <alignment horizontal="center" vertical="center" wrapText="1"/>
    </xf>
    <xf numFmtId="0" fontId="56" fillId="35" borderId="79" xfId="0" applyFont="1" applyFill="1" applyBorder="1" applyAlignment="1">
      <alignment horizontal="center" vertical="center" wrapText="1"/>
    </xf>
    <xf numFmtId="0" fontId="57" fillId="35" borderId="27" xfId="0" applyFont="1" applyFill="1" applyBorder="1" applyAlignment="1">
      <alignment horizontal="center" vertical="center" wrapText="1"/>
    </xf>
    <xf numFmtId="0" fontId="57" fillId="35" borderId="31" xfId="0" applyFont="1" applyFill="1" applyBorder="1" applyAlignment="1">
      <alignment horizontal="center" vertical="center" wrapText="1"/>
    </xf>
    <xf numFmtId="0" fontId="57" fillId="35" borderId="0" xfId="0" applyFont="1" applyFill="1" applyAlignment="1">
      <alignment horizontal="center" vertical="center" wrapText="1"/>
    </xf>
    <xf numFmtId="0" fontId="57" fillId="35" borderId="33" xfId="0" applyFont="1" applyFill="1" applyBorder="1" applyAlignment="1">
      <alignment horizontal="center" vertical="center" wrapText="1"/>
    </xf>
    <xf numFmtId="0" fontId="57" fillId="35" borderId="30" xfId="0" applyFont="1" applyFill="1" applyBorder="1" applyAlignment="1">
      <alignment horizontal="center" vertical="center" wrapText="1"/>
    </xf>
    <xf numFmtId="0" fontId="57" fillId="35" borderId="28" xfId="0" applyFont="1" applyFill="1" applyBorder="1" applyAlignment="1">
      <alignment horizontal="center" vertical="center" wrapText="1"/>
    </xf>
    <xf numFmtId="0" fontId="56" fillId="35" borderId="32" xfId="0" applyFont="1" applyFill="1" applyBorder="1" applyAlignment="1">
      <alignment horizontal="center" vertical="center" wrapText="1"/>
    </xf>
    <xf numFmtId="0" fontId="56" fillId="35" borderId="34" xfId="0" applyFont="1" applyFill="1" applyBorder="1" applyAlignment="1">
      <alignment horizontal="center" vertical="center" wrapText="1"/>
    </xf>
    <xf numFmtId="0" fontId="56" fillId="35" borderId="0" xfId="0" applyFont="1" applyFill="1" applyAlignment="1">
      <alignment horizontal="center" vertical="center" wrapText="1"/>
    </xf>
    <xf numFmtId="0" fontId="56" fillId="35" borderId="33" xfId="0" applyFont="1" applyFill="1" applyBorder="1" applyAlignment="1">
      <alignment horizontal="center" vertical="center" wrapText="1"/>
    </xf>
    <xf numFmtId="0" fontId="56" fillId="35" borderId="29" xfId="0" applyFont="1" applyFill="1" applyBorder="1" applyAlignment="1">
      <alignment horizontal="center" vertical="center" wrapText="1"/>
    </xf>
    <xf numFmtId="0" fontId="56" fillId="35" borderId="30" xfId="0" applyFont="1" applyFill="1" applyBorder="1" applyAlignment="1">
      <alignment horizontal="center" vertical="center" wrapText="1"/>
    </xf>
    <xf numFmtId="0" fontId="56" fillId="35" borderId="28" xfId="0" applyFont="1" applyFill="1" applyBorder="1" applyAlignment="1">
      <alignment horizontal="center" vertical="center" wrapText="1"/>
    </xf>
    <xf numFmtId="0" fontId="56" fillId="35" borderId="33" xfId="0" applyFont="1" applyFill="1" applyBorder="1" applyAlignment="1">
      <alignment horizontal="center" vertical="center"/>
    </xf>
    <xf numFmtId="0" fontId="56" fillId="35" borderId="28" xfId="0" applyFont="1" applyFill="1" applyBorder="1" applyAlignment="1">
      <alignment horizontal="center" vertical="center"/>
    </xf>
    <xf numFmtId="0" fontId="56" fillId="35" borderId="34" xfId="0" applyFont="1" applyFill="1" applyBorder="1" applyAlignment="1">
      <alignment horizontal="center" vertical="center"/>
    </xf>
    <xf numFmtId="0" fontId="56" fillId="35" borderId="0" xfId="0" applyFont="1" applyFill="1" applyAlignment="1">
      <alignment horizontal="center" vertical="center"/>
    </xf>
    <xf numFmtId="0" fontId="56" fillId="35" borderId="29" xfId="0" applyFont="1" applyFill="1" applyBorder="1" applyAlignment="1">
      <alignment horizontal="center" vertical="center"/>
    </xf>
    <xf numFmtId="0" fontId="56" fillId="35" borderId="30" xfId="0" applyFont="1" applyFill="1" applyBorder="1" applyAlignment="1">
      <alignment horizontal="center" vertical="center"/>
    </xf>
    <xf numFmtId="0" fontId="56" fillId="35" borderId="75" xfId="0" applyFont="1" applyFill="1" applyBorder="1" applyAlignment="1">
      <alignment horizontal="center" vertical="center"/>
    </xf>
    <xf numFmtId="0" fontId="56" fillId="35" borderId="71" xfId="0" applyFont="1" applyFill="1" applyBorder="1" applyAlignment="1">
      <alignment horizontal="center" vertical="center"/>
    </xf>
    <xf numFmtId="0" fontId="54" fillId="0" borderId="68" xfId="42" applyFont="1" applyBorder="1" applyAlignment="1">
      <alignment horizontal="right" vertical="center"/>
    </xf>
    <xf numFmtId="46" fontId="54" fillId="0" borderId="68" xfId="42" applyNumberFormat="1" applyFont="1" applyBorder="1" applyAlignment="1">
      <alignment horizontal="right" vertical="center"/>
    </xf>
    <xf numFmtId="6" fontId="54" fillId="0" borderId="101" xfId="42" applyNumberFormat="1" applyFont="1" applyBorder="1" applyAlignment="1">
      <alignment horizontal="right" vertical="center"/>
    </xf>
    <xf numFmtId="6" fontId="54" fillId="0" borderId="97" xfId="42" applyNumberFormat="1" applyFont="1" applyBorder="1" applyAlignment="1">
      <alignment horizontal="right" vertical="center"/>
    </xf>
    <xf numFmtId="6" fontId="56" fillId="35" borderId="100" xfId="0" applyNumberFormat="1" applyFont="1" applyFill="1" applyBorder="1" applyAlignment="1">
      <alignment horizontal="center" vertical="center"/>
    </xf>
    <xf numFmtId="6" fontId="56" fillId="35" borderId="96" xfId="0" applyNumberFormat="1" applyFont="1" applyFill="1" applyBorder="1" applyAlignment="1">
      <alignment horizontal="center" vertical="center"/>
    </xf>
    <xf numFmtId="6" fontId="54" fillId="36" borderId="76" xfId="0" applyNumberFormat="1" applyFont="1" applyFill="1" applyBorder="1" applyAlignment="1">
      <alignment horizontal="right" vertical="center"/>
    </xf>
    <xf numFmtId="6" fontId="54" fillId="36" borderId="71" xfId="0" applyNumberFormat="1" applyFont="1" applyFill="1" applyBorder="1" applyAlignment="1">
      <alignment horizontal="right" vertical="center"/>
    </xf>
    <xf numFmtId="46" fontId="54" fillId="36" borderId="91" xfId="0" applyNumberFormat="1" applyFont="1" applyFill="1" applyBorder="1" applyAlignment="1">
      <alignment horizontal="center" vertical="center"/>
    </xf>
    <xf numFmtId="46" fontId="54" fillId="36" borderId="99" xfId="0" applyNumberFormat="1" applyFont="1" applyFill="1" applyBorder="1" applyAlignment="1">
      <alignment horizontal="center" vertical="center"/>
    </xf>
    <xf numFmtId="46" fontId="54" fillId="36" borderId="68" xfId="0" applyNumberFormat="1" applyFont="1" applyFill="1" applyBorder="1" applyAlignment="1">
      <alignment horizontal="center" vertical="center"/>
    </xf>
    <xf numFmtId="46" fontId="54" fillId="36" borderId="73" xfId="0" applyNumberFormat="1" applyFont="1" applyFill="1" applyBorder="1" applyAlignment="1">
      <alignment horizontal="center" vertical="center"/>
    </xf>
    <xf numFmtId="6" fontId="54" fillId="36" borderId="91" xfId="0" applyNumberFormat="1" applyFont="1" applyFill="1" applyBorder="1" applyAlignment="1">
      <alignment horizontal="right" vertical="center"/>
    </xf>
    <xf numFmtId="6" fontId="54" fillId="36" borderId="68" xfId="0" applyNumberFormat="1" applyFont="1" applyFill="1" applyBorder="1" applyAlignment="1">
      <alignment horizontal="right" vertical="center"/>
    </xf>
    <xf numFmtId="46" fontId="54" fillId="36" borderId="93" xfId="0" applyNumberFormat="1" applyFont="1" applyFill="1" applyBorder="1" applyAlignment="1">
      <alignment horizontal="right" vertical="center"/>
    </xf>
    <xf numFmtId="46" fontId="54" fillId="36" borderId="70" xfId="0" applyNumberFormat="1" applyFont="1" applyFill="1" applyBorder="1" applyAlignment="1">
      <alignment horizontal="right" vertical="center"/>
    </xf>
    <xf numFmtId="6" fontId="54" fillId="36" borderId="92" xfId="0" applyNumberFormat="1" applyFont="1" applyFill="1" applyBorder="1" applyAlignment="1">
      <alignment horizontal="right" vertical="center"/>
    </xf>
    <xf numFmtId="6" fontId="54" fillId="36" borderId="93" xfId="0" applyNumberFormat="1" applyFont="1" applyFill="1" applyBorder="1" applyAlignment="1">
      <alignment horizontal="right" vertical="center"/>
    </xf>
    <xf numFmtId="6" fontId="54" fillId="36" borderId="69" xfId="0" applyNumberFormat="1" applyFont="1" applyFill="1" applyBorder="1" applyAlignment="1">
      <alignment horizontal="right" vertical="center"/>
    </xf>
    <xf numFmtId="6" fontId="54" fillId="36" borderId="70" xfId="0" applyNumberFormat="1" applyFont="1" applyFill="1" applyBorder="1" applyAlignment="1">
      <alignment horizontal="right" vertical="center"/>
    </xf>
    <xf numFmtId="46" fontId="54" fillId="36" borderId="92" xfId="0" applyNumberFormat="1" applyFont="1" applyFill="1" applyBorder="1" applyAlignment="1">
      <alignment horizontal="right" vertical="center"/>
    </xf>
    <xf numFmtId="46" fontId="54" fillId="36" borderId="99" xfId="0" applyNumberFormat="1" applyFont="1" applyFill="1" applyBorder="1" applyAlignment="1">
      <alignment horizontal="right" vertical="center"/>
    </xf>
    <xf numFmtId="46" fontId="54" fillId="36" borderId="69" xfId="0" applyNumberFormat="1" applyFont="1" applyFill="1" applyBorder="1" applyAlignment="1">
      <alignment horizontal="right" vertical="center"/>
    </xf>
    <xf numFmtId="46" fontId="54" fillId="36" borderId="73" xfId="0" applyNumberFormat="1" applyFont="1" applyFill="1" applyBorder="1" applyAlignment="1">
      <alignment horizontal="right" vertical="center"/>
    </xf>
    <xf numFmtId="0" fontId="56" fillId="35" borderId="98" xfId="0" applyFont="1" applyFill="1" applyBorder="1" applyAlignment="1">
      <alignment horizontal="center" vertical="center"/>
    </xf>
    <xf numFmtId="0" fontId="56" fillId="35" borderId="95" xfId="0" applyFont="1" applyFill="1" applyBorder="1" applyAlignment="1">
      <alignment horizontal="center" vertical="center"/>
    </xf>
    <xf numFmtId="183" fontId="54" fillId="0" borderId="76" xfId="42" applyNumberFormat="1" applyFont="1" applyBorder="1" applyAlignment="1">
      <alignment horizontal="right" vertical="center"/>
    </xf>
    <xf numFmtId="183" fontId="54" fillId="0" borderId="91" xfId="42" applyNumberFormat="1" applyFont="1" applyBorder="1" applyAlignment="1">
      <alignment horizontal="right" vertical="center"/>
    </xf>
    <xf numFmtId="183" fontId="54" fillId="0" borderId="93" xfId="42" applyNumberFormat="1" applyFont="1" applyBorder="1" applyAlignment="1">
      <alignment horizontal="right" vertical="center"/>
    </xf>
    <xf numFmtId="0" fontId="56" fillId="35" borderId="93" xfId="0" applyFont="1" applyFill="1" applyBorder="1" applyAlignment="1">
      <alignment horizontal="left" vertical="center"/>
    </xf>
    <xf numFmtId="6" fontId="54" fillId="0" borderId="92" xfId="42" applyNumberFormat="1" applyFont="1" applyBorder="1" applyAlignment="1">
      <alignment horizontal="right" vertical="center"/>
    </xf>
    <xf numFmtId="6" fontId="54" fillId="0" borderId="91" xfId="42" applyNumberFormat="1" applyFont="1" applyBorder="1" applyAlignment="1">
      <alignment horizontal="right" vertical="center"/>
    </xf>
    <xf numFmtId="6" fontId="54" fillId="0" borderId="93" xfId="42" applyNumberFormat="1" applyFont="1" applyBorder="1" applyAlignment="1">
      <alignment horizontal="right" vertical="center"/>
    </xf>
    <xf numFmtId="5" fontId="54" fillId="0" borderId="72" xfId="42" applyNumberFormat="1" applyFont="1" applyBorder="1" applyAlignment="1">
      <alignment horizontal="right" vertical="center"/>
    </xf>
    <xf numFmtId="5" fontId="54" fillId="0" borderId="0" xfId="0" applyNumberFormat="1" applyFont="1" applyAlignment="1">
      <alignment horizontal="right" vertical="center"/>
    </xf>
    <xf numFmtId="5" fontId="54" fillId="0" borderId="33" xfId="42" applyNumberFormat="1" applyFont="1" applyBorder="1" applyAlignment="1">
      <alignment horizontal="right" vertical="center"/>
    </xf>
    <xf numFmtId="5" fontId="54" fillId="0" borderId="79" xfId="42" applyNumberFormat="1" applyFont="1" applyBorder="1" applyAlignment="1">
      <alignment horizontal="right" vertical="center"/>
    </xf>
    <xf numFmtId="5" fontId="54" fillId="0" borderId="30" xfId="42" applyNumberFormat="1" applyFont="1" applyBorder="1" applyAlignment="1">
      <alignment horizontal="right" vertical="center"/>
    </xf>
    <xf numFmtId="5" fontId="54" fillId="0" borderId="28" xfId="42" applyNumberFormat="1" applyFont="1" applyBorder="1" applyAlignment="1">
      <alignment horizontal="right" vertical="center"/>
    </xf>
    <xf numFmtId="5" fontId="56" fillId="35" borderId="92" xfId="0" applyNumberFormat="1" applyFont="1" applyFill="1" applyBorder="1" applyAlignment="1">
      <alignment horizontal="left" vertical="center" indent="1"/>
    </xf>
    <xf numFmtId="5" fontId="56" fillId="35" borderId="91" xfId="0" applyNumberFormat="1" applyFont="1" applyFill="1" applyBorder="1" applyAlignment="1">
      <alignment horizontal="left" vertical="center" indent="1"/>
    </xf>
    <xf numFmtId="5" fontId="56" fillId="35" borderId="90" xfId="0" applyNumberFormat="1" applyFont="1" applyFill="1" applyBorder="1" applyAlignment="1">
      <alignment horizontal="left" vertical="center" indent="1"/>
    </xf>
    <xf numFmtId="6" fontId="54" fillId="0" borderId="76" xfId="42" applyNumberFormat="1" applyFont="1" applyBorder="1" applyAlignment="1">
      <alignment horizontal="center" vertical="center"/>
    </xf>
    <xf numFmtId="6" fontId="54" fillId="0" borderId="79" xfId="42" applyNumberFormat="1" applyFont="1" applyBorder="1" applyAlignment="1">
      <alignment horizontal="center" vertical="center"/>
    </xf>
    <xf numFmtId="46" fontId="54" fillId="0" borderId="92" xfId="42" applyNumberFormat="1" applyFont="1" applyBorder="1" applyAlignment="1">
      <alignment horizontal="center" vertical="center"/>
    </xf>
    <xf numFmtId="46" fontId="54" fillId="0" borderId="99" xfId="42" applyNumberFormat="1" applyFont="1" applyBorder="1" applyAlignment="1">
      <alignment horizontal="center" vertical="center"/>
    </xf>
    <xf numFmtId="6" fontId="54" fillId="0" borderId="91" xfId="42" applyNumberFormat="1" applyFont="1" applyBorder="1" applyAlignment="1">
      <alignment horizontal="center" vertical="center"/>
    </xf>
    <xf numFmtId="6" fontId="54" fillId="0" borderId="93" xfId="42" applyNumberFormat="1" applyFont="1" applyBorder="1" applyAlignment="1">
      <alignment horizontal="center" vertical="center"/>
    </xf>
    <xf numFmtId="6" fontId="54" fillId="0" borderId="30" xfId="42" applyNumberFormat="1" applyFont="1" applyBorder="1" applyAlignment="1">
      <alignment horizontal="center" vertical="center"/>
    </xf>
    <xf numFmtId="6" fontId="54" fillId="0" borderId="28" xfId="42" applyNumberFormat="1" applyFont="1" applyBorder="1" applyAlignment="1">
      <alignment horizontal="center" vertical="center"/>
    </xf>
    <xf numFmtId="46" fontId="54" fillId="0" borderId="91" xfId="42" applyNumberFormat="1" applyFont="1" applyBorder="1" applyAlignment="1">
      <alignment horizontal="center" vertical="center"/>
    </xf>
    <xf numFmtId="46" fontId="54" fillId="0" borderId="93" xfId="42" applyNumberFormat="1" applyFont="1" applyBorder="1" applyAlignment="1">
      <alignment horizontal="center" vertical="center"/>
    </xf>
    <xf numFmtId="46" fontId="54" fillId="0" borderId="28" xfId="42" applyNumberFormat="1" applyFont="1" applyBorder="1" applyAlignment="1">
      <alignment horizontal="center" vertical="center"/>
    </xf>
    <xf numFmtId="0" fontId="56" fillId="35" borderId="92" xfId="0" applyFont="1" applyFill="1" applyBorder="1" applyAlignment="1">
      <alignment horizontal="left" vertical="center" indent="1"/>
    </xf>
    <xf numFmtId="0" fontId="56" fillId="35" borderId="91" xfId="0" applyFont="1" applyFill="1" applyBorder="1" applyAlignment="1">
      <alignment horizontal="left" vertical="center" indent="1"/>
    </xf>
    <xf numFmtId="0" fontId="56" fillId="35" borderId="93" xfId="0" applyFont="1" applyFill="1" applyBorder="1" applyAlignment="1">
      <alignment horizontal="left" vertical="center" indent="1"/>
    </xf>
    <xf numFmtId="6" fontId="54" fillId="7" borderId="32" xfId="0" applyNumberFormat="1" applyFont="1" applyFill="1" applyBorder="1" applyAlignment="1" applyProtection="1">
      <alignment horizontal="right" vertical="center"/>
      <protection locked="0"/>
    </xf>
    <xf numFmtId="6" fontId="54" fillId="7" borderId="27" xfId="0" applyNumberFormat="1" applyFont="1" applyFill="1" applyBorder="1" applyAlignment="1" applyProtection="1">
      <alignment horizontal="right" vertical="center"/>
      <protection locked="0"/>
    </xf>
    <xf numFmtId="6" fontId="54" fillId="7" borderId="31" xfId="0" applyNumberFormat="1" applyFont="1" applyFill="1" applyBorder="1" applyAlignment="1" applyProtection="1">
      <alignment horizontal="right" vertical="center"/>
      <protection locked="0"/>
    </xf>
    <xf numFmtId="6" fontId="54" fillId="7" borderId="69" xfId="0" applyNumberFormat="1" applyFont="1" applyFill="1" applyBorder="1" applyAlignment="1" applyProtection="1">
      <alignment horizontal="right" vertical="center"/>
      <protection locked="0"/>
    </xf>
    <xf numFmtId="6" fontId="54" fillId="7" borderId="68" xfId="0" applyNumberFormat="1" applyFont="1" applyFill="1" applyBorder="1" applyAlignment="1" applyProtection="1">
      <alignment horizontal="right" vertical="center"/>
      <protection locked="0"/>
    </xf>
    <xf numFmtId="6" fontId="54" fillId="7" borderId="70" xfId="0" applyNumberFormat="1" applyFont="1" applyFill="1" applyBorder="1" applyAlignment="1" applyProtection="1">
      <alignment horizontal="right" vertical="center"/>
      <protection locked="0"/>
    </xf>
    <xf numFmtId="184" fontId="54" fillId="0" borderId="76" xfId="42" applyNumberFormat="1" applyFont="1" applyBorder="1" applyAlignment="1">
      <alignment horizontal="center" vertical="center"/>
    </xf>
    <xf numFmtId="184" fontId="54" fillId="0" borderId="91" xfId="42" applyNumberFormat="1" applyFont="1" applyBorder="1" applyAlignment="1">
      <alignment horizontal="center" vertical="center"/>
    </xf>
    <xf numFmtId="184" fontId="54" fillId="0" borderId="93" xfId="42" applyNumberFormat="1" applyFont="1" applyBorder="1" applyAlignment="1">
      <alignment horizontal="center" vertical="center"/>
    </xf>
    <xf numFmtId="184" fontId="54" fillId="0" borderId="79" xfId="42" applyNumberFormat="1" applyFont="1" applyBorder="1" applyAlignment="1">
      <alignment horizontal="center" vertical="center"/>
    </xf>
    <xf numFmtId="184" fontId="54" fillId="0" borderId="30" xfId="42" applyNumberFormat="1" applyFont="1" applyBorder="1" applyAlignment="1">
      <alignment horizontal="center" vertical="center"/>
    </xf>
    <xf numFmtId="184" fontId="54" fillId="0" borderId="28" xfId="42" applyNumberFormat="1" applyFont="1" applyBorder="1" applyAlignment="1">
      <alignment horizontal="center" vertical="center"/>
    </xf>
    <xf numFmtId="6" fontId="54" fillId="0" borderId="62" xfId="42" applyNumberFormat="1" applyFont="1" applyBorder="1" applyAlignment="1">
      <alignment horizontal="right" vertical="center"/>
    </xf>
    <xf numFmtId="6" fontId="54" fillId="0" borderId="10" xfId="42" applyNumberFormat="1" applyFont="1" applyBorder="1" applyAlignment="1">
      <alignment horizontal="right" vertical="center"/>
    </xf>
    <xf numFmtId="0" fontId="56" fillId="35" borderId="62" xfId="0" applyFont="1" applyFill="1" applyBorder="1" applyAlignment="1">
      <alignment horizontal="left" vertical="center"/>
    </xf>
    <xf numFmtId="0" fontId="56" fillId="35" borderId="61" xfId="0" applyFont="1" applyFill="1" applyBorder="1" applyAlignment="1">
      <alignment horizontal="left" vertical="center"/>
    </xf>
    <xf numFmtId="0" fontId="56" fillId="35" borderId="10" xfId="0" applyFont="1" applyFill="1" applyBorder="1" applyAlignment="1">
      <alignment horizontal="left" vertical="center"/>
    </xf>
    <xf numFmtId="0" fontId="56" fillId="35" borderId="88" xfId="0" applyFont="1" applyFill="1" applyBorder="1" applyAlignment="1">
      <alignment horizontal="left" vertical="center"/>
    </xf>
    <xf numFmtId="0" fontId="54" fillId="0" borderId="75" xfId="42" applyFont="1" applyBorder="1" applyAlignment="1">
      <alignment horizontal="center" vertical="center"/>
    </xf>
    <xf numFmtId="0" fontId="54" fillId="0" borderId="79" xfId="42" applyFont="1" applyBorder="1" applyAlignment="1">
      <alignment horizontal="center" vertical="center"/>
    </xf>
    <xf numFmtId="6" fontId="54" fillId="0" borderId="34" xfId="42" applyNumberFormat="1" applyFont="1" applyBorder="1" applyAlignment="1">
      <alignment horizontal="right" vertical="center"/>
    </xf>
    <xf numFmtId="6" fontId="54" fillId="0" borderId="0" xfId="0" applyNumberFormat="1" applyFont="1" applyAlignment="1">
      <alignment horizontal="right" vertical="center"/>
    </xf>
    <xf numFmtId="6" fontId="54" fillId="0" borderId="33" xfId="42" applyNumberFormat="1" applyFont="1" applyBorder="1" applyAlignment="1">
      <alignment horizontal="right" vertical="center"/>
    </xf>
    <xf numFmtId="0" fontId="56" fillId="35" borderId="34" xfId="0" applyFont="1" applyFill="1" applyBorder="1" applyAlignment="1">
      <alignment horizontal="left" vertical="center"/>
    </xf>
    <xf numFmtId="0" fontId="56" fillId="35" borderId="0" xfId="0" applyFont="1" applyFill="1" applyAlignment="1">
      <alignment horizontal="left" vertical="center"/>
    </xf>
    <xf numFmtId="0" fontId="56" fillId="35" borderId="94" xfId="0" applyFont="1" applyFill="1" applyBorder="1" applyAlignment="1">
      <alignment horizontal="left" vertical="center"/>
    </xf>
    <xf numFmtId="183" fontId="54" fillId="0" borderId="75" xfId="42" applyNumberFormat="1" applyFont="1" applyBorder="1" applyAlignment="1">
      <alignment horizontal="right" vertical="center"/>
    </xf>
    <xf numFmtId="183" fontId="54" fillId="0" borderId="27" xfId="42" applyNumberFormat="1" applyFont="1" applyBorder="1" applyAlignment="1">
      <alignment horizontal="right" vertical="center"/>
    </xf>
    <xf numFmtId="183" fontId="54" fillId="0" borderId="31" xfId="42" applyNumberFormat="1" applyFont="1" applyBorder="1" applyAlignment="1">
      <alignment horizontal="right" vertical="center"/>
    </xf>
    <xf numFmtId="183" fontId="54" fillId="0" borderId="79" xfId="42" applyNumberFormat="1" applyFont="1" applyBorder="1" applyAlignment="1">
      <alignment horizontal="right" vertical="center"/>
    </xf>
    <xf numFmtId="183" fontId="54" fillId="0" borderId="30" xfId="42" applyNumberFormat="1" applyFont="1" applyBorder="1" applyAlignment="1">
      <alignment horizontal="right" vertical="center"/>
    </xf>
    <xf numFmtId="183" fontId="54" fillId="0" borderId="28" xfId="42" applyNumberFormat="1" applyFont="1" applyBorder="1" applyAlignment="1">
      <alignment horizontal="right" vertical="center"/>
    </xf>
    <xf numFmtId="5" fontId="56" fillId="35" borderId="32" xfId="0" applyNumberFormat="1" applyFont="1" applyFill="1" applyBorder="1" applyAlignment="1">
      <alignment horizontal="left" vertical="center" indent="1"/>
    </xf>
    <xf numFmtId="5" fontId="56" fillId="35" borderId="27" xfId="0" applyNumberFormat="1" applyFont="1" applyFill="1" applyBorder="1" applyAlignment="1">
      <alignment horizontal="left" vertical="center" indent="1"/>
    </xf>
    <xf numFmtId="5" fontId="56" fillId="35" borderId="74" xfId="0" applyNumberFormat="1" applyFont="1" applyFill="1" applyBorder="1" applyAlignment="1">
      <alignment horizontal="left" vertical="center" indent="1"/>
    </xf>
    <xf numFmtId="5" fontId="56" fillId="35" borderId="29" xfId="0" applyNumberFormat="1" applyFont="1" applyFill="1" applyBorder="1" applyAlignment="1">
      <alignment horizontal="left" vertical="center" indent="1"/>
    </xf>
    <xf numFmtId="5" fontId="56" fillId="35" borderId="30" xfId="0" applyNumberFormat="1" applyFont="1" applyFill="1" applyBorder="1" applyAlignment="1">
      <alignment horizontal="left" vertical="center" indent="1"/>
    </xf>
    <xf numFmtId="5" fontId="56" fillId="35" borderId="78" xfId="0" applyNumberFormat="1" applyFont="1" applyFill="1" applyBorder="1" applyAlignment="1">
      <alignment horizontal="left" vertical="center" indent="1"/>
    </xf>
    <xf numFmtId="0" fontId="56" fillId="35" borderId="28" xfId="0" applyFont="1" applyFill="1" applyBorder="1" applyAlignment="1">
      <alignment horizontal="left" vertical="center"/>
    </xf>
    <xf numFmtId="6" fontId="54" fillId="0" borderId="32" xfId="42" applyNumberFormat="1" applyFont="1" applyBorder="1" applyAlignment="1">
      <alignment horizontal="right" vertical="center"/>
    </xf>
    <xf numFmtId="6" fontId="54" fillId="0" borderId="29" xfId="42" applyNumberFormat="1" applyFont="1" applyBorder="1" applyAlignment="1">
      <alignment horizontal="right" vertical="center"/>
    </xf>
    <xf numFmtId="6" fontId="54" fillId="0" borderId="71" xfId="42" applyNumberFormat="1" applyFont="1" applyBorder="1" applyAlignment="1">
      <alignment horizontal="right" vertical="center"/>
    </xf>
    <xf numFmtId="6" fontId="54" fillId="0" borderId="68" xfId="42" applyNumberFormat="1" applyFont="1" applyBorder="1" applyAlignment="1">
      <alignment horizontal="right" vertical="center"/>
    </xf>
    <xf numFmtId="6" fontId="54" fillId="0" borderId="70" xfId="42" applyNumberFormat="1" applyFont="1" applyBorder="1" applyAlignment="1">
      <alignment horizontal="right" vertical="center"/>
    </xf>
    <xf numFmtId="0" fontId="56" fillId="35" borderId="31" xfId="0" applyFont="1" applyFill="1" applyBorder="1" applyAlignment="1">
      <alignment horizontal="left" vertical="center"/>
    </xf>
    <xf numFmtId="0" fontId="56" fillId="35" borderId="70" xfId="0" applyFont="1" applyFill="1" applyBorder="1" applyAlignment="1">
      <alignment horizontal="left" vertical="center"/>
    </xf>
    <xf numFmtId="6" fontId="54" fillId="3" borderId="32" xfId="0" applyNumberFormat="1" applyFont="1" applyFill="1" applyBorder="1" applyAlignment="1">
      <alignment horizontal="right" vertical="center"/>
    </xf>
    <xf numFmtId="6" fontId="54" fillId="3" borderId="27" xfId="0" applyNumberFormat="1" applyFont="1" applyFill="1" applyBorder="1" applyAlignment="1">
      <alignment horizontal="right" vertical="center"/>
    </xf>
    <xf numFmtId="6" fontId="54" fillId="3" borderId="31" xfId="0" applyNumberFormat="1" applyFont="1" applyFill="1" applyBorder="1" applyAlignment="1">
      <alignment horizontal="right" vertical="center"/>
    </xf>
    <xf numFmtId="6" fontId="54" fillId="3" borderId="69" xfId="0" applyNumberFormat="1" applyFont="1" applyFill="1" applyBorder="1" applyAlignment="1">
      <alignment horizontal="right" vertical="center"/>
    </xf>
    <xf numFmtId="6" fontId="54" fillId="3" borderId="68" xfId="0" applyNumberFormat="1" applyFont="1" applyFill="1" applyBorder="1" applyAlignment="1">
      <alignment horizontal="right" vertical="center"/>
    </xf>
    <xf numFmtId="6" fontId="54" fillId="3" borderId="70" xfId="0" applyNumberFormat="1" applyFont="1" applyFill="1" applyBorder="1" applyAlignment="1">
      <alignment horizontal="right" vertical="center"/>
    </xf>
    <xf numFmtId="6" fontId="54" fillId="0" borderId="41" xfId="42" applyNumberFormat="1" applyFont="1" applyBorder="1" applyAlignment="1">
      <alignment horizontal="right" vertical="center"/>
    </xf>
    <xf numFmtId="6" fontId="54" fillId="0" borderId="89" xfId="42" applyNumberFormat="1" applyFont="1" applyBorder="1" applyAlignment="1">
      <alignment horizontal="right" vertical="center"/>
    </xf>
    <xf numFmtId="0" fontId="56" fillId="0" borderId="91" xfId="42" applyFont="1" applyBorder="1" applyAlignment="1">
      <alignment horizontal="center" vertical="center"/>
    </xf>
    <xf numFmtId="0" fontId="56" fillId="0" borderId="93" xfId="42" applyFont="1" applyBorder="1" applyAlignment="1">
      <alignment horizontal="center" vertical="center"/>
    </xf>
    <xf numFmtId="0" fontId="56" fillId="0" borderId="30" xfId="42" applyFont="1" applyBorder="1" applyAlignment="1">
      <alignment horizontal="center" vertical="center"/>
    </xf>
    <xf numFmtId="0" fontId="56" fillId="0" borderId="28" xfId="42" applyFont="1" applyBorder="1" applyAlignment="1">
      <alignment horizontal="center" vertical="center"/>
    </xf>
    <xf numFmtId="0" fontId="54" fillId="0" borderId="92" xfId="42" applyFont="1" applyBorder="1" applyAlignment="1">
      <alignment horizontal="center" vertical="center"/>
    </xf>
    <xf numFmtId="0" fontId="54" fillId="0" borderId="91" xfId="42" applyFont="1" applyBorder="1" applyAlignment="1">
      <alignment horizontal="center" vertical="center"/>
    </xf>
    <xf numFmtId="0" fontId="54" fillId="0" borderId="93" xfId="42" applyFont="1" applyBorder="1" applyAlignment="1">
      <alignment horizontal="center" vertical="center"/>
    </xf>
    <xf numFmtId="0" fontId="54" fillId="0" borderId="29" xfId="42" applyFont="1" applyBorder="1" applyAlignment="1">
      <alignment horizontal="center" vertical="center"/>
    </xf>
    <xf numFmtId="0" fontId="54" fillId="0" borderId="30" xfId="42" applyFont="1" applyBorder="1" applyAlignment="1">
      <alignment horizontal="center" vertical="center"/>
    </xf>
    <xf numFmtId="0" fontId="54" fillId="0" borderId="28" xfId="42" applyFont="1" applyBorder="1" applyAlignment="1">
      <alignment horizontal="center" vertical="center"/>
    </xf>
    <xf numFmtId="0" fontId="56" fillId="35" borderId="92" xfId="0" applyFont="1" applyFill="1" applyBorder="1" applyAlignment="1">
      <alignment horizontal="left" vertical="center"/>
    </xf>
    <xf numFmtId="0" fontId="56" fillId="35" borderId="91" xfId="0" applyFont="1" applyFill="1" applyBorder="1" applyAlignment="1">
      <alignment horizontal="left" vertical="center"/>
    </xf>
    <xf numFmtId="0" fontId="56" fillId="35" borderId="90" xfId="0" applyFont="1" applyFill="1" applyBorder="1" applyAlignment="1">
      <alignment horizontal="left" vertical="center"/>
    </xf>
    <xf numFmtId="0" fontId="54" fillId="0" borderId="72" xfId="42" applyFont="1" applyBorder="1" applyAlignment="1">
      <alignment horizontal="left" vertical="center"/>
    </xf>
    <xf numFmtId="0" fontId="54" fillId="0" borderId="0" xfId="42" applyFont="1" applyAlignment="1">
      <alignment horizontal="left" vertical="center"/>
    </xf>
    <xf numFmtId="0" fontId="56" fillId="35" borderId="88" xfId="0" applyFont="1" applyFill="1" applyBorder="1" applyAlignment="1">
      <alignment horizontal="center" vertical="center"/>
    </xf>
    <xf numFmtId="5" fontId="54" fillId="0" borderId="60" xfId="42" applyNumberFormat="1" applyFont="1" applyBorder="1" applyAlignment="1">
      <alignment horizontal="right" vertical="center"/>
    </xf>
    <xf numFmtId="5" fontId="54" fillId="0" borderId="42" xfId="42" applyNumberFormat="1" applyFont="1" applyBorder="1" applyAlignment="1">
      <alignment horizontal="right" vertical="center"/>
    </xf>
    <xf numFmtId="0" fontId="56" fillId="35" borderId="74" xfId="0" applyFont="1" applyFill="1" applyBorder="1" applyAlignment="1">
      <alignment horizontal="left" vertical="center" indent="1"/>
    </xf>
    <xf numFmtId="0" fontId="56" fillId="35" borderId="78" xfId="0" applyFont="1" applyFill="1" applyBorder="1" applyAlignment="1">
      <alignment horizontal="left" vertical="center" indent="1"/>
    </xf>
    <xf numFmtId="6" fontId="54" fillId="0" borderId="75" xfId="42" applyNumberFormat="1" applyFont="1" applyBorder="1" applyAlignment="1">
      <alignment horizontal="right" vertical="center"/>
    </xf>
    <xf numFmtId="6" fontId="54" fillId="0" borderId="79" xfId="42" applyNumberFormat="1" applyFont="1" applyBorder="1" applyAlignment="1">
      <alignment horizontal="right" vertical="center"/>
    </xf>
    <xf numFmtId="46" fontId="54" fillId="0" borderId="32" xfId="42" applyNumberFormat="1" applyFont="1" applyBorder="1" applyAlignment="1">
      <alignment horizontal="center" vertical="center"/>
    </xf>
    <xf numFmtId="46" fontId="54" fillId="0" borderId="27" xfId="42" applyNumberFormat="1" applyFont="1" applyBorder="1" applyAlignment="1">
      <alignment horizontal="center" vertical="center"/>
    </xf>
    <xf numFmtId="46" fontId="54" fillId="0" borderId="77" xfId="42" applyNumberFormat="1" applyFont="1" applyBorder="1" applyAlignment="1">
      <alignment horizontal="center" vertical="center"/>
    </xf>
    <xf numFmtId="46" fontId="54" fillId="0" borderId="29" xfId="42" applyNumberFormat="1" applyFont="1" applyBorder="1" applyAlignment="1">
      <alignment horizontal="center" vertical="center"/>
    </xf>
    <xf numFmtId="46" fontId="54" fillId="0" borderId="30" xfId="42" applyNumberFormat="1" applyFont="1" applyBorder="1" applyAlignment="1">
      <alignment horizontal="center" vertical="center"/>
    </xf>
    <xf numFmtId="46" fontId="54" fillId="0" borderId="83" xfId="42" applyNumberFormat="1" applyFont="1" applyBorder="1" applyAlignment="1">
      <alignment horizontal="center" vertical="center"/>
    </xf>
    <xf numFmtId="6" fontId="54" fillId="0" borderId="87" xfId="42" applyNumberFormat="1" applyFont="1" applyBorder="1" applyAlignment="1">
      <alignment horizontal="center" vertical="center"/>
    </xf>
    <xf numFmtId="6" fontId="54" fillId="0" borderId="85" xfId="42" applyNumberFormat="1" applyFont="1" applyBorder="1" applyAlignment="1">
      <alignment horizontal="center" vertical="center"/>
    </xf>
    <xf numFmtId="6" fontId="54" fillId="0" borderId="82" xfId="42" applyNumberFormat="1" applyFont="1" applyBorder="1" applyAlignment="1">
      <alignment horizontal="center" vertical="center"/>
    </xf>
    <xf numFmtId="6" fontId="54" fillId="0" borderId="80" xfId="42" applyNumberFormat="1" applyFont="1" applyBorder="1" applyAlignment="1">
      <alignment horizontal="center" vertical="center"/>
    </xf>
    <xf numFmtId="46" fontId="54" fillId="0" borderId="86" xfId="42" applyNumberFormat="1" applyFont="1" applyBorder="1" applyAlignment="1">
      <alignment horizontal="center" vertical="center"/>
    </xf>
    <xf numFmtId="46" fontId="54" fillId="0" borderId="85" xfId="42" applyNumberFormat="1" applyFont="1" applyBorder="1" applyAlignment="1">
      <alignment horizontal="center" vertical="center"/>
    </xf>
    <xf numFmtId="46" fontId="54" fillId="0" borderId="81" xfId="42" applyNumberFormat="1" applyFont="1" applyBorder="1" applyAlignment="1">
      <alignment horizontal="center" vertical="center"/>
    </xf>
    <xf numFmtId="46" fontId="54" fillId="0" borderId="80" xfId="42" applyNumberFormat="1" applyFont="1" applyBorder="1" applyAlignment="1">
      <alignment horizontal="center" vertical="center"/>
    </xf>
    <xf numFmtId="6" fontId="54" fillId="0" borderId="27" xfId="42" applyNumberFormat="1" applyFont="1" applyBorder="1" applyAlignment="1">
      <alignment horizontal="right" vertical="center"/>
    </xf>
    <xf numFmtId="6" fontId="54" fillId="0" borderId="31" xfId="42" applyNumberFormat="1" applyFont="1" applyBorder="1" applyAlignment="1">
      <alignment horizontal="right" vertical="center"/>
    </xf>
    <xf numFmtId="6" fontId="54" fillId="0" borderId="30" xfId="42" applyNumberFormat="1" applyFont="1" applyBorder="1" applyAlignment="1">
      <alignment horizontal="right" vertical="center"/>
    </xf>
    <xf numFmtId="6" fontId="54" fillId="0" borderId="28" xfId="42" applyNumberFormat="1" applyFont="1" applyBorder="1" applyAlignment="1">
      <alignment horizontal="right" vertical="center"/>
    </xf>
    <xf numFmtId="46" fontId="54" fillId="0" borderId="27" xfId="42" applyNumberFormat="1" applyFont="1" applyBorder="1" applyAlignment="1">
      <alignment horizontal="right" vertical="center"/>
    </xf>
    <xf numFmtId="46" fontId="54" fillId="0" borderId="31" xfId="42" applyNumberFormat="1" applyFont="1" applyBorder="1" applyAlignment="1">
      <alignment horizontal="right" vertical="center"/>
    </xf>
    <xf numFmtId="46" fontId="54" fillId="0" borderId="30" xfId="42" applyNumberFormat="1" applyFont="1" applyBorder="1" applyAlignment="1">
      <alignment horizontal="right" vertical="center"/>
    </xf>
    <xf numFmtId="46" fontId="54" fillId="0" borderId="28" xfId="42" applyNumberFormat="1" applyFont="1" applyBorder="1" applyAlignment="1">
      <alignment horizontal="right" vertical="center"/>
    </xf>
    <xf numFmtId="0" fontId="56" fillId="35" borderId="32" xfId="0" applyFont="1" applyFill="1" applyBorder="1" applyAlignment="1">
      <alignment horizontal="left" vertical="center" indent="1"/>
    </xf>
    <xf numFmtId="0" fontId="56" fillId="35" borderId="27" xfId="0" applyFont="1" applyFill="1" applyBorder="1" applyAlignment="1">
      <alignment horizontal="left" vertical="center" indent="1"/>
    </xf>
    <xf numFmtId="0" fontId="56" fillId="35" borderId="31" xfId="0" applyFont="1" applyFill="1" applyBorder="1" applyAlignment="1">
      <alignment horizontal="left" vertical="center" indent="1"/>
    </xf>
    <xf numFmtId="0" fontId="56" fillId="35" borderId="29" xfId="0" applyFont="1" applyFill="1" applyBorder="1" applyAlignment="1">
      <alignment horizontal="left" vertical="center" indent="1"/>
    </xf>
    <xf numFmtId="0" fontId="56" fillId="35" borderId="30" xfId="0" applyFont="1" applyFill="1" applyBorder="1" applyAlignment="1">
      <alignment horizontal="left" vertical="center" indent="1"/>
    </xf>
    <xf numFmtId="0" fontId="56" fillId="35" borderId="28" xfId="0" applyFont="1" applyFill="1" applyBorder="1" applyAlignment="1">
      <alignment horizontal="left" vertical="center" indent="1"/>
    </xf>
    <xf numFmtId="0" fontId="56" fillId="35" borderId="84" xfId="0" applyFont="1" applyFill="1" applyBorder="1" applyAlignment="1">
      <alignment horizontal="center" vertical="center"/>
    </xf>
    <xf numFmtId="0" fontId="54" fillId="0" borderId="79" xfId="42" applyFont="1" applyBorder="1" applyAlignment="1">
      <alignment horizontal="left" vertical="center"/>
    </xf>
    <xf numFmtId="0" fontId="54" fillId="0" borderId="30" xfId="42" applyFont="1" applyBorder="1" applyAlignment="1">
      <alignment horizontal="left" vertical="center"/>
    </xf>
    <xf numFmtId="0" fontId="54" fillId="0" borderId="28" xfId="42" applyFont="1" applyBorder="1" applyAlignment="1">
      <alignment horizontal="left" vertical="center"/>
    </xf>
    <xf numFmtId="0" fontId="56" fillId="35" borderId="29" xfId="0" applyFont="1" applyFill="1" applyBorder="1" applyAlignment="1">
      <alignment horizontal="left" vertical="center"/>
    </xf>
    <xf numFmtId="0" fontId="56" fillId="35" borderId="30" xfId="0" applyFont="1" applyFill="1" applyBorder="1" applyAlignment="1">
      <alignment horizontal="left" vertical="center"/>
    </xf>
    <xf numFmtId="0" fontId="56" fillId="35" borderId="78" xfId="0" applyFont="1" applyFill="1" applyBorder="1" applyAlignment="1">
      <alignment horizontal="left" vertical="center"/>
    </xf>
    <xf numFmtId="0" fontId="56" fillId="35" borderId="60" xfId="0" applyFont="1" applyFill="1" applyBorder="1" applyAlignment="1">
      <alignment horizontal="center" vertical="center"/>
    </xf>
    <xf numFmtId="0" fontId="56" fillId="35" borderId="56" xfId="0" applyFont="1" applyFill="1" applyBorder="1" applyAlignment="1">
      <alignment horizontal="center" vertical="center"/>
    </xf>
    <xf numFmtId="0" fontId="56" fillId="35" borderId="74" xfId="0" applyFont="1" applyFill="1" applyBorder="1" applyAlignment="1">
      <alignment horizontal="center" vertical="center"/>
    </xf>
    <xf numFmtId="0" fontId="56" fillId="35" borderId="67" xfId="0" applyFont="1" applyFill="1" applyBorder="1" applyAlignment="1">
      <alignment horizontal="center" vertical="center"/>
    </xf>
    <xf numFmtId="0" fontId="56" fillId="35" borderId="75" xfId="0" applyFont="1" applyFill="1" applyBorder="1" applyAlignment="1">
      <alignment horizontal="center" vertical="center" wrapText="1"/>
    </xf>
    <xf numFmtId="0" fontId="56" fillId="35" borderId="31" xfId="0" applyFont="1" applyFill="1" applyBorder="1" applyAlignment="1">
      <alignment horizontal="center" vertical="center" wrapText="1"/>
    </xf>
    <xf numFmtId="0" fontId="56" fillId="35" borderId="71" xfId="0" applyFont="1" applyFill="1" applyBorder="1" applyAlignment="1">
      <alignment horizontal="center" vertical="center" wrapText="1"/>
    </xf>
    <xf numFmtId="0" fontId="56" fillId="35" borderId="70" xfId="0" applyFont="1" applyFill="1" applyBorder="1" applyAlignment="1">
      <alignment horizontal="center" vertical="center" wrapText="1"/>
    </xf>
    <xf numFmtId="0" fontId="56" fillId="35" borderId="27" xfId="0" applyFont="1" applyFill="1" applyBorder="1" applyAlignment="1">
      <alignment horizontal="center" vertical="center" wrapText="1"/>
    </xf>
    <xf numFmtId="0" fontId="56" fillId="35" borderId="77" xfId="0" applyFont="1" applyFill="1" applyBorder="1" applyAlignment="1">
      <alignment horizontal="center" vertical="center" wrapText="1"/>
    </xf>
    <xf numFmtId="0" fontId="56" fillId="35" borderId="68" xfId="0" applyFont="1" applyFill="1" applyBorder="1" applyAlignment="1">
      <alignment horizontal="center" vertical="center" wrapText="1"/>
    </xf>
    <xf numFmtId="0" fontId="56" fillId="35" borderId="73" xfId="0" applyFont="1" applyFill="1" applyBorder="1" applyAlignment="1">
      <alignment horizontal="center" vertical="center" wrapText="1"/>
    </xf>
    <xf numFmtId="0" fontId="56" fillId="35" borderId="31" xfId="0" applyFont="1" applyFill="1" applyBorder="1" applyAlignment="1">
      <alignment horizontal="center" vertical="center"/>
    </xf>
    <xf numFmtId="0" fontId="56" fillId="35" borderId="70" xfId="0" applyFont="1" applyFill="1" applyBorder="1" applyAlignment="1">
      <alignment horizontal="center" vertical="center"/>
    </xf>
    <xf numFmtId="0" fontId="56" fillId="35" borderId="32" xfId="0" applyFont="1" applyFill="1" applyBorder="1" applyAlignment="1">
      <alignment horizontal="center" vertical="center"/>
    </xf>
    <xf numFmtId="0" fontId="56" fillId="35" borderId="27" xfId="0" applyFont="1" applyFill="1" applyBorder="1" applyAlignment="1">
      <alignment horizontal="center" vertical="center"/>
    </xf>
    <xf numFmtId="0" fontId="56" fillId="35" borderId="69" xfId="0" applyFont="1" applyFill="1" applyBorder="1" applyAlignment="1">
      <alignment horizontal="center" vertical="center"/>
    </xf>
    <xf numFmtId="0" fontId="56" fillId="35" borderId="68" xfId="0" applyFont="1" applyFill="1" applyBorder="1" applyAlignment="1">
      <alignment horizontal="center" vertical="center"/>
    </xf>
    <xf numFmtId="0" fontId="54" fillId="0" borderId="75" xfId="42" applyFont="1" applyBorder="1" applyAlignment="1">
      <alignment horizontal="left" vertical="center"/>
    </xf>
    <xf numFmtId="0" fontId="54" fillId="0" borderId="27" xfId="42" applyFont="1" applyBorder="1" applyAlignment="1">
      <alignment horizontal="left" vertical="center"/>
    </xf>
    <xf numFmtId="0" fontId="54" fillId="0" borderId="31" xfId="42" applyFont="1" applyBorder="1" applyAlignment="1">
      <alignment horizontal="left" vertical="center"/>
    </xf>
    <xf numFmtId="0" fontId="54" fillId="0" borderId="71" xfId="42" applyFont="1" applyBorder="1" applyAlignment="1">
      <alignment horizontal="left" vertical="center"/>
    </xf>
    <xf numFmtId="0" fontId="54" fillId="0" borderId="68" xfId="42" applyFont="1" applyBorder="1" applyAlignment="1">
      <alignment horizontal="left" vertical="center"/>
    </xf>
    <xf numFmtId="0" fontId="54" fillId="0" borderId="70" xfId="42" applyFont="1" applyBorder="1" applyAlignment="1">
      <alignment horizontal="left" vertical="center"/>
    </xf>
    <xf numFmtId="0" fontId="56" fillId="35" borderId="32" xfId="0" applyFont="1" applyFill="1" applyBorder="1" applyAlignment="1">
      <alignment horizontal="left" vertical="center"/>
    </xf>
    <xf numFmtId="0" fontId="56" fillId="35" borderId="27" xfId="0" applyFont="1" applyFill="1" applyBorder="1" applyAlignment="1">
      <alignment horizontal="left" vertical="center"/>
    </xf>
    <xf numFmtId="0" fontId="56" fillId="35" borderId="74" xfId="0" applyFont="1" applyFill="1" applyBorder="1" applyAlignment="1">
      <alignment horizontal="left" vertical="center"/>
    </xf>
    <xf numFmtId="0" fontId="56" fillId="35" borderId="69" xfId="0" applyFont="1" applyFill="1" applyBorder="1" applyAlignment="1">
      <alignment horizontal="left" vertical="center"/>
    </xf>
    <xf numFmtId="0" fontId="56" fillId="35" borderId="68" xfId="0" applyFont="1" applyFill="1" applyBorder="1" applyAlignment="1">
      <alignment horizontal="left" vertical="center"/>
    </xf>
    <xf numFmtId="0" fontId="56" fillId="35" borderId="67" xfId="0" applyFont="1" applyFill="1" applyBorder="1" applyAlignment="1">
      <alignment horizontal="left" vertical="center"/>
    </xf>
    <xf numFmtId="14" fontId="54" fillId="0" borderId="91" xfId="42" applyNumberFormat="1" applyFont="1" applyBorder="1" applyAlignment="1">
      <alignment horizontal="center" vertical="center"/>
    </xf>
    <xf numFmtId="14" fontId="54" fillId="0" borderId="93" xfId="42" applyNumberFormat="1" applyFont="1" applyBorder="1" applyAlignment="1">
      <alignment horizontal="center" vertical="center"/>
    </xf>
    <xf numFmtId="14" fontId="54" fillId="0" borderId="30" xfId="42" applyNumberFormat="1" applyFont="1" applyBorder="1" applyAlignment="1">
      <alignment horizontal="center" vertical="center"/>
    </xf>
    <xf numFmtId="14" fontId="54" fillId="0" borderId="28" xfId="42" applyNumberFormat="1" applyFont="1" applyBorder="1" applyAlignment="1">
      <alignment horizontal="center" vertical="center"/>
    </xf>
    <xf numFmtId="0" fontId="56" fillId="35" borderId="65" xfId="0" applyFont="1" applyFill="1" applyBorder="1" applyAlignment="1">
      <alignment horizontal="center" vertical="center"/>
    </xf>
    <xf numFmtId="0" fontId="56" fillId="35" borderId="64" xfId="0" applyFont="1" applyFill="1" applyBorder="1" applyAlignment="1">
      <alignment horizontal="center" vertical="center"/>
    </xf>
    <xf numFmtId="0" fontId="54" fillId="0" borderId="27" xfId="42" applyFont="1" applyBorder="1" applyAlignment="1">
      <alignment horizontal="center" vertical="center"/>
    </xf>
    <xf numFmtId="0" fontId="54" fillId="0" borderId="31" xfId="42" applyFont="1" applyBorder="1" applyAlignment="1">
      <alignment horizontal="center" vertical="center"/>
    </xf>
    <xf numFmtId="0" fontId="54" fillId="0" borderId="68" xfId="42" applyFont="1" applyBorder="1" applyAlignment="1">
      <alignment horizontal="center" vertical="center"/>
    </xf>
    <xf numFmtId="0" fontId="54" fillId="0" borderId="70" xfId="42" applyFont="1" applyBorder="1" applyAlignment="1">
      <alignment horizontal="center" vertical="center"/>
    </xf>
    <xf numFmtId="0" fontId="56" fillId="35" borderId="42" xfId="0" applyFont="1" applyFill="1" applyBorder="1" applyAlignment="1">
      <alignment horizontal="center" vertical="center"/>
    </xf>
    <xf numFmtId="0" fontId="56" fillId="35" borderId="59" xfId="0" applyFont="1" applyFill="1" applyBorder="1" applyAlignment="1">
      <alignment horizontal="center" vertical="center"/>
    </xf>
    <xf numFmtId="0" fontId="56" fillId="35" borderId="55" xfId="0" applyFont="1" applyFill="1" applyBorder="1" applyAlignment="1">
      <alignment horizontal="center" vertical="center"/>
    </xf>
    <xf numFmtId="0" fontId="56" fillId="35" borderId="54" xfId="0" applyFont="1" applyFill="1" applyBorder="1" applyAlignment="1">
      <alignment horizontal="center" vertical="center"/>
    </xf>
    <xf numFmtId="0" fontId="54" fillId="0" borderId="63" xfId="42" applyFont="1" applyBorder="1" applyAlignment="1">
      <alignment horizontal="center" vertical="center"/>
    </xf>
    <xf numFmtId="0" fontId="54" fillId="0" borderId="62" xfId="42" applyFont="1" applyBorder="1" applyAlignment="1">
      <alignment horizontal="center" vertical="center"/>
    </xf>
    <xf numFmtId="0" fontId="54" fillId="0" borderId="58" xfId="42" applyFont="1" applyBorder="1" applyAlignment="1">
      <alignment horizontal="center" vertical="center"/>
    </xf>
    <xf numFmtId="0" fontId="54" fillId="0" borderId="11" xfId="42" applyFont="1" applyBorder="1" applyAlignment="1">
      <alignment horizontal="center" vertical="center"/>
    </xf>
    <xf numFmtId="0" fontId="54" fillId="0" borderId="53" xfId="42" applyFont="1" applyBorder="1" applyAlignment="1">
      <alignment horizontal="center" vertical="center"/>
    </xf>
    <xf numFmtId="0" fontId="54" fillId="0" borderId="52" xfId="42" applyFont="1" applyBorder="1" applyAlignment="1">
      <alignment horizontal="center" vertical="center"/>
    </xf>
    <xf numFmtId="0" fontId="56" fillId="35" borderId="62" xfId="0" applyFont="1" applyFill="1" applyBorder="1" applyAlignment="1">
      <alignment horizontal="center" vertical="center"/>
    </xf>
    <xf numFmtId="0" fontId="56" fillId="35" borderId="61" xfId="0" applyFont="1" applyFill="1" applyBorder="1" applyAlignment="1">
      <alignment horizontal="center" vertical="center"/>
    </xf>
    <xf numFmtId="0" fontId="56" fillId="35" borderId="11" xfId="0" applyFont="1" applyFill="1" applyBorder="1" applyAlignment="1">
      <alignment horizontal="center" vertical="center"/>
    </xf>
    <xf numFmtId="0" fontId="56" fillId="35" borderId="57" xfId="0" applyFont="1" applyFill="1" applyBorder="1" applyAlignment="1">
      <alignment horizontal="center" vertical="center"/>
    </xf>
    <xf numFmtId="0" fontId="56" fillId="35" borderId="52" xfId="0" applyFont="1" applyFill="1" applyBorder="1" applyAlignment="1">
      <alignment horizontal="center" vertical="center"/>
    </xf>
    <xf numFmtId="0" fontId="56" fillId="35" borderId="51" xfId="0" applyFont="1" applyFill="1" applyBorder="1" applyAlignment="1">
      <alignment horizontal="center" vertical="center"/>
    </xf>
    <xf numFmtId="0" fontId="55" fillId="0" borderId="0" xfId="42" applyFont="1" applyAlignment="1">
      <alignment horizontal="left" vertical="center"/>
    </xf>
    <xf numFmtId="0" fontId="54" fillId="0" borderId="0" xfId="42" applyFont="1" applyAlignment="1">
      <alignment horizontal="center" vertical="center"/>
    </xf>
    <xf numFmtId="181" fontId="5" fillId="0" borderId="16" xfId="42" applyNumberFormat="1" applyFont="1" applyBorder="1" applyAlignment="1">
      <alignment horizontal="right"/>
    </xf>
    <xf numFmtId="0" fontId="6" fillId="34" borderId="5" xfId="0" applyFont="1" applyFill="1" applyBorder="1" applyAlignment="1">
      <alignment horizontal="left"/>
    </xf>
    <xf numFmtId="0" fontId="6" fillId="34" borderId="6" xfId="0" applyFont="1" applyFill="1" applyBorder="1" applyAlignment="1">
      <alignment horizontal="left"/>
    </xf>
    <xf numFmtId="0" fontId="9" fillId="34" borderId="5" xfId="0" applyFont="1" applyFill="1" applyBorder="1" applyAlignment="1">
      <alignment horizontal="left"/>
    </xf>
    <xf numFmtId="0" fontId="9" fillId="34" borderId="6" xfId="0" applyFont="1" applyFill="1" applyBorder="1" applyAlignment="1">
      <alignment horizontal="left"/>
    </xf>
    <xf numFmtId="181" fontId="5" fillId="0" borderId="3" xfId="33" applyNumberFormat="1" applyFont="1" applyFill="1" applyBorder="1" applyAlignment="1">
      <alignment horizontal="right"/>
    </xf>
    <xf numFmtId="0" fontId="6" fillId="0" borderId="3" xfId="42" applyFont="1" applyBorder="1" applyAlignment="1">
      <alignment horizontal="left"/>
    </xf>
    <xf numFmtId="0" fontId="6" fillId="0" borderId="5" xfId="42" applyFont="1" applyBorder="1" applyAlignment="1">
      <alignment horizontal="left"/>
    </xf>
    <xf numFmtId="0" fontId="6" fillId="0" borderId="3" xfId="42" applyFont="1" applyBorder="1" applyAlignment="1">
      <alignment horizontal="left" shrinkToFit="1"/>
    </xf>
    <xf numFmtId="181" fontId="5" fillId="0" borderId="6" xfId="33" applyNumberFormat="1" applyFont="1" applyFill="1" applyBorder="1" applyAlignment="1">
      <alignment horizontal="right"/>
    </xf>
    <xf numFmtId="181" fontId="5" fillId="0" borderId="4" xfId="33" applyNumberFormat="1" applyFont="1" applyFill="1" applyBorder="1" applyAlignment="1">
      <alignment horizontal="right"/>
    </xf>
    <xf numFmtId="0" fontId="6" fillId="0" borderId="0" xfId="0" applyFont="1" applyAlignment="1">
      <alignment horizontal="left" shrinkToFit="1"/>
    </xf>
    <xf numFmtId="0" fontId="6" fillId="0" borderId="5" xfId="42" applyFont="1" applyBorder="1" applyAlignment="1">
      <alignment horizontal="left" shrinkToFit="1"/>
    </xf>
    <xf numFmtId="0" fontId="6" fillId="0" borderId="6" xfId="42" applyFont="1" applyBorder="1" applyAlignment="1">
      <alignment horizontal="left" shrinkToFit="1"/>
    </xf>
    <xf numFmtId="176" fontId="5" fillId="0" borderId="16" xfId="42" applyNumberFormat="1" applyFont="1" applyBorder="1" applyAlignment="1">
      <alignment horizontal="right"/>
    </xf>
    <xf numFmtId="0" fontId="6" fillId="0" borderId="16" xfId="42" applyFont="1" applyBorder="1" applyAlignment="1">
      <alignment horizontal="center"/>
    </xf>
    <xf numFmtId="176" fontId="5" fillId="0" borderId="6" xfId="33" applyNumberFormat="1" applyFont="1" applyFill="1" applyBorder="1" applyAlignment="1">
      <alignment horizontal="right"/>
    </xf>
    <xf numFmtId="176" fontId="5" fillId="0" borderId="4" xfId="33" applyNumberFormat="1" applyFont="1" applyFill="1" applyBorder="1" applyAlignment="1">
      <alignment horizontal="right"/>
    </xf>
    <xf numFmtId="38" fontId="5" fillId="0" borderId="6" xfId="33" applyFont="1" applyFill="1" applyBorder="1" applyAlignment="1">
      <alignment horizontal="right"/>
    </xf>
    <xf numFmtId="38" fontId="5" fillId="0" borderId="4" xfId="33" applyFont="1" applyFill="1" applyBorder="1" applyAlignment="1">
      <alignment horizontal="right"/>
    </xf>
    <xf numFmtId="0" fontId="6" fillId="0" borderId="1" xfId="42" applyFont="1" applyBorder="1" applyAlignment="1">
      <alignment horizontal="left"/>
    </xf>
    <xf numFmtId="0" fontId="6" fillId="0" borderId="15" xfId="42" applyFont="1" applyBorder="1" applyAlignment="1">
      <alignment horizontal="center"/>
    </xf>
    <xf numFmtId="0" fontId="6" fillId="0" borderId="14" xfId="42" applyFont="1" applyBorder="1" applyAlignment="1">
      <alignment horizontal="center"/>
    </xf>
    <xf numFmtId="0" fontId="6" fillId="0" borderId="13" xfId="42" applyFont="1" applyBorder="1" applyAlignment="1">
      <alignment horizontal="center"/>
    </xf>
    <xf numFmtId="0" fontId="6" fillId="0" borderId="12" xfId="42" applyFont="1" applyBorder="1" applyAlignment="1">
      <alignment horizontal="center"/>
    </xf>
    <xf numFmtId="0" fontId="6" fillId="0" borderId="11" xfId="42" applyFont="1" applyBorder="1" applyAlignment="1">
      <alignment horizontal="center"/>
    </xf>
    <xf numFmtId="0" fontId="6" fillId="0" borderId="10" xfId="42" applyFont="1" applyBorder="1" applyAlignment="1">
      <alignment horizontal="center"/>
    </xf>
    <xf numFmtId="176" fontId="11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58" fontId="6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6" fillId="0" borderId="1" xfId="42" applyFont="1" applyBorder="1" applyAlignment="1">
      <alignment horizontal="center"/>
    </xf>
    <xf numFmtId="0" fontId="6" fillId="0" borderId="1" xfId="42" applyFont="1" applyBorder="1" applyAlignment="1">
      <alignment horizontal="left" vertical="center"/>
    </xf>
    <xf numFmtId="176" fontId="6" fillId="0" borderId="1" xfId="42" applyNumberFormat="1" applyFont="1" applyBorder="1" applyAlignment="1">
      <alignment horizontal="right"/>
    </xf>
    <xf numFmtId="0" fontId="6" fillId="0" borderId="1" xfId="42" applyFont="1" applyBorder="1"/>
    <xf numFmtId="38" fontId="5" fillId="0" borderId="2" xfId="33" applyFont="1" applyFill="1" applyBorder="1" applyAlignment="1">
      <alignment horizontal="right"/>
    </xf>
    <xf numFmtId="0" fontId="6" fillId="0" borderId="3" xfId="42" applyFont="1" applyBorder="1" applyAlignment="1">
      <alignment horizontal="center"/>
    </xf>
    <xf numFmtId="0" fontId="6" fillId="0" borderId="4" xfId="42" applyFont="1" applyBorder="1" applyAlignment="1">
      <alignment horizontal="center"/>
    </xf>
    <xf numFmtId="0" fontId="6" fillId="0" borderId="5" xfId="42" applyFont="1" applyBorder="1" applyAlignment="1">
      <alignment horizontal="left"/>
    </xf>
    <xf numFmtId="38" fontId="6" fillId="0" borderId="3" xfId="33" applyFont="1" applyFill="1" applyBorder="1" applyAlignment="1">
      <alignment horizontal="right"/>
    </xf>
    <xf numFmtId="0" fontId="5" fillId="0" borderId="3" xfId="42" applyFont="1" applyBorder="1" applyAlignment="1">
      <alignment horizontal="center"/>
    </xf>
    <xf numFmtId="0" fontId="5" fillId="0" borderId="4" xfId="42" applyFont="1" applyBorder="1" applyAlignment="1">
      <alignment horizontal="center"/>
    </xf>
    <xf numFmtId="0" fontId="5" fillId="0" borderId="6" xfId="42" applyFont="1" applyBorder="1" applyAlignment="1">
      <alignment horizontal="left"/>
    </xf>
    <xf numFmtId="0" fontId="6" fillId="0" borderId="5" xfId="42" applyFont="1" applyBorder="1"/>
    <xf numFmtId="0" fontId="5" fillId="0" borderId="6" xfId="42" applyFont="1" applyBorder="1"/>
    <xf numFmtId="0" fontId="6" fillId="0" borderId="7" xfId="42" applyFont="1" applyBorder="1" applyAlignment="1">
      <alignment horizontal="center"/>
    </xf>
    <xf numFmtId="0" fontId="6" fillId="0" borderId="8" xfId="42" applyFont="1" applyBorder="1" applyAlignment="1">
      <alignment horizontal="center"/>
    </xf>
    <xf numFmtId="0" fontId="6" fillId="0" borderId="9" xfId="42" applyFont="1" applyBorder="1" applyAlignment="1">
      <alignment horizontal="center"/>
    </xf>
    <xf numFmtId="0" fontId="6" fillId="0" borderId="1" xfId="42" applyFont="1" applyBorder="1" applyAlignment="1">
      <alignment horizontal="left"/>
    </xf>
    <xf numFmtId="181" fontId="5" fillId="0" borderId="3" xfId="33" applyNumberFormat="1" applyFont="1" applyFill="1" applyBorder="1" applyAlignment="1">
      <alignment horizontal="center"/>
    </xf>
    <xf numFmtId="181" fontId="6" fillId="0" borderId="3" xfId="33" applyNumberFormat="1" applyFont="1" applyFill="1" applyBorder="1" applyAlignment="1">
      <alignment horizontal="right"/>
    </xf>
    <xf numFmtId="181" fontId="5" fillId="0" borderId="2" xfId="33" applyNumberFormat="1" applyFont="1" applyFill="1" applyBorder="1" applyAlignment="1">
      <alignment horizontal="center"/>
    </xf>
    <xf numFmtId="181" fontId="5" fillId="0" borderId="2" xfId="33" applyNumberFormat="1" applyFont="1" applyFill="1" applyBorder="1" applyAlignment="1">
      <alignment horizontal="right"/>
    </xf>
    <xf numFmtId="181" fontId="5" fillId="0" borderId="4" xfId="33" applyNumberFormat="1" applyFont="1" applyFill="1" applyBorder="1" applyAlignment="1">
      <alignment horizontal="right"/>
    </xf>
    <xf numFmtId="181" fontId="5" fillId="0" borderId="26" xfId="33" applyNumberFormat="1" applyFont="1" applyFill="1" applyBorder="1" applyAlignment="1">
      <alignment horizontal="right"/>
    </xf>
    <xf numFmtId="181" fontId="5" fillId="0" borderId="3" xfId="33" applyNumberFormat="1" applyFont="1" applyFill="1" applyBorder="1" applyAlignment="1">
      <alignment horizontal="right"/>
    </xf>
    <xf numFmtId="181" fontId="6" fillId="0" borderId="1" xfId="42" applyNumberFormat="1" applyFont="1" applyBorder="1"/>
    <xf numFmtId="181" fontId="6" fillId="0" borderId="1" xfId="42" applyNumberFormat="1" applyFont="1" applyBorder="1" applyAlignment="1">
      <alignment horizontal="right"/>
    </xf>
    <xf numFmtId="181" fontId="6" fillId="0" borderId="1" xfId="42" applyNumberFormat="1" applyFont="1" applyBorder="1" applyAlignment="1">
      <alignment horizontal="center"/>
    </xf>
    <xf numFmtId="0" fontId="39" fillId="0" borderId="41" xfId="42" applyFont="1" applyBorder="1" applyAlignment="1">
      <alignment horizontal="center" vertical="center"/>
    </xf>
    <xf numFmtId="176" fontId="39" fillId="0" borderId="41" xfId="42" applyNumberFormat="1" applyFont="1" applyBorder="1" applyAlignment="1">
      <alignment horizontal="right" vertical="center"/>
    </xf>
    <xf numFmtId="0" fontId="39" fillId="0" borderId="41" xfId="42" applyFont="1" applyBorder="1" applyAlignment="1">
      <alignment vertical="center"/>
    </xf>
    <xf numFmtId="0" fontId="39" fillId="0" borderId="30" xfId="42" applyFont="1" applyBorder="1" applyAlignment="1">
      <alignment vertical="center"/>
    </xf>
    <xf numFmtId="0" fontId="0" fillId="0" borderId="0" xfId="0" applyAlignment="1"/>
    <xf numFmtId="0" fontId="0" fillId="33" borderId="0" xfId="0" applyFill="1">
      <alignment vertical="center"/>
    </xf>
    <xf numFmtId="0" fontId="32" fillId="0" borderId="0" xfId="0" applyFont="1">
      <alignment vertical="center"/>
    </xf>
    <xf numFmtId="0" fontId="32" fillId="33" borderId="0" xfId="0" applyFont="1" applyFill="1">
      <alignment vertical="center"/>
    </xf>
    <xf numFmtId="178" fontId="32" fillId="33" borderId="0" xfId="0" applyNumberFormat="1" applyFont="1" applyFill="1">
      <alignment vertical="center"/>
    </xf>
    <xf numFmtId="46" fontId="0" fillId="33" borderId="0" xfId="0" applyNumberFormat="1" applyFill="1">
      <alignment vertical="center"/>
    </xf>
    <xf numFmtId="183" fontId="0" fillId="33" borderId="0" xfId="0" applyNumberFormat="1" applyFill="1">
      <alignment vertical="center"/>
    </xf>
    <xf numFmtId="180" fontId="32" fillId="0" borderId="0" xfId="0" applyNumberFormat="1" applyFont="1">
      <alignment vertical="center"/>
    </xf>
    <xf numFmtId="176" fontId="32" fillId="0" borderId="0" xfId="0" applyNumberFormat="1" applyFont="1">
      <alignment vertical="center"/>
    </xf>
    <xf numFmtId="0" fontId="40" fillId="0" borderId="0" xfId="0" applyFont="1">
      <alignment vertical="center"/>
    </xf>
    <xf numFmtId="176" fontId="40" fillId="0" borderId="0" xfId="0" applyNumberFormat="1" applyFont="1">
      <alignment vertical="center"/>
    </xf>
    <xf numFmtId="0" fontId="41" fillId="0" borderId="0" xfId="0" applyFont="1">
      <alignment vertical="center"/>
    </xf>
    <xf numFmtId="6" fontId="32" fillId="0" borderId="0" xfId="0" applyNumberFormat="1" applyFont="1">
      <alignment vertical="center"/>
    </xf>
    <xf numFmtId="177" fontId="32" fillId="33" borderId="0" xfId="0" applyNumberFormat="1" applyFont="1" applyFill="1">
      <alignment vertical="center"/>
    </xf>
    <xf numFmtId="178" fontId="32" fillId="0" borderId="0" xfId="0" applyNumberFormat="1" applyFont="1">
      <alignment vertical="center"/>
    </xf>
    <xf numFmtId="14" fontId="32" fillId="0" borderId="0" xfId="0" applyNumberFormat="1" applyFont="1">
      <alignment vertical="center"/>
    </xf>
    <xf numFmtId="183" fontId="32" fillId="33" borderId="0" xfId="0" applyNumberFormat="1" applyFont="1" applyFill="1">
      <alignment vertical="center"/>
    </xf>
    <xf numFmtId="5" fontId="32" fillId="0" borderId="0" xfId="0" applyNumberFormat="1" applyFont="1">
      <alignment vertical="center"/>
    </xf>
    <xf numFmtId="46" fontId="32" fillId="33" borderId="0" xfId="0" applyNumberFormat="1" applyFont="1" applyFill="1">
      <alignment vertical="center"/>
    </xf>
    <xf numFmtId="187" fontId="32" fillId="33" borderId="0" xfId="0" applyNumberFormat="1" applyFont="1" applyFill="1">
      <alignment vertical="center"/>
    </xf>
    <xf numFmtId="179" fontId="32" fillId="0" borderId="0" xfId="0" applyNumberFormat="1" applyFont="1">
      <alignment vertical="center"/>
    </xf>
    <xf numFmtId="188" fontId="32" fillId="33" borderId="0" xfId="0" applyNumberFormat="1" applyFont="1" applyFill="1">
      <alignment vertical="center"/>
    </xf>
    <xf numFmtId="0" fontId="3" fillId="0" borderId="0" xfId="0" applyFont="1" applyAlignment="1"/>
    <xf numFmtId="0" fontId="7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12" fillId="0" borderId="0" xfId="0" applyFont="1" applyAlignment="1"/>
    <xf numFmtId="176" fontId="6" fillId="0" borderId="0" xfId="0" applyNumberFormat="1" applyFont="1" applyAlignment="1"/>
    <xf numFmtId="0" fontId="34" fillId="0" borderId="6" xfId="0" applyFont="1" applyBorder="1">
      <alignment vertical="center"/>
    </xf>
    <xf numFmtId="0" fontId="35" fillId="34" borderId="6" xfId="0" applyFont="1" applyFill="1" applyBorder="1">
      <alignment vertical="center"/>
    </xf>
    <xf numFmtId="0" fontId="36" fillId="34" borderId="6" xfId="0" applyFont="1" applyFill="1" applyBorder="1" applyAlignment="1">
      <alignment horizontal="left"/>
    </xf>
    <xf numFmtId="0" fontId="35" fillId="34" borderId="6" xfId="0" applyFont="1" applyFill="1" applyBorder="1" applyAlignment="1">
      <alignment horizontal="left" vertical="center" indent="1"/>
    </xf>
    <xf numFmtId="0" fontId="9" fillId="34" borderId="6" xfId="0" applyFont="1" applyFill="1" applyBorder="1" applyAlignment="1">
      <alignment horizontal="left" vertical="center" indent="1"/>
    </xf>
    <xf numFmtId="0" fontId="9" fillId="34" borderId="6" xfId="0" applyFont="1" applyFill="1" applyBorder="1" applyAlignment="1">
      <alignment horizontal="left"/>
    </xf>
    <xf numFmtId="0" fontId="9" fillId="34" borderId="1" xfId="0" applyFont="1" applyFill="1" applyBorder="1" applyAlignment="1">
      <alignment horizontal="left" vertical="center" indent="1"/>
    </xf>
    <xf numFmtId="0" fontId="9" fillId="34" borderId="1" xfId="0" applyFont="1" applyFill="1" applyBorder="1" applyAlignment="1">
      <alignment horizontal="left"/>
    </xf>
    <xf numFmtId="0" fontId="10" fillId="0" borderId="0" xfId="0" applyFont="1" applyAlignment="1"/>
    <xf numFmtId="176" fontId="8" fillId="0" borderId="0" xfId="0" applyNumberFormat="1" applyFont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8" fillId="0" borderId="0" xfId="0" applyFont="1" applyAlignment="1"/>
    <xf numFmtId="38" fontId="5" fillId="0" borderId="0" xfId="0" applyNumberFormat="1" applyFont="1" applyAlignment="1"/>
    <xf numFmtId="0" fontId="5" fillId="0" borderId="0" xfId="0" applyFont="1" applyAlignment="1"/>
    <xf numFmtId="0" fontId="6" fillId="34" borderId="6" xfId="0" applyFont="1" applyFill="1" applyBorder="1" applyAlignment="1"/>
    <xf numFmtId="0" fontId="6" fillId="34" borderId="5" xfId="0" applyFont="1" applyFill="1" applyBorder="1" applyAlignment="1"/>
    <xf numFmtId="0" fontId="6" fillId="34" borderId="6" xfId="0" applyFont="1" applyFill="1" applyBorder="1" applyAlignment="1">
      <alignment horizontal="left"/>
    </xf>
    <xf numFmtId="0" fontId="6" fillId="34" borderId="5" xfId="0" applyFont="1" applyFill="1" applyBorder="1" applyAlignment="1">
      <alignment horizontal="left"/>
    </xf>
    <xf numFmtId="181" fontId="6" fillId="0" borderId="0" xfId="0" applyNumberFormat="1" applyFont="1" applyAlignment="1"/>
    <xf numFmtId="0" fontId="38" fillId="0" borderId="0" xfId="0" applyFont="1">
      <alignment vertical="center"/>
    </xf>
    <xf numFmtId="0" fontId="39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39" fillId="0" borderId="0" xfId="0" applyFont="1" applyAlignment="1">
      <alignment horizontal="left" vertical="center" indent="1"/>
    </xf>
    <xf numFmtId="182" fontId="39" fillId="0" borderId="0" xfId="0" applyNumberFormat="1" applyFont="1" applyAlignment="1">
      <alignment horizontal="right" vertical="center"/>
    </xf>
    <xf numFmtId="182" fontId="39" fillId="0" borderId="0" xfId="0" applyNumberFormat="1" applyFont="1" applyAlignment="1">
      <alignment horizontal="center" vertical="center"/>
    </xf>
    <xf numFmtId="184" fontId="39" fillId="0" borderId="0" xfId="0" applyNumberFormat="1" applyFont="1" applyAlignment="1">
      <alignment horizontal="center" vertical="center"/>
    </xf>
    <xf numFmtId="46" fontId="39" fillId="0" borderId="0" xfId="0" applyNumberFormat="1" applyFont="1" applyAlignment="1">
      <alignment horizontal="center" vertical="center"/>
    </xf>
    <xf numFmtId="46" fontId="39" fillId="0" borderId="0" xfId="0" applyNumberFormat="1" applyFont="1">
      <alignment vertical="center"/>
    </xf>
    <xf numFmtId="176" fontId="39" fillId="0" borderId="0" xfId="0" applyNumberFormat="1" applyFont="1">
      <alignment vertical="center"/>
    </xf>
    <xf numFmtId="186" fontId="3" fillId="0" borderId="0" xfId="0" applyNumberFormat="1" applyFont="1">
      <alignment vertical="center"/>
    </xf>
    <xf numFmtId="5" fontId="39" fillId="0" borderId="0" xfId="0" applyNumberFormat="1" applyFont="1">
      <alignment vertical="center"/>
    </xf>
    <xf numFmtId="46" fontId="39" fillId="0" borderId="0" xfId="0" applyNumberFormat="1" applyFont="1" applyAlignment="1">
      <alignment horizontal="right" vertical="center"/>
    </xf>
    <xf numFmtId="176" fontId="39" fillId="0" borderId="0" xfId="0" applyNumberFormat="1" applyFont="1" applyAlignment="1">
      <alignment horizontal="right" vertical="center"/>
    </xf>
    <xf numFmtId="176" fontId="39" fillId="0" borderId="0" xfId="0" applyNumberFormat="1" applyFont="1" applyAlignment="1">
      <alignment horizontal="center" vertical="center"/>
    </xf>
    <xf numFmtId="6" fontId="39" fillId="0" borderId="0" xfId="0" applyNumberFormat="1" applyFont="1" applyAlignment="1">
      <alignment horizontal="right" vertical="center"/>
    </xf>
    <xf numFmtId="0" fontId="3" fillId="0" borderId="0" xfId="0" applyFont="1">
      <alignment vertical="center"/>
    </xf>
    <xf numFmtId="0" fontId="39" fillId="0" borderId="0" xfId="0" applyFont="1" applyAlignment="1">
      <alignment horizontal="left" vertical="center"/>
    </xf>
    <xf numFmtId="184" fontId="39" fillId="0" borderId="0" xfId="0" applyNumberFormat="1" applyFont="1" applyAlignment="1">
      <alignment horizontal="right" vertical="center"/>
    </xf>
    <xf numFmtId="0" fontId="38" fillId="0" borderId="0" xfId="0" applyFont="1" applyAlignment="1">
      <alignment horizontal="center" vertical="center"/>
    </xf>
    <xf numFmtId="181" fontId="0" fillId="33" borderId="0" xfId="0" applyNumberFormat="1" applyFill="1">
      <alignment vertical="center"/>
    </xf>
    <xf numFmtId="181" fontId="0" fillId="0" borderId="0" xfId="0" applyNumberFormat="1" applyAlignment="1"/>
    <xf numFmtId="3" fontId="0" fillId="33" borderId="0" xfId="0" applyNumberFormat="1" applyFill="1">
      <alignment vertical="center"/>
    </xf>
    <xf numFmtId="3" fontId="0" fillId="0" borderId="0" xfId="0" applyNumberFormat="1" applyAlignment="1"/>
    <xf numFmtId="0" fontId="54" fillId="0" borderId="0" xfId="42" applyFont="1" applyAlignment="1">
      <alignment horizontal="center" vertical="center"/>
    </xf>
    <xf numFmtId="0" fontId="54" fillId="0" borderId="0" xfId="42" applyFont="1" applyAlignment="1">
      <alignment vertical="center"/>
    </xf>
    <xf numFmtId="0" fontId="54" fillId="0" borderId="72" xfId="42" applyFont="1" applyBorder="1" applyAlignment="1">
      <alignment horizontal="center" vertical="center"/>
    </xf>
    <xf numFmtId="0" fontId="54" fillId="0" borderId="76" xfId="42" applyFont="1" applyBorder="1" applyAlignment="1">
      <alignment horizontal="center" vertical="center"/>
    </xf>
    <xf numFmtId="0" fontId="54" fillId="0" borderId="67" xfId="42" applyFont="1" applyBorder="1" applyAlignment="1">
      <alignment vertical="center"/>
    </xf>
    <xf numFmtId="0" fontId="54" fillId="0" borderId="68" xfId="42" applyFont="1" applyBorder="1" applyAlignment="1">
      <alignment horizontal="left" vertical="center" indent="1"/>
    </xf>
    <xf numFmtId="0" fontId="54" fillId="0" borderId="68" xfId="42" applyFont="1" applyBorder="1" applyAlignment="1">
      <alignment vertical="center"/>
    </xf>
    <xf numFmtId="0" fontId="54" fillId="0" borderId="94" xfId="42" applyFont="1" applyBorder="1" applyAlignment="1">
      <alignment vertical="center"/>
    </xf>
    <xf numFmtId="0" fontId="54" fillId="0" borderId="0" xfId="42" applyFont="1" applyAlignment="1">
      <alignment horizontal="left" vertical="center"/>
    </xf>
    <xf numFmtId="0" fontId="56" fillId="0" borderId="0" xfId="42" applyFont="1" applyAlignment="1">
      <alignment vertical="center"/>
    </xf>
    <xf numFmtId="0" fontId="54" fillId="0" borderId="72" xfId="42" applyFont="1" applyBorder="1" applyAlignment="1">
      <alignment vertical="center"/>
    </xf>
    <xf numFmtId="0" fontId="54" fillId="0" borderId="76" xfId="42" applyFont="1" applyBorder="1" applyAlignment="1">
      <alignment vertical="center"/>
    </xf>
    <xf numFmtId="0" fontId="55" fillId="0" borderId="0" xfId="42" applyFont="1" applyAlignment="1">
      <alignment vertical="center"/>
    </xf>
    <xf numFmtId="0" fontId="56" fillId="0" borderId="68" xfId="42" applyFont="1" applyBorder="1" applyAlignment="1">
      <alignment vertical="center"/>
    </xf>
    <xf numFmtId="0" fontId="56" fillId="0" borderId="71" xfId="42" applyFont="1" applyBorder="1" applyAlignment="1">
      <alignment vertical="center"/>
    </xf>
    <xf numFmtId="0" fontId="56" fillId="0" borderId="72" xfId="42" applyFont="1" applyBorder="1" applyAlignment="1">
      <alignment vertical="center"/>
    </xf>
    <xf numFmtId="14" fontId="54" fillId="0" borderId="94" xfId="42" applyNumberFormat="1" applyFont="1" applyBorder="1" applyAlignment="1">
      <alignment vertical="center"/>
    </xf>
    <xf numFmtId="0" fontId="39" fillId="0" borderId="29" xfId="0" applyFont="1" applyBorder="1">
      <alignment vertical="center"/>
    </xf>
    <xf numFmtId="0" fontId="39" fillId="0" borderId="0" xfId="0" applyFont="1" applyAlignment="1">
      <alignment vertical="center" textRotation="255"/>
    </xf>
    <xf numFmtId="0" fontId="39" fillId="0" borderId="34" xfId="0" applyFont="1" applyBorder="1">
      <alignment vertical="center"/>
    </xf>
    <xf numFmtId="46" fontId="0" fillId="0" borderId="0" xfId="0" applyNumberFormat="1">
      <alignment vertical="center"/>
    </xf>
    <xf numFmtId="0" fontId="54" fillId="0" borderId="0" xfId="0" applyFont="1" applyAlignment="1">
      <alignment horizontal="right" vertical="center"/>
    </xf>
    <xf numFmtId="14" fontId="54" fillId="0" borderId="0" xfId="0" applyNumberFormat="1" applyFont="1" applyAlignment="1">
      <alignment horizontal="right" vertical="center"/>
    </xf>
    <xf numFmtId="182" fontId="54" fillId="0" borderId="0" xfId="0" applyNumberFormat="1" applyFont="1" applyAlignment="1">
      <alignment horizontal="right" vertical="center"/>
    </xf>
    <xf numFmtId="182" fontId="54" fillId="0" borderId="0" xfId="0" applyNumberFormat="1" applyFont="1" applyAlignment="1">
      <alignment horizontal="center" vertical="center"/>
    </xf>
    <xf numFmtId="6" fontId="54" fillId="0" borderId="0" xfId="0" applyNumberFormat="1" applyFont="1" applyAlignment="1">
      <alignment horizontal="right" vertical="center"/>
    </xf>
    <xf numFmtId="46" fontId="54" fillId="0" borderId="0" xfId="0" applyNumberFormat="1" applyFont="1" applyAlignment="1">
      <alignment horizontal="center" vertical="center"/>
    </xf>
    <xf numFmtId="184" fontId="54" fillId="0" borderId="0" xfId="0" applyNumberFormat="1" applyFont="1" applyAlignment="1">
      <alignment horizontal="center" vertical="center"/>
    </xf>
    <xf numFmtId="6" fontId="54" fillId="0" borderId="0" xfId="0" applyNumberFormat="1" applyFont="1">
      <alignment vertical="center"/>
    </xf>
    <xf numFmtId="46" fontId="54" fillId="0" borderId="0" xfId="0" applyNumberFormat="1" applyFont="1">
      <alignment vertical="center"/>
    </xf>
    <xf numFmtId="6" fontId="54" fillId="0" borderId="0" xfId="0" applyNumberFormat="1" applyFont="1" applyAlignment="1">
      <alignment horizontal="center" vertical="center"/>
    </xf>
    <xf numFmtId="176" fontId="39" fillId="35" borderId="31" xfId="0" applyNumberFormat="1" applyFont="1" applyFill="1" applyBorder="1" applyAlignment="1">
      <alignment horizontal="center" vertical="center"/>
    </xf>
    <xf numFmtId="176" fontId="39" fillId="35" borderId="27" xfId="0" applyNumberFormat="1" applyFont="1" applyFill="1" applyBorder="1" applyAlignment="1">
      <alignment horizontal="center" vertical="center"/>
    </xf>
    <xf numFmtId="176" fontId="39" fillId="35" borderId="32" xfId="0" applyNumberFormat="1" applyFont="1" applyFill="1" applyBorder="1" applyAlignment="1">
      <alignment horizontal="center" vertical="center"/>
    </xf>
    <xf numFmtId="6" fontId="39" fillId="0" borderId="44" xfId="42" applyNumberFormat="1" applyFont="1" applyBorder="1" applyAlignment="1">
      <alignment horizontal="right" vertical="center"/>
    </xf>
    <xf numFmtId="6" fontId="39" fillId="0" borderId="42" xfId="42" applyNumberFormat="1" applyFont="1" applyBorder="1" applyAlignment="1">
      <alignment horizontal="right" vertical="center"/>
    </xf>
    <xf numFmtId="5" fontId="39" fillId="35" borderId="42" xfId="0" applyNumberFormat="1" applyFont="1" applyFill="1" applyBorder="1" applyAlignment="1">
      <alignment horizontal="left" vertical="center"/>
    </xf>
    <xf numFmtId="46" fontId="39" fillId="0" borderId="30" xfId="42" applyNumberFormat="1" applyFont="1" applyBorder="1" applyAlignment="1">
      <alignment horizontal="center" vertical="center"/>
    </xf>
    <xf numFmtId="176" fontId="39" fillId="0" borderId="30" xfId="42" applyNumberFormat="1" applyFont="1" applyBorder="1" applyAlignment="1">
      <alignment horizontal="center" vertical="center"/>
    </xf>
    <xf numFmtId="0" fontId="38" fillId="35" borderId="28" xfId="0" applyFont="1" applyFill="1" applyBorder="1" applyAlignment="1">
      <alignment horizontal="center" vertical="center" wrapText="1"/>
    </xf>
    <xf numFmtId="0" fontId="38" fillId="35" borderId="30" xfId="0" applyFont="1" applyFill="1" applyBorder="1" applyAlignment="1">
      <alignment horizontal="center" vertical="center"/>
    </xf>
    <xf numFmtId="0" fontId="38" fillId="35" borderId="29" xfId="0" applyFont="1" applyFill="1" applyBorder="1" applyAlignment="1">
      <alignment horizontal="center" vertical="center"/>
    </xf>
    <xf numFmtId="0" fontId="38" fillId="35" borderId="31" xfId="0" applyFont="1" applyFill="1" applyBorder="1" applyAlignment="1">
      <alignment horizontal="center" vertical="center"/>
    </xf>
    <xf numFmtId="0" fontId="38" fillId="35" borderId="27" xfId="0" applyFont="1" applyFill="1" applyBorder="1" applyAlignment="1">
      <alignment horizontal="center" vertical="center"/>
    </xf>
    <xf numFmtId="0" fontId="38" fillId="35" borderId="32" xfId="0" applyFont="1" applyFill="1" applyBorder="1" applyAlignment="1">
      <alignment horizontal="center" vertical="center"/>
    </xf>
    <xf numFmtId="0" fontId="39" fillId="0" borderId="42" xfId="42" applyFont="1" applyBorder="1" applyAlignment="1">
      <alignment horizontal="left" vertical="center"/>
    </xf>
    <xf numFmtId="0" fontId="39" fillId="0" borderId="42" xfId="42" applyFont="1" applyBorder="1" applyAlignment="1">
      <alignment horizontal="center" vertical="center"/>
    </xf>
    <xf numFmtId="0" fontId="39" fillId="0" borderId="89" xfId="42" applyFont="1" applyBorder="1" applyAlignment="1">
      <alignment horizontal="center" vertical="center"/>
    </xf>
    <xf numFmtId="0" fontId="39" fillId="0" borderId="41" xfId="42" applyFont="1" applyBorder="1" applyAlignment="1">
      <alignment horizontal="center" vertical="center"/>
    </xf>
    <xf numFmtId="0" fontId="39" fillId="0" borderId="102" xfId="42" applyFont="1" applyBorder="1" applyAlignment="1">
      <alignment horizontal="center" vertical="center"/>
    </xf>
    <xf numFmtId="5" fontId="39" fillId="0" borderId="28" xfId="42" applyNumberFormat="1" applyFont="1" applyBorder="1" applyAlignment="1">
      <alignment horizontal="center" vertical="center"/>
    </xf>
    <xf numFmtId="5" fontId="39" fillId="0" borderId="30" xfId="42" applyNumberFormat="1" applyFont="1" applyBorder="1" applyAlignment="1">
      <alignment horizontal="center" vertical="center"/>
    </xf>
    <xf numFmtId="5" fontId="39" fillId="0" borderId="29" xfId="42" applyNumberFormat="1" applyFont="1" applyBorder="1" applyAlignment="1">
      <alignment horizontal="center" vertical="center"/>
    </xf>
    <xf numFmtId="5" fontId="39" fillId="0" borderId="31" xfId="42" applyNumberFormat="1" applyFont="1" applyBorder="1" applyAlignment="1">
      <alignment horizontal="center" vertical="center"/>
    </xf>
    <xf numFmtId="5" fontId="39" fillId="0" borderId="27" xfId="42" applyNumberFormat="1" applyFont="1" applyBorder="1" applyAlignment="1">
      <alignment horizontal="center" vertical="center"/>
    </xf>
    <xf numFmtId="5" fontId="39" fillId="0" borderId="32" xfId="42" applyNumberFormat="1" applyFont="1" applyBorder="1" applyAlignment="1">
      <alignment horizontal="center" vertical="center"/>
    </xf>
    <xf numFmtId="5" fontId="54" fillId="0" borderId="28" xfId="42" applyNumberFormat="1" applyFont="1" applyBorder="1" applyAlignment="1">
      <alignment horizontal="center" vertical="center"/>
    </xf>
    <xf numFmtId="5" fontId="54" fillId="0" borderId="30" xfId="42" applyNumberFormat="1" applyFont="1" applyBorder="1" applyAlignment="1">
      <alignment horizontal="center" vertical="center"/>
    </xf>
    <xf numFmtId="5" fontId="54" fillId="0" borderId="29" xfId="42" applyNumberFormat="1" applyFont="1" applyBorder="1" applyAlignment="1">
      <alignment horizontal="center" vertical="center"/>
    </xf>
    <xf numFmtId="5" fontId="54" fillId="0" borderId="31" xfId="42" applyNumberFormat="1" applyFont="1" applyBorder="1" applyAlignment="1">
      <alignment horizontal="center" vertical="center"/>
    </xf>
    <xf numFmtId="5" fontId="54" fillId="0" borderId="27" xfId="42" applyNumberFormat="1" applyFont="1" applyBorder="1" applyAlignment="1">
      <alignment horizontal="center" vertical="center"/>
    </xf>
    <xf numFmtId="5" fontId="54" fillId="0" borderId="32" xfId="42" applyNumberFormat="1" applyFont="1" applyBorder="1" applyAlignment="1">
      <alignment horizontal="center" vertical="center"/>
    </xf>
    <xf numFmtId="0" fontId="39" fillId="0" borderId="28" xfId="0" applyFont="1" applyBorder="1" applyAlignment="1">
      <alignment horizontal="left" vertical="center" indent="1"/>
    </xf>
    <xf numFmtId="0" fontId="39" fillId="0" borderId="30" xfId="0" applyFont="1" applyBorder="1" applyAlignment="1">
      <alignment horizontal="left" vertical="center" indent="1"/>
    </xf>
    <xf numFmtId="0" fontId="39" fillId="0" borderId="29" xfId="0" applyFont="1" applyBorder="1" applyAlignment="1">
      <alignment horizontal="left" vertical="center" indent="1"/>
    </xf>
    <xf numFmtId="0" fontId="39" fillId="0" borderId="31" xfId="0" applyFont="1" applyBorder="1" applyAlignment="1">
      <alignment horizontal="left" vertical="center" indent="1"/>
    </xf>
    <xf numFmtId="0" fontId="39" fillId="0" borderId="27" xfId="0" applyFont="1" applyBorder="1" applyAlignment="1">
      <alignment horizontal="left" vertical="center" indent="1"/>
    </xf>
    <xf numFmtId="0" fontId="39" fillId="0" borderId="32" xfId="0" applyFont="1" applyBorder="1" applyAlignment="1">
      <alignment horizontal="left" vertical="center" indent="1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 2" xfId="33" xr:uid="{00000000-0005-0000-0000-000020000000}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 xr:uid="{00000000-0005-0000-0000-00002A000000}"/>
    <cellStyle name="標準 2 2" xfId="43" xr:uid="{00000000-0005-0000-0000-00002B000000}"/>
    <cellStyle name="標準 2 3" xfId="45" xr:uid="{00000000-0005-0000-0000-00002C000000}"/>
    <cellStyle name="標準 3" xfId="46" xr:uid="{00000000-0005-0000-0000-00002D000000}"/>
    <cellStyle name="良い" xfId="44" builtinId="26" customBuiltin="1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T102"/>
  <sheetViews>
    <sheetView workbookViewId="0"/>
  </sheetViews>
  <sheetFormatPr defaultRowHeight="18"/>
  <cols>
    <col min="1" max="1" width="15" style="488" bestFit="1" customWidth="1"/>
    <col min="2" max="2" width="25.59765625" style="488" customWidth="1"/>
    <col min="3" max="3" width="11.3984375" style="488" bestFit="1" customWidth="1"/>
    <col min="4" max="4" width="9.09765625" style="488" customWidth="1"/>
    <col min="5" max="5" width="9.59765625" style="488" bestFit="1" customWidth="1"/>
    <col min="6" max="6" width="30.09765625" style="488" bestFit="1" customWidth="1"/>
    <col min="7" max="7" width="4" style="488" bestFit="1" customWidth="1"/>
    <col min="8" max="8" width="25.59765625" style="488" customWidth="1"/>
    <col min="9" max="9" width="15.59765625" style="488" customWidth="1"/>
    <col min="10" max="10" width="4.69921875" style="488" bestFit="1" customWidth="1"/>
    <col min="11" max="11" width="8" style="488" bestFit="1" customWidth="1"/>
    <col min="12" max="12" width="8" style="565" bestFit="1" customWidth="1"/>
    <col min="13" max="13" width="4.69921875" style="488" bestFit="1" customWidth="1"/>
    <col min="14" max="14" width="13.09765625" style="488" bestFit="1" customWidth="1"/>
    <col min="15" max="15" width="8" style="563" bestFit="1" customWidth="1"/>
    <col min="16" max="16" width="6.3984375" style="563" bestFit="1" customWidth="1"/>
    <col min="17" max="17" width="9.59765625" style="563" bestFit="1" customWidth="1"/>
    <col min="18" max="18" width="8" style="563" bestFit="1" customWidth="1"/>
    <col min="19" max="19" width="10.59765625" style="563" customWidth="1"/>
    <col min="20" max="20" width="8" style="563" bestFit="1" customWidth="1"/>
    <col min="21" max="21" width="10.59765625" style="563" customWidth="1"/>
    <col min="22" max="22" width="8" style="563" bestFit="1" customWidth="1"/>
    <col min="23" max="23" width="11.3984375" style="488" bestFit="1" customWidth="1"/>
    <col min="24" max="24" width="14.09765625" style="488" bestFit="1" customWidth="1"/>
    <col min="25" max="25" width="8" style="563" bestFit="1" customWidth="1"/>
    <col min="26" max="27" width="10.59765625" style="563" customWidth="1"/>
    <col min="28" max="28" width="8" style="563" bestFit="1" customWidth="1"/>
    <col min="29" max="29" width="10.59765625" style="563" customWidth="1"/>
    <col min="30" max="30" width="8" style="563" bestFit="1" customWidth="1"/>
    <col min="31" max="31" width="10.59765625" style="563" customWidth="1"/>
    <col min="32" max="32" width="8" style="488" bestFit="1" customWidth="1"/>
    <col min="33" max="33" width="6.3984375" style="488" bestFit="1" customWidth="1"/>
    <col min="34" max="34" width="10.59765625" style="488" customWidth="1"/>
    <col min="35" max="35" width="8.59765625" style="488" customWidth="1"/>
    <col min="36" max="36" width="11.3984375" style="488" bestFit="1" customWidth="1"/>
    <col min="37" max="37" width="4.69921875" style="488" bestFit="1" customWidth="1"/>
    <col min="38" max="39" width="21" style="488" bestFit="1" customWidth="1"/>
    <col min="40" max="43" width="21.8984375" style="488" bestFit="1" customWidth="1"/>
    <col min="44" max="45" width="22.8984375" style="488" bestFit="1" customWidth="1"/>
    <col min="46" max="48" width="6.59765625" style="488" customWidth="1"/>
    <col min="49" max="50" width="14.09765625" style="488" bestFit="1" customWidth="1"/>
    <col min="51" max="51" width="4.69921875" style="488" bestFit="1" customWidth="1"/>
    <col min="52" max="52" width="10" style="488" bestFit="1" customWidth="1"/>
    <col min="53" max="53" width="6.69921875" style="488" bestFit="1" customWidth="1"/>
    <col min="54" max="54" width="6.3984375" style="488" bestFit="1" customWidth="1"/>
    <col min="55" max="55" width="8" style="565" bestFit="1" customWidth="1"/>
    <col min="56" max="56" width="15" style="565" bestFit="1" customWidth="1"/>
    <col min="57" max="57" width="8" style="488" bestFit="1" customWidth="1"/>
    <col min="58" max="58" width="11.3984375" style="488" bestFit="1" customWidth="1"/>
    <col min="59" max="59" width="9.3984375" style="565" bestFit="1" customWidth="1"/>
    <col min="60" max="61" width="8" style="565" bestFit="1" customWidth="1"/>
    <col min="62" max="65" width="8" style="488" bestFit="1" customWidth="1"/>
    <col min="66" max="66" width="9.59765625" style="565" bestFit="1" customWidth="1"/>
    <col min="67" max="68" width="16.59765625" style="565" bestFit="1" customWidth="1"/>
    <col min="69" max="70" width="16.59765625" style="488" bestFit="1" customWidth="1"/>
    <col min="71" max="72" width="8" style="488" bestFit="1" customWidth="1"/>
    <col min="73" max="73" width="8" style="565" bestFit="1" customWidth="1"/>
    <col min="74" max="75" width="16.59765625" style="565" bestFit="1" customWidth="1"/>
    <col min="76" max="77" width="16.59765625" style="488" bestFit="1" customWidth="1"/>
    <col min="78" max="79" width="8" style="488" bestFit="1" customWidth="1"/>
    <col min="80" max="80" width="6.3984375" style="565" bestFit="1" customWidth="1"/>
    <col min="81" max="82" width="16.59765625" style="565" bestFit="1" customWidth="1"/>
    <col min="83" max="84" width="16.59765625" style="488" bestFit="1" customWidth="1"/>
    <col min="85" max="85" width="16.3984375" style="565" bestFit="1" customWidth="1"/>
    <col min="86" max="86" width="14.59765625" style="565" bestFit="1" customWidth="1"/>
    <col min="87" max="87" width="16.3984375" style="565" bestFit="1" customWidth="1"/>
    <col min="88" max="88" width="14.59765625" style="565" bestFit="1" customWidth="1"/>
    <col min="89" max="89" width="18.59765625" style="565" customWidth="1"/>
    <col min="90" max="90" width="14.59765625" style="565" bestFit="1" customWidth="1"/>
    <col min="91" max="91" width="16.3984375" style="488" bestFit="1" customWidth="1"/>
    <col min="92" max="92" width="14.59765625" style="488" bestFit="1" customWidth="1"/>
    <col min="93" max="93" width="16.3984375" style="488" bestFit="1" customWidth="1"/>
    <col min="94" max="96" width="14.59765625" style="488" bestFit="1" customWidth="1"/>
    <col min="97" max="97" width="18.59765625" style="488" customWidth="1"/>
    <col min="98" max="99" width="8" style="488" bestFit="1" customWidth="1"/>
    <col min="100" max="100" width="12.8984375" style="565" bestFit="1" customWidth="1"/>
    <col min="101" max="102" width="16.59765625" style="565" bestFit="1" customWidth="1"/>
    <col min="103" max="104" width="16.59765625" style="488" bestFit="1" customWidth="1"/>
    <col min="105" max="105" width="11.59765625" style="565" bestFit="1" customWidth="1"/>
    <col min="106" max="106" width="11.59765625" style="488" bestFit="1" customWidth="1"/>
    <col min="107" max="107" width="9.8984375" style="565" bestFit="1" customWidth="1"/>
    <col min="108" max="108" width="10" style="565" bestFit="1" customWidth="1"/>
    <col min="109" max="109" width="11.09765625" style="565" bestFit="1" customWidth="1"/>
    <col min="110" max="110" width="11" style="565" bestFit="1" customWidth="1"/>
    <col min="111" max="111" width="11.69921875" style="565" bestFit="1" customWidth="1"/>
    <col min="112" max="112" width="9.8984375" style="565" bestFit="1" customWidth="1"/>
    <col min="113" max="113" width="12.59765625" style="565" bestFit="1" customWidth="1"/>
    <col min="114" max="116" width="11" style="565" bestFit="1" customWidth="1"/>
    <col min="117" max="117" width="9.8984375" style="565" bestFit="1" customWidth="1"/>
    <col min="118" max="118" width="10" style="565" bestFit="1" customWidth="1"/>
    <col min="119" max="119" width="11.09765625" style="565" bestFit="1" customWidth="1"/>
    <col min="120" max="120" width="11" style="565" bestFit="1" customWidth="1"/>
    <col min="121" max="121" width="11.69921875" style="565" bestFit="1" customWidth="1"/>
    <col min="122" max="122" width="9.8984375" style="565" bestFit="1" customWidth="1"/>
    <col min="123" max="123" width="12.59765625" style="565" bestFit="1" customWidth="1"/>
    <col min="124" max="126" width="11" style="565" bestFit="1" customWidth="1"/>
    <col min="127" max="127" width="9.8984375" style="488" bestFit="1" customWidth="1"/>
    <col min="128" max="128" width="10" style="488" bestFit="1" customWidth="1"/>
    <col min="129" max="129" width="11.09765625" style="488" bestFit="1" customWidth="1"/>
    <col min="130" max="130" width="11" style="488" bestFit="1" customWidth="1"/>
    <col min="131" max="131" width="11.69921875" style="488" bestFit="1" customWidth="1"/>
    <col min="132" max="132" width="9.8984375" style="488" bestFit="1" customWidth="1"/>
    <col min="133" max="133" width="12.59765625" style="488" bestFit="1" customWidth="1"/>
    <col min="134" max="136" width="11" style="488" bestFit="1" customWidth="1"/>
    <col min="137" max="137" width="9.8984375" style="488" bestFit="1" customWidth="1"/>
    <col min="138" max="138" width="10" style="488" bestFit="1" customWidth="1"/>
    <col min="139" max="139" width="11.09765625" style="488" bestFit="1" customWidth="1"/>
    <col min="140" max="140" width="11" style="488" bestFit="1" customWidth="1"/>
    <col min="141" max="141" width="11.69921875" style="488" bestFit="1" customWidth="1"/>
    <col min="142" max="142" width="9.8984375" style="488" bestFit="1" customWidth="1"/>
    <col min="143" max="143" width="12.59765625" style="488" bestFit="1" customWidth="1"/>
    <col min="144" max="146" width="11" style="488" bestFit="1" customWidth="1"/>
    <col min="147" max="148" width="8" style="488" bestFit="1" customWidth="1"/>
    <col min="149" max="149" width="11.3984375" style="565" bestFit="1" customWidth="1"/>
    <col min="150" max="151" width="8" style="565" bestFit="1" customWidth="1"/>
    <col min="152" max="155" width="8" style="488" bestFit="1" customWidth="1"/>
    <col min="156" max="156" width="13.09765625" style="565" bestFit="1" customWidth="1"/>
    <col min="157" max="158" width="8" style="565" bestFit="1" customWidth="1"/>
    <col min="159" max="162" width="8" style="488" bestFit="1" customWidth="1"/>
    <col min="163" max="163" width="4.69921875" style="565" bestFit="1" customWidth="1"/>
    <col min="164" max="165" width="15.59765625" style="565" customWidth="1"/>
    <col min="166" max="167" width="15.59765625" style="488" customWidth="1"/>
    <col min="168" max="168" width="16.19921875" style="565" bestFit="1" customWidth="1"/>
    <col min="169" max="169" width="14.59765625" style="565" bestFit="1" customWidth="1"/>
    <col min="170" max="172" width="16.5" style="565" bestFit="1" customWidth="1"/>
    <col min="173" max="173" width="19.5" style="565" bestFit="1" customWidth="1"/>
    <col min="174" max="174" width="19.69921875" style="565" bestFit="1" customWidth="1"/>
    <col min="175" max="175" width="14.59765625" style="565" bestFit="1" customWidth="1"/>
    <col min="176" max="176" width="16.3984375" style="565" bestFit="1" customWidth="1"/>
    <col min="177" max="177" width="15.59765625" style="565" bestFit="1" customWidth="1"/>
    <col min="178" max="178" width="12.69921875" style="565" bestFit="1" customWidth="1"/>
    <col min="179" max="179" width="18.09765625" style="565" bestFit="1" customWidth="1"/>
    <col min="180" max="180" width="20" style="565" bestFit="1" customWidth="1"/>
    <col min="181" max="181" width="23.19921875" style="565" bestFit="1" customWidth="1"/>
    <col min="182" max="183" width="20" style="565" bestFit="1" customWidth="1"/>
    <col min="184" max="185" width="18.09765625" style="565" bestFit="1" customWidth="1"/>
    <col min="186" max="186" width="16.19921875" style="565" bestFit="1" customWidth="1"/>
    <col min="187" max="187" width="14.59765625" style="565" bestFit="1" customWidth="1"/>
    <col min="188" max="190" width="16.5" style="565" bestFit="1" customWidth="1"/>
    <col min="191" max="191" width="19.5" style="565" bestFit="1" customWidth="1"/>
    <col min="192" max="192" width="19.69921875" style="565" bestFit="1" customWidth="1"/>
    <col min="193" max="193" width="14.59765625" style="565" bestFit="1" customWidth="1"/>
    <col min="194" max="194" width="16.3984375" style="565" bestFit="1" customWidth="1"/>
    <col min="195" max="195" width="15.59765625" style="565" bestFit="1" customWidth="1"/>
    <col min="196" max="196" width="12.69921875" style="565" bestFit="1" customWidth="1"/>
    <col min="197" max="197" width="18.09765625" style="565" bestFit="1" customWidth="1"/>
    <col min="198" max="198" width="20" style="565" bestFit="1" customWidth="1"/>
    <col min="199" max="199" width="23.19921875" style="565" bestFit="1" customWidth="1"/>
    <col min="200" max="201" width="20" style="565" bestFit="1" customWidth="1"/>
    <col min="202" max="203" width="18.09765625" style="565" bestFit="1" customWidth="1"/>
    <col min="204" max="204" width="16.19921875" style="488" bestFit="1" customWidth="1"/>
    <col min="205" max="205" width="14.59765625" style="488" bestFit="1" customWidth="1"/>
    <col min="206" max="208" width="16.5" style="488" bestFit="1" customWidth="1"/>
    <col min="209" max="209" width="19.5" style="488" bestFit="1" customWidth="1"/>
    <col min="210" max="210" width="19.69921875" style="488" bestFit="1" customWidth="1"/>
    <col min="211" max="211" width="14.59765625" style="488" bestFit="1" customWidth="1"/>
    <col min="212" max="212" width="16.3984375" style="488" bestFit="1" customWidth="1"/>
    <col min="213" max="213" width="15.59765625" style="488" bestFit="1" customWidth="1"/>
    <col min="214" max="214" width="12.69921875" style="488" bestFit="1" customWidth="1"/>
    <col min="215" max="215" width="18.09765625" style="488" bestFit="1" customWidth="1"/>
    <col min="216" max="216" width="20" style="488" bestFit="1" customWidth="1"/>
    <col min="217" max="217" width="23.19921875" style="488" bestFit="1" customWidth="1"/>
    <col min="218" max="219" width="20" style="488" bestFit="1" customWidth="1"/>
    <col min="220" max="221" width="18.09765625" style="488" bestFit="1" customWidth="1"/>
    <col min="222" max="222" width="16.19921875" style="488" bestFit="1" customWidth="1"/>
    <col min="223" max="223" width="14.59765625" style="488" bestFit="1" customWidth="1"/>
    <col min="224" max="226" width="16.5" style="488" bestFit="1" customWidth="1"/>
    <col min="227" max="227" width="19.5" style="488" bestFit="1" customWidth="1"/>
    <col min="228" max="228" width="19.69921875" style="488" bestFit="1" customWidth="1"/>
    <col min="229" max="229" width="14.59765625" style="488" bestFit="1" customWidth="1"/>
    <col min="230" max="230" width="16.3984375" style="488" bestFit="1" customWidth="1"/>
    <col min="231" max="231" width="15.59765625" style="488" bestFit="1" customWidth="1"/>
    <col min="232" max="232" width="12.69921875" style="488" bestFit="1" customWidth="1"/>
    <col min="233" max="233" width="18.09765625" style="488" bestFit="1" customWidth="1"/>
    <col min="234" max="234" width="20" style="488" bestFit="1" customWidth="1"/>
    <col min="235" max="235" width="23.19921875" style="488" bestFit="1" customWidth="1"/>
    <col min="236" max="237" width="20" style="488" bestFit="1" customWidth="1"/>
    <col min="238" max="239" width="18.09765625" style="488" bestFit="1" customWidth="1"/>
    <col min="240" max="241" width="8" style="488" bestFit="1" customWidth="1"/>
    <col min="242" max="242" width="9.59765625" style="565" bestFit="1" customWidth="1"/>
    <col min="243" max="244" width="15.59765625" style="565" customWidth="1"/>
    <col min="245" max="246" width="15.59765625" style="488" customWidth="1"/>
    <col min="247" max="248" width="12.69921875" style="565" bestFit="1" customWidth="1"/>
    <col min="249" max="249" width="16.19921875" style="565" bestFit="1" customWidth="1"/>
    <col min="250" max="250" width="12.69921875" style="565" bestFit="1" customWidth="1"/>
    <col min="251" max="251" width="14.09765625" style="565" bestFit="1" customWidth="1"/>
    <col min="252" max="252" width="16.19921875" style="565" bestFit="1" customWidth="1"/>
    <col min="253" max="254" width="12.69921875" style="488" bestFit="1" customWidth="1"/>
    <col min="255" max="255" width="16.19921875" style="488" bestFit="1" customWidth="1"/>
    <col min="256" max="256" width="12.69921875" style="488" customWidth="1"/>
    <col min="257" max="257" width="14.09765625" style="488" bestFit="1" customWidth="1"/>
    <col min="258" max="258" width="16.19921875" style="488" bestFit="1" customWidth="1"/>
    <col min="259" max="260" width="8" style="488" bestFit="1" customWidth="1"/>
    <col min="261" max="261" width="8" style="565" bestFit="1" customWidth="1"/>
    <col min="262" max="262" width="12.69921875" style="565" bestFit="1" customWidth="1"/>
    <col min="263" max="263" width="14.59765625" style="565" bestFit="1" customWidth="1"/>
    <col min="264" max="264" width="12.69921875" style="565" bestFit="1" customWidth="1"/>
    <col min="265" max="266" width="8" style="488" bestFit="1" customWidth="1"/>
    <col min="267" max="267" width="7.59765625" style="563" bestFit="1" customWidth="1"/>
    <col min="268" max="269" width="15.09765625" style="563" bestFit="1" customWidth="1"/>
    <col min="270" max="271" width="19.19921875" style="488" customWidth="1"/>
    <col min="272" max="272" width="18.09765625" style="563" bestFit="1" customWidth="1"/>
    <col min="273" max="273" width="14.59765625" style="563" bestFit="1" customWidth="1"/>
    <col min="274" max="274" width="12.69921875" style="563" bestFit="1" customWidth="1"/>
    <col min="275" max="275" width="14.3984375" style="563" bestFit="1" customWidth="1"/>
    <col min="276" max="277" width="18.09765625" style="563" bestFit="1" customWidth="1"/>
    <col min="278" max="278" width="14.59765625" style="563" bestFit="1" customWidth="1"/>
    <col min="279" max="279" width="16.3984375" style="563" bestFit="1" customWidth="1"/>
    <col min="280" max="280" width="18.09765625" style="563" bestFit="1" customWidth="1"/>
    <col min="281" max="281" width="14.59765625" style="563" bestFit="1" customWidth="1"/>
    <col min="282" max="282" width="12.69921875" style="563" bestFit="1" customWidth="1"/>
    <col min="283" max="283" width="14.3984375" style="563" bestFit="1" customWidth="1"/>
    <col min="284" max="285" width="18.09765625" style="563" bestFit="1" customWidth="1"/>
    <col min="286" max="286" width="14.59765625" style="563" bestFit="1" customWidth="1"/>
    <col min="287" max="287" width="16.3984375" style="563" bestFit="1" customWidth="1"/>
    <col min="288" max="288" width="18.09765625" style="488" bestFit="1" customWidth="1"/>
    <col min="289" max="289" width="14.59765625" style="488" bestFit="1" customWidth="1"/>
    <col min="290" max="290" width="12.69921875" style="488" bestFit="1" customWidth="1"/>
    <col min="291" max="291" width="14.3984375" style="488" bestFit="1" customWidth="1"/>
    <col min="292" max="293" width="18.09765625" style="488" bestFit="1" customWidth="1"/>
    <col min="294" max="294" width="14.59765625" style="488" bestFit="1" customWidth="1"/>
    <col min="295" max="295" width="16.3984375" style="488" bestFit="1" customWidth="1"/>
    <col min="296" max="296" width="18.09765625" style="488" bestFit="1" customWidth="1"/>
    <col min="297" max="297" width="14.59765625" style="488" bestFit="1" customWidth="1"/>
    <col min="298" max="298" width="12.69921875" style="488" bestFit="1" customWidth="1"/>
    <col min="299" max="299" width="14.3984375" style="488" bestFit="1" customWidth="1"/>
    <col min="300" max="301" width="18.09765625" style="488" bestFit="1" customWidth="1"/>
    <col min="302" max="302" width="14.59765625" style="488" bestFit="1" customWidth="1"/>
    <col min="303" max="303" width="16.3984375" style="488" bestFit="1" customWidth="1"/>
    <col min="304" max="305" width="8" style="488" bestFit="1" customWidth="1"/>
    <col min="306" max="306" width="11.3984375" style="565" bestFit="1" customWidth="1"/>
    <col min="307" max="307" width="8" style="565" bestFit="1" customWidth="1"/>
    <col min="308" max="309" width="8" style="488" bestFit="1" customWidth="1"/>
  </cols>
  <sheetData>
    <row r="1" spans="1:384">
      <c r="A1" s="490" t="s">
        <v>0</v>
      </c>
      <c r="B1" s="490"/>
      <c r="C1" s="490"/>
      <c r="D1" s="490"/>
      <c r="E1" s="490" t="s">
        <v>1</v>
      </c>
      <c r="F1" s="490" t="s">
        <v>2</v>
      </c>
      <c r="G1" s="495"/>
      <c r="H1" s="490"/>
      <c r="I1" s="490"/>
      <c r="J1" s="496"/>
      <c r="K1" s="490"/>
      <c r="L1" s="490"/>
      <c r="M1" s="490"/>
      <c r="N1" s="490" t="s">
        <v>3</v>
      </c>
      <c r="O1" s="490"/>
      <c r="P1" s="490"/>
      <c r="Q1" s="490"/>
      <c r="R1" s="490"/>
      <c r="S1" s="490"/>
      <c r="T1" s="490"/>
      <c r="U1" s="490"/>
      <c r="V1" s="490"/>
      <c r="W1" s="496"/>
      <c r="X1" s="490" t="s">
        <v>4</v>
      </c>
      <c r="Y1" s="490"/>
      <c r="Z1" s="490"/>
      <c r="AA1" s="490"/>
      <c r="AB1" s="490"/>
      <c r="AC1" s="490"/>
      <c r="AD1" s="490"/>
      <c r="AE1" s="490"/>
      <c r="AF1" s="490"/>
      <c r="AG1" s="496" t="s">
        <v>5</v>
      </c>
      <c r="AH1" s="496"/>
      <c r="AI1" s="496"/>
      <c r="AJ1" s="496"/>
      <c r="AK1" s="496"/>
      <c r="AL1" s="497"/>
      <c r="AM1" s="498"/>
      <c r="AN1" s="497"/>
      <c r="AO1" s="497"/>
      <c r="AP1" s="498"/>
      <c r="AQ1" s="498"/>
      <c r="AR1" s="497"/>
      <c r="AS1" s="498"/>
      <c r="AT1" s="497"/>
      <c r="AU1" s="497"/>
      <c r="AV1" s="497"/>
      <c r="AW1" s="496"/>
      <c r="AX1" s="496"/>
      <c r="AY1" s="496"/>
      <c r="AZ1" s="496"/>
      <c r="BA1" s="496"/>
      <c r="BB1" s="496"/>
      <c r="BC1" s="496"/>
      <c r="BD1" s="496"/>
      <c r="BE1" s="496"/>
      <c r="BF1" s="496" t="s">
        <v>6</v>
      </c>
      <c r="BG1" s="496"/>
      <c r="BH1" s="496"/>
      <c r="BI1" s="496"/>
      <c r="BJ1" s="490"/>
      <c r="BK1" s="490"/>
      <c r="BL1" s="490"/>
      <c r="BM1" s="490"/>
      <c r="BN1" s="490"/>
      <c r="BO1" s="490"/>
      <c r="BP1" s="490"/>
      <c r="BQ1" s="490"/>
      <c r="BR1" s="490"/>
      <c r="BS1" s="490"/>
      <c r="BT1" s="490"/>
      <c r="BU1" s="490"/>
      <c r="BV1" s="490"/>
      <c r="BW1" s="490"/>
      <c r="BX1" s="490"/>
      <c r="BY1" s="490"/>
      <c r="BZ1" s="490"/>
      <c r="CA1" s="490"/>
      <c r="CB1" s="490"/>
      <c r="CC1" s="490"/>
      <c r="CD1" s="490"/>
      <c r="CE1" s="490"/>
      <c r="CF1" s="490"/>
      <c r="CG1" s="499"/>
      <c r="CH1" s="490"/>
      <c r="CI1" s="490"/>
      <c r="CJ1" s="490"/>
      <c r="CK1" s="497"/>
      <c r="CL1" s="497"/>
      <c r="CM1" s="490"/>
      <c r="CN1" s="490"/>
      <c r="CO1" s="490"/>
      <c r="CP1" s="490"/>
      <c r="CQ1" s="497"/>
      <c r="CR1" s="497"/>
      <c r="CS1" s="497"/>
      <c r="CT1" s="490"/>
      <c r="CU1" s="490"/>
      <c r="CV1" s="490"/>
      <c r="CW1" s="490"/>
      <c r="CX1" s="490"/>
      <c r="CY1" s="490"/>
      <c r="CZ1" s="490"/>
      <c r="DA1" s="490"/>
      <c r="DB1" s="490"/>
      <c r="DC1" s="499"/>
      <c r="DD1" s="490"/>
      <c r="DE1" s="490"/>
      <c r="DF1" s="490"/>
      <c r="DG1" s="490"/>
      <c r="DH1" s="490"/>
      <c r="DI1" s="490"/>
      <c r="DJ1" s="490"/>
      <c r="DK1" s="490"/>
      <c r="DL1" s="490"/>
      <c r="DM1" s="490"/>
      <c r="DN1" s="490"/>
      <c r="DO1" s="490"/>
      <c r="DP1" s="490"/>
      <c r="DQ1" s="490"/>
      <c r="DR1" s="490"/>
      <c r="DS1" s="490"/>
      <c r="DT1" s="490"/>
      <c r="DU1" s="490"/>
      <c r="DV1" s="490"/>
      <c r="DW1" s="490"/>
      <c r="DX1" s="490"/>
      <c r="DY1" s="490"/>
      <c r="DZ1" s="490"/>
      <c r="EA1" s="490"/>
      <c r="EB1" s="490"/>
      <c r="EC1" s="490"/>
      <c r="ED1" s="490"/>
      <c r="EE1" s="490"/>
      <c r="EF1" s="490"/>
      <c r="EG1" s="490"/>
      <c r="EH1" s="490"/>
      <c r="EI1" s="490"/>
      <c r="EJ1" s="490"/>
      <c r="EK1" s="490"/>
      <c r="EL1" s="490"/>
      <c r="EM1" s="490"/>
      <c r="EN1" s="490"/>
      <c r="EO1" s="490"/>
      <c r="EP1" s="490"/>
      <c r="EQ1" s="490"/>
      <c r="ER1" s="490"/>
      <c r="ES1" s="490"/>
      <c r="ET1" s="490"/>
      <c r="EU1" s="490"/>
      <c r="EV1" s="490"/>
      <c r="EW1" s="490"/>
      <c r="EX1" s="490"/>
      <c r="EY1" s="490"/>
      <c r="EZ1" s="490"/>
      <c r="FA1" s="490"/>
      <c r="FB1" s="490"/>
      <c r="FC1" s="490"/>
      <c r="FD1" s="490"/>
      <c r="FE1" s="490"/>
      <c r="FF1" s="490"/>
      <c r="FG1" s="490"/>
      <c r="FH1" s="497"/>
      <c r="FI1" s="497"/>
      <c r="FJ1" s="497"/>
      <c r="FK1" s="497"/>
      <c r="FL1" s="499"/>
      <c r="FM1" s="490"/>
      <c r="FN1" s="490"/>
      <c r="FO1" s="490"/>
      <c r="FP1" s="490"/>
      <c r="FQ1" s="490"/>
      <c r="FR1" s="490"/>
      <c r="FS1" s="490"/>
      <c r="FT1" s="490"/>
      <c r="FU1" s="490"/>
      <c r="FV1" s="490"/>
      <c r="FW1" s="490"/>
      <c r="FX1" s="490"/>
      <c r="FY1" s="490"/>
      <c r="FZ1" s="490"/>
      <c r="GA1" s="490"/>
      <c r="GB1" s="490"/>
      <c r="GC1" s="490"/>
      <c r="GD1" s="490"/>
      <c r="GE1" s="490"/>
      <c r="GF1" s="490"/>
      <c r="GG1" s="490"/>
      <c r="GH1" s="490"/>
      <c r="GI1" s="490"/>
      <c r="GJ1" s="490"/>
      <c r="GK1" s="490"/>
      <c r="GL1" s="490"/>
      <c r="GM1" s="490"/>
      <c r="GN1" s="490"/>
      <c r="GO1" s="490"/>
      <c r="GP1" s="490"/>
      <c r="GQ1" s="490"/>
      <c r="GR1" s="490"/>
      <c r="GS1" s="490"/>
      <c r="GT1" s="490"/>
      <c r="GU1" s="490"/>
      <c r="GV1" s="499"/>
      <c r="GW1" s="490"/>
      <c r="GX1" s="490"/>
      <c r="GY1" s="490"/>
      <c r="GZ1" s="490"/>
      <c r="HA1" s="490"/>
      <c r="HB1" s="490"/>
      <c r="HC1" s="490"/>
      <c r="HD1" s="490"/>
      <c r="HE1" s="490"/>
      <c r="HF1" s="490"/>
      <c r="HG1" s="490"/>
      <c r="HH1" s="490"/>
      <c r="HI1" s="490"/>
      <c r="HJ1" s="490"/>
      <c r="HK1" s="490"/>
      <c r="HL1" s="490"/>
      <c r="HM1" s="490"/>
      <c r="HN1" s="490"/>
      <c r="HO1" s="490"/>
      <c r="HP1" s="490"/>
      <c r="HQ1" s="490"/>
      <c r="HR1" s="490"/>
      <c r="HS1" s="490"/>
      <c r="HT1" s="490"/>
      <c r="HU1" s="490"/>
      <c r="HV1" s="490"/>
      <c r="HW1" s="490"/>
      <c r="HX1" s="490"/>
      <c r="HY1" s="490"/>
      <c r="HZ1" s="490"/>
      <c r="IA1" s="490"/>
      <c r="IB1" s="490"/>
      <c r="IC1" s="490"/>
      <c r="ID1" s="490"/>
      <c r="IE1" s="490"/>
      <c r="IF1" s="490"/>
      <c r="IG1" s="490"/>
      <c r="IH1" s="490"/>
      <c r="II1" s="497"/>
      <c r="IJ1" s="497"/>
      <c r="IK1" s="497"/>
      <c r="IL1" s="497"/>
      <c r="IM1" s="499"/>
      <c r="IN1" s="490"/>
      <c r="IO1" s="490"/>
      <c r="IP1" s="490"/>
      <c r="IQ1" s="497"/>
      <c r="IR1" s="490"/>
      <c r="IS1" s="490"/>
      <c r="IT1" s="490"/>
      <c r="IU1" s="490"/>
      <c r="IV1" s="490"/>
      <c r="IW1" s="497"/>
      <c r="IX1" s="490"/>
      <c r="IY1" s="490"/>
      <c r="IZ1" s="490"/>
      <c r="JA1" s="490"/>
      <c r="JB1" s="490"/>
      <c r="JC1" s="490"/>
      <c r="JD1" s="490"/>
      <c r="JE1" s="490"/>
      <c r="JF1" s="490"/>
      <c r="JG1" s="490"/>
      <c r="JH1" s="490"/>
      <c r="JI1" s="490"/>
      <c r="JJ1" s="497"/>
      <c r="JK1" s="497"/>
      <c r="JL1" s="499"/>
      <c r="JM1" s="490"/>
      <c r="JN1" s="490"/>
      <c r="JO1" s="490"/>
      <c r="JP1" s="490"/>
      <c r="JQ1" s="490"/>
      <c r="JR1" s="490"/>
      <c r="JS1" s="490"/>
      <c r="JT1" s="490"/>
      <c r="JU1" s="490"/>
      <c r="JV1" s="490"/>
      <c r="JW1" s="490"/>
      <c r="JX1" s="490"/>
      <c r="JY1" s="490"/>
      <c r="JZ1" s="490"/>
      <c r="KA1" s="490"/>
      <c r="KB1" s="490"/>
      <c r="KC1" s="490"/>
      <c r="KD1" s="490"/>
      <c r="KE1" s="490"/>
      <c r="KF1" s="490"/>
      <c r="KG1" s="490"/>
      <c r="KH1" s="490"/>
      <c r="KI1" s="490"/>
      <c r="KJ1" s="490"/>
      <c r="KK1" s="490"/>
      <c r="KL1" s="490"/>
      <c r="KM1" s="490"/>
      <c r="KN1" s="490"/>
      <c r="KO1" s="490"/>
      <c r="KP1" s="490"/>
      <c r="KQ1" s="490"/>
      <c r="KR1" s="490"/>
      <c r="KS1" s="490"/>
      <c r="KT1" s="490"/>
      <c r="KU1" s="490"/>
      <c r="KV1" s="490"/>
      <c r="KW1" s="490"/>
    </row>
    <row r="2" spans="1:384">
      <c r="A2" s="490" t="s">
        <v>7</v>
      </c>
      <c r="B2" s="491" t="s">
        <v>8</v>
      </c>
      <c r="C2" s="490" t="s">
        <v>9</v>
      </c>
      <c r="D2" s="491">
        <v>1</v>
      </c>
      <c r="E2" s="490"/>
      <c r="F2" s="490" t="s">
        <v>10</v>
      </c>
      <c r="G2" s="495" t="s">
        <v>11</v>
      </c>
      <c r="H2" s="500" t="s">
        <v>12</v>
      </c>
      <c r="I2" s="490" t="s">
        <v>13</v>
      </c>
      <c r="J2" s="496" t="s">
        <v>14</v>
      </c>
      <c r="K2" s="490" t="s">
        <v>15</v>
      </c>
      <c r="L2" s="490" t="s">
        <v>16</v>
      </c>
      <c r="M2" s="490" t="s">
        <v>17</v>
      </c>
      <c r="N2" s="490"/>
      <c r="O2" s="490" t="s">
        <v>18</v>
      </c>
      <c r="P2" s="490" t="s">
        <v>19</v>
      </c>
      <c r="Q2" s="490" t="s">
        <v>20</v>
      </c>
      <c r="R2" s="490" t="s">
        <v>21</v>
      </c>
      <c r="S2" s="490" t="s">
        <v>22</v>
      </c>
      <c r="T2" s="490" t="s">
        <v>23</v>
      </c>
      <c r="U2" s="490" t="s">
        <v>24</v>
      </c>
      <c r="V2" s="490" t="s">
        <v>25</v>
      </c>
      <c r="W2" s="496" t="s">
        <v>26</v>
      </c>
      <c r="X2" s="496"/>
      <c r="Y2" s="496" t="s">
        <v>27</v>
      </c>
      <c r="Z2" s="496" t="s">
        <v>28</v>
      </c>
      <c r="AA2" s="496" t="s">
        <v>29</v>
      </c>
      <c r="AB2" s="496" t="s">
        <v>30</v>
      </c>
      <c r="AC2" s="496" t="s">
        <v>31</v>
      </c>
      <c r="AD2" s="496" t="s">
        <v>32</v>
      </c>
      <c r="AE2" s="496" t="s">
        <v>33</v>
      </c>
      <c r="AF2" s="496" t="s">
        <v>34</v>
      </c>
      <c r="AG2" s="496"/>
      <c r="AH2" s="496" t="s">
        <v>35</v>
      </c>
      <c r="AI2" s="496" t="s">
        <v>36</v>
      </c>
      <c r="AJ2" s="496" t="s">
        <v>37</v>
      </c>
      <c r="AK2" s="496" t="s">
        <v>38</v>
      </c>
      <c r="AL2" s="496" t="s">
        <v>39</v>
      </c>
      <c r="AM2" s="496" t="s">
        <v>40</v>
      </c>
      <c r="AN2" s="496" t="s">
        <v>41</v>
      </c>
      <c r="AO2" s="496" t="s">
        <v>42</v>
      </c>
      <c r="AP2" s="496" t="s">
        <v>43</v>
      </c>
      <c r="AQ2" s="496" t="s">
        <v>44</v>
      </c>
      <c r="AR2" s="490" t="s">
        <v>45</v>
      </c>
      <c r="AS2" s="490" t="s">
        <v>46</v>
      </c>
      <c r="AT2" s="496" t="s">
        <v>47</v>
      </c>
      <c r="AU2" s="490" t="s">
        <v>48</v>
      </c>
      <c r="AV2" s="490" t="s">
        <v>49</v>
      </c>
      <c r="AW2" s="496" t="s">
        <v>50</v>
      </c>
      <c r="AX2" s="496" t="s">
        <v>51</v>
      </c>
      <c r="AY2" s="496" t="s">
        <v>52</v>
      </c>
      <c r="AZ2" s="496" t="s">
        <v>53</v>
      </c>
      <c r="BA2" s="496" t="s">
        <v>54</v>
      </c>
      <c r="BB2" s="496" t="s">
        <v>55</v>
      </c>
      <c r="BC2" s="496" t="s">
        <v>56</v>
      </c>
      <c r="BD2" s="496" t="s">
        <v>57</v>
      </c>
      <c r="BE2" s="496" t="s">
        <v>58</v>
      </c>
      <c r="BF2" s="496"/>
      <c r="BG2" s="490" t="s">
        <v>59</v>
      </c>
      <c r="BH2" s="490" t="s">
        <v>60</v>
      </c>
      <c r="BI2" s="490" t="s">
        <v>61</v>
      </c>
      <c r="BJ2" s="490" t="s">
        <v>62</v>
      </c>
      <c r="BK2" s="490" t="s">
        <v>63</v>
      </c>
      <c r="BL2" s="490" t="s">
        <v>64</v>
      </c>
      <c r="BM2" s="490" t="s">
        <v>65</v>
      </c>
      <c r="BN2" s="490" t="s">
        <v>66</v>
      </c>
      <c r="BO2" s="490" t="s">
        <v>67</v>
      </c>
      <c r="BP2" s="490" t="s">
        <v>68</v>
      </c>
      <c r="BQ2" s="490" t="s">
        <v>69</v>
      </c>
      <c r="BR2" s="490" t="s">
        <v>70</v>
      </c>
      <c r="BS2" s="490" t="s">
        <v>71</v>
      </c>
      <c r="BT2" s="490" t="s">
        <v>72</v>
      </c>
      <c r="BU2" s="490" t="s">
        <v>73</v>
      </c>
      <c r="BV2" s="490" t="s">
        <v>67</v>
      </c>
      <c r="BW2" s="490" t="s">
        <v>68</v>
      </c>
      <c r="BX2" s="490" t="s">
        <v>69</v>
      </c>
      <c r="BY2" s="490" t="s">
        <v>70</v>
      </c>
      <c r="BZ2" s="490" t="s">
        <v>74</v>
      </c>
      <c r="CA2" s="490" t="s">
        <v>75</v>
      </c>
      <c r="CB2" s="490" t="s">
        <v>76</v>
      </c>
      <c r="CC2" s="490" t="s">
        <v>67</v>
      </c>
      <c r="CD2" s="490" t="s">
        <v>68</v>
      </c>
      <c r="CE2" s="490" t="s">
        <v>69</v>
      </c>
      <c r="CF2" s="490" t="s">
        <v>77</v>
      </c>
      <c r="CG2" s="490" t="s">
        <v>78</v>
      </c>
      <c r="CH2" s="490" t="s">
        <v>79</v>
      </c>
      <c r="CI2" s="490" t="s">
        <v>80</v>
      </c>
      <c r="CJ2" s="490" t="s">
        <v>81</v>
      </c>
      <c r="CK2" s="490" t="s">
        <v>82</v>
      </c>
      <c r="CL2" s="490" t="s">
        <v>83</v>
      </c>
      <c r="CM2" s="490" t="s">
        <v>84</v>
      </c>
      <c r="CN2" s="490" t="s">
        <v>85</v>
      </c>
      <c r="CO2" s="490" t="s">
        <v>86</v>
      </c>
      <c r="CP2" s="490" t="s">
        <v>87</v>
      </c>
      <c r="CQ2" s="490" t="s">
        <v>88</v>
      </c>
      <c r="CR2" s="490" t="s">
        <v>89</v>
      </c>
      <c r="CS2" s="490" t="s">
        <v>90</v>
      </c>
      <c r="CT2" s="490" t="s">
        <v>91</v>
      </c>
      <c r="CU2" s="490" t="s">
        <v>92</v>
      </c>
      <c r="CV2" s="490" t="s">
        <v>93</v>
      </c>
      <c r="CW2" s="490" t="s">
        <v>67</v>
      </c>
      <c r="CX2" s="490" t="s">
        <v>68</v>
      </c>
      <c r="CY2" s="490" t="s">
        <v>69</v>
      </c>
      <c r="CZ2" s="490" t="s">
        <v>70</v>
      </c>
      <c r="DA2" s="490" t="s">
        <v>94</v>
      </c>
      <c r="DB2" s="490" t="s">
        <v>95</v>
      </c>
      <c r="DC2" s="490" t="s">
        <v>96</v>
      </c>
      <c r="DD2" s="490" t="s">
        <v>97</v>
      </c>
      <c r="DE2" s="490" t="s">
        <v>98</v>
      </c>
      <c r="DF2" s="490" t="s">
        <v>99</v>
      </c>
      <c r="DG2" s="490" t="s">
        <v>100</v>
      </c>
      <c r="DH2" s="490" t="s">
        <v>101</v>
      </c>
      <c r="DI2" s="490" t="s">
        <v>102</v>
      </c>
      <c r="DJ2" s="490" t="s">
        <v>103</v>
      </c>
      <c r="DK2" s="490" t="s">
        <v>104</v>
      </c>
      <c r="DL2" s="490" t="s">
        <v>105</v>
      </c>
      <c r="DM2" s="490" t="s">
        <v>106</v>
      </c>
      <c r="DN2" s="490" t="s">
        <v>107</v>
      </c>
      <c r="DO2" s="490" t="s">
        <v>108</v>
      </c>
      <c r="DP2" s="490" t="s">
        <v>109</v>
      </c>
      <c r="DQ2" s="490" t="s">
        <v>110</v>
      </c>
      <c r="DR2" s="490" t="s">
        <v>111</v>
      </c>
      <c r="DS2" s="490" t="s">
        <v>112</v>
      </c>
      <c r="DT2" s="490" t="s">
        <v>113</v>
      </c>
      <c r="DU2" s="490" t="s">
        <v>114</v>
      </c>
      <c r="DV2" s="490" t="s">
        <v>115</v>
      </c>
      <c r="DW2" s="490" t="s">
        <v>116</v>
      </c>
      <c r="DX2" s="490" t="s">
        <v>117</v>
      </c>
      <c r="DY2" s="490" t="s">
        <v>118</v>
      </c>
      <c r="DZ2" s="490" t="s">
        <v>119</v>
      </c>
      <c r="EA2" s="490" t="s">
        <v>120</v>
      </c>
      <c r="EB2" s="490" t="s">
        <v>121</v>
      </c>
      <c r="EC2" s="490" t="s">
        <v>122</v>
      </c>
      <c r="ED2" s="490" t="s">
        <v>123</v>
      </c>
      <c r="EE2" s="490" t="s">
        <v>124</v>
      </c>
      <c r="EF2" s="490" t="s">
        <v>125</v>
      </c>
      <c r="EG2" s="490" t="s">
        <v>126</v>
      </c>
      <c r="EH2" s="490" t="s">
        <v>127</v>
      </c>
      <c r="EI2" s="490" t="s">
        <v>128</v>
      </c>
      <c r="EJ2" s="490" t="s">
        <v>129</v>
      </c>
      <c r="EK2" s="490" t="s">
        <v>130</v>
      </c>
      <c r="EL2" s="490" t="s">
        <v>131</v>
      </c>
      <c r="EM2" s="490" t="s">
        <v>132</v>
      </c>
      <c r="EN2" s="490" t="s">
        <v>133</v>
      </c>
      <c r="EO2" s="490" t="s">
        <v>134</v>
      </c>
      <c r="EP2" s="490" t="s">
        <v>135</v>
      </c>
      <c r="EQ2" s="490" t="s">
        <v>136</v>
      </c>
      <c r="ER2" s="490" t="s">
        <v>137</v>
      </c>
      <c r="ES2" s="490" t="s">
        <v>138</v>
      </c>
      <c r="ET2" s="490" t="s">
        <v>60</v>
      </c>
      <c r="EU2" s="490" t="s">
        <v>139</v>
      </c>
      <c r="EV2" s="490" t="s">
        <v>62</v>
      </c>
      <c r="EW2" s="490" t="s">
        <v>140</v>
      </c>
      <c r="EX2" s="490" t="s">
        <v>141</v>
      </c>
      <c r="EY2" s="490" t="s">
        <v>142</v>
      </c>
      <c r="EZ2" s="490" t="s">
        <v>143</v>
      </c>
      <c r="FA2" s="490" t="s">
        <v>60</v>
      </c>
      <c r="FB2" s="490" t="s">
        <v>139</v>
      </c>
      <c r="FC2" s="490" t="s">
        <v>62</v>
      </c>
      <c r="FD2" s="490" t="s">
        <v>140</v>
      </c>
      <c r="FE2" s="490" t="s">
        <v>144</v>
      </c>
      <c r="FF2" s="490" t="s">
        <v>145</v>
      </c>
      <c r="FG2" s="490" t="s">
        <v>146</v>
      </c>
      <c r="FH2" s="490" t="s">
        <v>67</v>
      </c>
      <c r="FI2" s="490" t="s">
        <v>68</v>
      </c>
      <c r="FJ2" s="490" t="s">
        <v>69</v>
      </c>
      <c r="FK2" s="490" t="s">
        <v>70</v>
      </c>
      <c r="FL2" s="490" t="s">
        <v>147</v>
      </c>
      <c r="FM2" s="490" t="s">
        <v>148</v>
      </c>
      <c r="FN2" s="490" t="s">
        <v>149</v>
      </c>
      <c r="FO2" s="490" t="s">
        <v>150</v>
      </c>
      <c r="FP2" s="490" t="s">
        <v>151</v>
      </c>
      <c r="FQ2" s="490" t="s">
        <v>152</v>
      </c>
      <c r="FR2" s="490" t="s">
        <v>153</v>
      </c>
      <c r="FS2" s="490" t="s">
        <v>154</v>
      </c>
      <c r="FT2" s="490" t="s">
        <v>155</v>
      </c>
      <c r="FU2" s="490" t="s">
        <v>156</v>
      </c>
      <c r="FV2" s="490" t="s">
        <v>157</v>
      </c>
      <c r="FW2" s="490" t="s">
        <v>158</v>
      </c>
      <c r="FX2" s="490" t="s">
        <v>159</v>
      </c>
      <c r="FY2" s="490" t="s">
        <v>160</v>
      </c>
      <c r="FZ2" s="490" t="s">
        <v>161</v>
      </c>
      <c r="GA2" s="490" t="s">
        <v>162</v>
      </c>
      <c r="GB2" s="490" t="s">
        <v>163</v>
      </c>
      <c r="GC2" s="490" t="s">
        <v>164</v>
      </c>
      <c r="GD2" s="490" t="s">
        <v>165</v>
      </c>
      <c r="GE2" s="490" t="s">
        <v>166</v>
      </c>
      <c r="GF2" s="490" t="s">
        <v>167</v>
      </c>
      <c r="GG2" s="490" t="s">
        <v>168</v>
      </c>
      <c r="GH2" s="490" t="s">
        <v>169</v>
      </c>
      <c r="GI2" s="490" t="s">
        <v>170</v>
      </c>
      <c r="GJ2" s="490" t="s">
        <v>171</v>
      </c>
      <c r="GK2" s="490" t="s">
        <v>172</v>
      </c>
      <c r="GL2" s="490" t="s">
        <v>173</v>
      </c>
      <c r="GM2" s="490" t="s">
        <v>174</v>
      </c>
      <c r="GN2" s="490" t="s">
        <v>175</v>
      </c>
      <c r="GO2" s="490" t="s">
        <v>176</v>
      </c>
      <c r="GP2" s="490" t="s">
        <v>177</v>
      </c>
      <c r="GQ2" s="490" t="s">
        <v>178</v>
      </c>
      <c r="GR2" s="490" t="s">
        <v>179</v>
      </c>
      <c r="GS2" s="490" t="s">
        <v>180</v>
      </c>
      <c r="GT2" s="490" t="s">
        <v>181</v>
      </c>
      <c r="GU2" s="490" t="s">
        <v>182</v>
      </c>
      <c r="GV2" s="490" t="s">
        <v>183</v>
      </c>
      <c r="GW2" s="490" t="s">
        <v>184</v>
      </c>
      <c r="GX2" s="490" t="s">
        <v>185</v>
      </c>
      <c r="GY2" s="490" t="s">
        <v>186</v>
      </c>
      <c r="GZ2" s="490" t="s">
        <v>187</v>
      </c>
      <c r="HA2" s="490" t="s">
        <v>188</v>
      </c>
      <c r="HB2" s="490" t="s">
        <v>189</v>
      </c>
      <c r="HC2" s="490" t="s">
        <v>190</v>
      </c>
      <c r="HD2" s="490" t="s">
        <v>191</v>
      </c>
      <c r="HE2" s="490" t="s">
        <v>192</v>
      </c>
      <c r="HF2" s="490" t="s">
        <v>193</v>
      </c>
      <c r="HG2" s="490" t="s">
        <v>194</v>
      </c>
      <c r="HH2" s="490" t="s">
        <v>195</v>
      </c>
      <c r="HI2" s="490" t="s">
        <v>196</v>
      </c>
      <c r="HJ2" s="490" t="s">
        <v>197</v>
      </c>
      <c r="HK2" s="490" t="s">
        <v>198</v>
      </c>
      <c r="HL2" s="490" t="s">
        <v>199</v>
      </c>
      <c r="HM2" s="490" t="s">
        <v>200</v>
      </c>
      <c r="HN2" s="490" t="s">
        <v>201</v>
      </c>
      <c r="HO2" s="490" t="s">
        <v>202</v>
      </c>
      <c r="HP2" s="490" t="s">
        <v>203</v>
      </c>
      <c r="HQ2" s="490" t="s">
        <v>204</v>
      </c>
      <c r="HR2" s="490" t="s">
        <v>205</v>
      </c>
      <c r="HS2" s="490" t="s">
        <v>206</v>
      </c>
      <c r="HT2" s="490" t="s">
        <v>207</v>
      </c>
      <c r="HU2" s="490" t="s">
        <v>208</v>
      </c>
      <c r="HV2" s="490" t="s">
        <v>209</v>
      </c>
      <c r="HW2" s="490" t="s">
        <v>210</v>
      </c>
      <c r="HX2" s="490" t="s">
        <v>211</v>
      </c>
      <c r="HY2" s="490" t="s">
        <v>212</v>
      </c>
      <c r="HZ2" s="490" t="s">
        <v>213</v>
      </c>
      <c r="IA2" s="490" t="s">
        <v>214</v>
      </c>
      <c r="IB2" s="490" t="s">
        <v>215</v>
      </c>
      <c r="IC2" s="490" t="s">
        <v>216</v>
      </c>
      <c r="ID2" s="490" t="s">
        <v>217</v>
      </c>
      <c r="IE2" s="490" t="s">
        <v>218</v>
      </c>
      <c r="IF2" s="490" t="s">
        <v>219</v>
      </c>
      <c r="IG2" s="490" t="s">
        <v>220</v>
      </c>
      <c r="IH2" s="490" t="s">
        <v>221</v>
      </c>
      <c r="II2" s="490" t="s">
        <v>67</v>
      </c>
      <c r="IJ2" s="490" t="s">
        <v>68</v>
      </c>
      <c r="IK2" s="490" t="s">
        <v>69</v>
      </c>
      <c r="IL2" s="490" t="s">
        <v>70</v>
      </c>
      <c r="IM2" s="490" t="s">
        <v>222</v>
      </c>
      <c r="IN2" s="490" t="s">
        <v>223</v>
      </c>
      <c r="IO2" s="490" t="s">
        <v>224</v>
      </c>
      <c r="IP2" s="490" t="s">
        <v>225</v>
      </c>
      <c r="IQ2" s="490" t="s">
        <v>226</v>
      </c>
      <c r="IR2" s="490" t="s">
        <v>227</v>
      </c>
      <c r="IS2" s="490" t="s">
        <v>228</v>
      </c>
      <c r="IT2" s="490" t="s">
        <v>229</v>
      </c>
      <c r="IU2" s="490" t="s">
        <v>230</v>
      </c>
      <c r="IV2" s="490" t="s">
        <v>231</v>
      </c>
      <c r="IW2" s="490" t="s">
        <v>232</v>
      </c>
      <c r="IX2" s="490" t="s">
        <v>233</v>
      </c>
      <c r="IY2" s="490" t="s">
        <v>234</v>
      </c>
      <c r="IZ2" s="490" t="s">
        <v>235</v>
      </c>
      <c r="JA2" s="490" t="s">
        <v>236</v>
      </c>
      <c r="JB2" s="490" t="s">
        <v>237</v>
      </c>
      <c r="JC2" s="490" t="s">
        <v>238</v>
      </c>
      <c r="JD2" s="490" t="s">
        <v>239</v>
      </c>
      <c r="JE2" s="490" t="s">
        <v>240</v>
      </c>
      <c r="JF2" s="490" t="s">
        <v>241</v>
      </c>
      <c r="JG2" s="490" t="s">
        <v>242</v>
      </c>
      <c r="JH2" s="490" t="s">
        <v>67</v>
      </c>
      <c r="JI2" s="490" t="s">
        <v>68</v>
      </c>
      <c r="JJ2" s="490" t="s">
        <v>243</v>
      </c>
      <c r="JK2" s="490" t="s">
        <v>244</v>
      </c>
      <c r="JL2" s="490" t="s">
        <v>245</v>
      </c>
      <c r="JM2" s="490" t="s">
        <v>246</v>
      </c>
      <c r="JN2" s="490" t="s">
        <v>247</v>
      </c>
      <c r="JO2" s="490" t="s">
        <v>248</v>
      </c>
      <c r="JP2" s="490" t="s">
        <v>249</v>
      </c>
      <c r="JQ2" s="490" t="s">
        <v>250</v>
      </c>
      <c r="JR2" s="490" t="s">
        <v>251</v>
      </c>
      <c r="JS2" s="490" t="s">
        <v>252</v>
      </c>
      <c r="JT2" s="490" t="s">
        <v>253</v>
      </c>
      <c r="JU2" s="490" t="s">
        <v>254</v>
      </c>
      <c r="JV2" s="490" t="s">
        <v>255</v>
      </c>
      <c r="JW2" s="490" t="s">
        <v>256</v>
      </c>
      <c r="JX2" s="490" t="s">
        <v>257</v>
      </c>
      <c r="JY2" s="490" t="s">
        <v>258</v>
      </c>
      <c r="JZ2" s="490" t="s">
        <v>259</v>
      </c>
      <c r="KA2" s="490" t="s">
        <v>260</v>
      </c>
      <c r="KB2" s="490" t="s">
        <v>261</v>
      </c>
      <c r="KC2" s="490" t="s">
        <v>262</v>
      </c>
      <c r="KD2" s="490" t="s">
        <v>263</v>
      </c>
      <c r="KE2" s="490" t="s">
        <v>264</v>
      </c>
      <c r="KF2" s="490" t="s">
        <v>265</v>
      </c>
      <c r="KG2" s="490" t="s">
        <v>266</v>
      </c>
      <c r="KH2" s="490" t="s">
        <v>267</v>
      </c>
      <c r="KI2" s="490" t="s">
        <v>268</v>
      </c>
      <c r="KJ2" s="490" t="s">
        <v>269</v>
      </c>
      <c r="KK2" s="490" t="s">
        <v>270</v>
      </c>
      <c r="KL2" s="490" t="s">
        <v>271</v>
      </c>
      <c r="KM2" s="490" t="s">
        <v>272</v>
      </c>
      <c r="KN2" s="490" t="s">
        <v>273</v>
      </c>
      <c r="KO2" s="490" t="s">
        <v>274</v>
      </c>
      <c r="KP2" s="490" t="s">
        <v>275</v>
      </c>
      <c r="KQ2" s="490" t="s">
        <v>276</v>
      </c>
      <c r="KR2" s="490" t="s">
        <v>277</v>
      </c>
      <c r="KS2" s="490" t="s">
        <v>278</v>
      </c>
      <c r="KT2" s="490" t="s">
        <v>279</v>
      </c>
      <c r="KU2" s="490" t="s">
        <v>60</v>
      </c>
      <c r="KV2" s="490" t="s">
        <v>62</v>
      </c>
      <c r="KW2" s="490" t="s">
        <v>280</v>
      </c>
    </row>
    <row r="3" spans="1:384">
      <c r="A3" s="490" t="s">
        <v>281</v>
      </c>
      <c r="B3" s="491" t="s">
        <v>282</v>
      </c>
      <c r="C3" s="490" t="s">
        <v>283</v>
      </c>
      <c r="D3" s="492">
        <v>1</v>
      </c>
      <c r="E3" s="490"/>
      <c r="F3" s="489" t="s">
        <v>284</v>
      </c>
      <c r="G3" s="489">
        <v>1</v>
      </c>
      <c r="H3" s="489" t="s">
        <v>285</v>
      </c>
      <c r="I3" s="489" t="s">
        <v>285</v>
      </c>
      <c r="J3" s="489" t="s">
        <v>286</v>
      </c>
      <c r="K3" s="489" t="s">
        <v>286</v>
      </c>
      <c r="L3" s="564">
        <v>0</v>
      </c>
      <c r="M3" s="489"/>
      <c r="O3" s="562">
        <v>655</v>
      </c>
      <c r="P3" s="562">
        <v>354</v>
      </c>
      <c r="Q3" s="562">
        <v>301</v>
      </c>
      <c r="R3" s="562">
        <v>9.0277777777777795E-4</v>
      </c>
      <c r="S3" s="562">
        <v>70</v>
      </c>
      <c r="T3" s="562">
        <v>1.5625000000000001E-3</v>
      </c>
      <c r="U3" s="562">
        <v>231</v>
      </c>
      <c r="V3" s="562">
        <v>0</v>
      </c>
      <c r="W3" s="489">
        <v>1.33</v>
      </c>
      <c r="Y3" s="562">
        <v>598</v>
      </c>
      <c r="Z3" s="562">
        <v>354</v>
      </c>
      <c r="AA3" s="562">
        <v>244</v>
      </c>
      <c r="AB3" s="562">
        <v>9.0277777777777795E-4</v>
      </c>
      <c r="AC3" s="562">
        <v>70</v>
      </c>
      <c r="AD3" s="562">
        <v>1.16898148148148E-3</v>
      </c>
      <c r="AE3" s="562">
        <v>173</v>
      </c>
      <c r="AF3" s="489">
        <v>0</v>
      </c>
      <c r="AH3" s="489" t="s">
        <v>287</v>
      </c>
      <c r="AI3" s="489" t="s">
        <v>288</v>
      </c>
      <c r="AJ3" s="489" t="s">
        <v>289</v>
      </c>
      <c r="AK3" s="489">
        <v>9</v>
      </c>
      <c r="AL3" s="489" t="s">
        <v>290</v>
      </c>
      <c r="AM3" s="489"/>
      <c r="AN3" s="489">
        <v>174</v>
      </c>
      <c r="AO3" s="489">
        <v>160</v>
      </c>
      <c r="AP3" s="489">
        <v>0</v>
      </c>
      <c r="AQ3" s="489">
        <v>0</v>
      </c>
      <c r="AR3" s="489" t="s">
        <v>286</v>
      </c>
      <c r="AS3" s="489" t="s">
        <v>291</v>
      </c>
      <c r="AT3" s="494">
        <v>0.48132283908045997</v>
      </c>
      <c r="AU3" s="494">
        <v>0.48132283908045997</v>
      </c>
      <c r="AV3" s="494">
        <v>9.9999999999999995E-7</v>
      </c>
      <c r="AW3" s="489">
        <v>134</v>
      </c>
      <c r="AX3" s="489">
        <v>100</v>
      </c>
      <c r="AY3" s="489">
        <v>0</v>
      </c>
      <c r="AZ3" s="489">
        <v>13400</v>
      </c>
      <c r="BA3" s="489">
        <v>0.94699999999999995</v>
      </c>
      <c r="BB3" s="489">
        <v>19</v>
      </c>
      <c r="BC3" s="564">
        <v>180</v>
      </c>
      <c r="BD3" s="564">
        <v>0</v>
      </c>
      <c r="BE3" s="489">
        <v>7.85</v>
      </c>
      <c r="BG3" s="564">
        <v>0</v>
      </c>
      <c r="BH3" s="564">
        <v>0</v>
      </c>
      <c r="BI3" s="564">
        <v>0</v>
      </c>
      <c r="BJ3" s="493">
        <v>0</v>
      </c>
      <c r="BK3" s="493">
        <v>0</v>
      </c>
      <c r="BL3" s="489" t="s">
        <v>292</v>
      </c>
      <c r="BN3" s="564">
        <v>0</v>
      </c>
      <c r="BO3" s="564">
        <v>0</v>
      </c>
      <c r="BP3" s="564">
        <v>0</v>
      </c>
      <c r="BQ3" s="493">
        <v>0</v>
      </c>
      <c r="BR3" s="493">
        <v>0</v>
      </c>
      <c r="BS3" s="489" t="s">
        <v>293</v>
      </c>
      <c r="BU3" s="564">
        <v>220</v>
      </c>
      <c r="BV3" s="564">
        <v>16</v>
      </c>
      <c r="BW3" s="564">
        <v>204</v>
      </c>
      <c r="BX3" s="493">
        <v>2.0833333333333299E-4</v>
      </c>
      <c r="BY3" s="493">
        <v>1.21527777777778E-3</v>
      </c>
      <c r="BZ3" s="489" t="s">
        <v>294</v>
      </c>
      <c r="CB3" s="564">
        <v>0</v>
      </c>
      <c r="CC3" s="564">
        <v>0</v>
      </c>
      <c r="CD3" s="564">
        <v>0</v>
      </c>
      <c r="CE3" s="493">
        <v>0</v>
      </c>
      <c r="CF3" s="493">
        <v>0</v>
      </c>
      <c r="CG3" s="564">
        <v>0</v>
      </c>
      <c r="CH3" s="564">
        <v>0</v>
      </c>
      <c r="CI3" s="564">
        <v>0</v>
      </c>
      <c r="CJ3" s="564">
        <v>0</v>
      </c>
      <c r="CK3" s="564">
        <v>0</v>
      </c>
      <c r="CL3" s="564">
        <v>0</v>
      </c>
      <c r="CM3" s="493">
        <v>0</v>
      </c>
      <c r="CN3" s="493">
        <v>0</v>
      </c>
      <c r="CO3" s="493">
        <v>0</v>
      </c>
      <c r="CP3" s="493">
        <v>0</v>
      </c>
      <c r="CQ3" s="493">
        <v>0</v>
      </c>
      <c r="CR3" s="493">
        <v>0</v>
      </c>
      <c r="CS3" s="493">
        <v>0</v>
      </c>
      <c r="CT3" s="489" t="s">
        <v>295</v>
      </c>
      <c r="CV3" s="564">
        <v>0</v>
      </c>
      <c r="CW3" s="564">
        <v>0</v>
      </c>
      <c r="CX3" s="564">
        <v>0</v>
      </c>
      <c r="CY3" s="493">
        <v>0</v>
      </c>
      <c r="CZ3" s="493">
        <v>0</v>
      </c>
      <c r="DA3" s="564">
        <v>0</v>
      </c>
      <c r="DB3" s="493">
        <v>0</v>
      </c>
      <c r="DC3" s="564">
        <v>0</v>
      </c>
      <c r="DD3" s="564">
        <v>0</v>
      </c>
      <c r="DE3" s="564">
        <v>0</v>
      </c>
      <c r="DF3" s="564">
        <v>0</v>
      </c>
      <c r="DG3" s="564">
        <v>0</v>
      </c>
      <c r="DH3" s="564">
        <v>0</v>
      </c>
      <c r="DI3" s="564">
        <v>0</v>
      </c>
      <c r="DJ3" s="564">
        <v>0</v>
      </c>
      <c r="DK3" s="564">
        <v>0</v>
      </c>
      <c r="DL3" s="564">
        <v>0</v>
      </c>
      <c r="DM3" s="564">
        <v>0</v>
      </c>
      <c r="DN3" s="564">
        <v>0</v>
      </c>
      <c r="DO3" s="564">
        <v>0</v>
      </c>
      <c r="DP3" s="564">
        <v>0</v>
      </c>
      <c r="DQ3" s="564">
        <v>0</v>
      </c>
      <c r="DR3" s="564">
        <v>0</v>
      </c>
      <c r="DS3" s="564">
        <v>0</v>
      </c>
      <c r="DT3" s="564">
        <v>0</v>
      </c>
      <c r="DU3" s="564">
        <v>0</v>
      </c>
      <c r="DV3" s="564">
        <v>0</v>
      </c>
      <c r="DW3" s="493">
        <v>0</v>
      </c>
      <c r="DX3" s="493">
        <v>0</v>
      </c>
      <c r="DY3" s="493">
        <v>0</v>
      </c>
      <c r="DZ3" s="493">
        <v>0</v>
      </c>
      <c r="EA3" s="493">
        <v>0</v>
      </c>
      <c r="EB3" s="493">
        <v>0</v>
      </c>
      <c r="EC3" s="493">
        <v>0</v>
      </c>
      <c r="ED3" s="493">
        <v>0</v>
      </c>
      <c r="EE3" s="493">
        <v>0</v>
      </c>
      <c r="EF3" s="493">
        <v>0</v>
      </c>
      <c r="EG3" s="493">
        <v>0</v>
      </c>
      <c r="EH3" s="493">
        <v>0</v>
      </c>
      <c r="EI3" s="493">
        <v>0</v>
      </c>
      <c r="EJ3" s="493">
        <v>0</v>
      </c>
      <c r="EK3" s="493">
        <v>0</v>
      </c>
      <c r="EL3" s="493">
        <v>0</v>
      </c>
      <c r="EM3" s="493">
        <v>0</v>
      </c>
      <c r="EN3" s="493">
        <v>0</v>
      </c>
      <c r="EO3" s="493">
        <v>0</v>
      </c>
      <c r="EP3" s="493">
        <v>0</v>
      </c>
      <c r="EQ3" s="489" t="s">
        <v>296</v>
      </c>
      <c r="ES3" s="564">
        <v>80</v>
      </c>
      <c r="ET3" s="564">
        <v>54</v>
      </c>
      <c r="EU3" s="564">
        <v>26</v>
      </c>
      <c r="EV3" s="493">
        <v>6.9444444444444404E-4</v>
      </c>
      <c r="EW3" s="493">
        <v>3.3564814814814801E-4</v>
      </c>
      <c r="EX3" s="489" t="s">
        <v>297</v>
      </c>
      <c r="EZ3" s="564">
        <v>0</v>
      </c>
      <c r="FA3" s="564">
        <v>0</v>
      </c>
      <c r="FB3" s="564">
        <v>0</v>
      </c>
      <c r="FC3" s="493">
        <v>0</v>
      </c>
      <c r="FD3" s="493">
        <v>0</v>
      </c>
      <c r="FE3" s="489" t="s">
        <v>298</v>
      </c>
      <c r="FG3" s="564">
        <v>0</v>
      </c>
      <c r="FH3" s="564">
        <v>0</v>
      </c>
      <c r="FI3" s="564">
        <v>0</v>
      </c>
      <c r="FJ3" s="493">
        <v>0</v>
      </c>
      <c r="FK3" s="493">
        <v>0</v>
      </c>
      <c r="FL3" s="564">
        <v>0</v>
      </c>
      <c r="FM3" s="564">
        <v>0</v>
      </c>
      <c r="FN3" s="564">
        <v>0</v>
      </c>
      <c r="FO3" s="564">
        <v>0</v>
      </c>
      <c r="FP3" s="564">
        <v>0</v>
      </c>
      <c r="FQ3" s="564">
        <v>0</v>
      </c>
      <c r="FR3" s="564">
        <v>0</v>
      </c>
      <c r="FS3" s="564">
        <v>0</v>
      </c>
      <c r="FT3" s="564">
        <v>0</v>
      </c>
      <c r="FU3" s="564">
        <v>0</v>
      </c>
      <c r="FV3" s="564">
        <v>0</v>
      </c>
      <c r="FW3" s="564">
        <v>0</v>
      </c>
      <c r="FX3" s="564">
        <v>0</v>
      </c>
      <c r="FY3" s="564">
        <v>0</v>
      </c>
      <c r="FZ3" s="564">
        <v>0</v>
      </c>
      <c r="GA3" s="564">
        <v>0</v>
      </c>
      <c r="GB3" s="564">
        <v>0</v>
      </c>
      <c r="GC3" s="564">
        <v>0</v>
      </c>
      <c r="GD3" s="564">
        <v>0</v>
      </c>
      <c r="GE3" s="564">
        <v>0</v>
      </c>
      <c r="GF3" s="564">
        <v>0</v>
      </c>
      <c r="GG3" s="564">
        <v>0</v>
      </c>
      <c r="GH3" s="564">
        <v>0</v>
      </c>
      <c r="GI3" s="564">
        <v>0</v>
      </c>
      <c r="GJ3" s="564">
        <v>0</v>
      </c>
      <c r="GK3" s="564">
        <v>0</v>
      </c>
      <c r="GL3" s="564">
        <v>0</v>
      </c>
      <c r="GM3" s="564">
        <v>0</v>
      </c>
      <c r="GN3" s="564">
        <v>0</v>
      </c>
      <c r="GO3" s="564">
        <v>0</v>
      </c>
      <c r="GP3" s="564">
        <v>0</v>
      </c>
      <c r="GQ3" s="564">
        <v>0</v>
      </c>
      <c r="GR3" s="564">
        <v>0</v>
      </c>
      <c r="GS3" s="564">
        <v>0</v>
      </c>
      <c r="GT3" s="564">
        <v>0</v>
      </c>
      <c r="GU3" s="564">
        <v>0</v>
      </c>
      <c r="GV3" s="493">
        <v>0</v>
      </c>
      <c r="GW3" s="493">
        <v>0</v>
      </c>
      <c r="GX3" s="493">
        <v>0</v>
      </c>
      <c r="GY3" s="493">
        <v>0</v>
      </c>
      <c r="GZ3" s="493">
        <v>0</v>
      </c>
      <c r="HA3" s="493">
        <v>0</v>
      </c>
      <c r="HB3" s="493">
        <v>0</v>
      </c>
      <c r="HC3" s="493">
        <v>0</v>
      </c>
      <c r="HD3" s="493">
        <v>0</v>
      </c>
      <c r="HE3" s="493">
        <v>0</v>
      </c>
      <c r="HF3" s="493">
        <v>0</v>
      </c>
      <c r="HG3" s="493">
        <v>0</v>
      </c>
      <c r="HH3" s="493">
        <v>0</v>
      </c>
      <c r="HI3" s="493">
        <v>0</v>
      </c>
      <c r="HJ3" s="493">
        <v>0</v>
      </c>
      <c r="HK3" s="493">
        <v>0</v>
      </c>
      <c r="HL3" s="493">
        <v>0</v>
      </c>
      <c r="HM3" s="493">
        <v>0</v>
      </c>
      <c r="HN3" s="493">
        <v>0</v>
      </c>
      <c r="HO3" s="493">
        <v>0</v>
      </c>
      <c r="HP3" s="493">
        <v>0</v>
      </c>
      <c r="HQ3" s="493">
        <v>0</v>
      </c>
      <c r="HR3" s="493">
        <v>0</v>
      </c>
      <c r="HS3" s="493">
        <v>0</v>
      </c>
      <c r="HT3" s="493">
        <v>0</v>
      </c>
      <c r="HU3" s="493">
        <v>0</v>
      </c>
      <c r="HV3" s="493">
        <v>0</v>
      </c>
      <c r="HW3" s="493">
        <v>0</v>
      </c>
      <c r="HX3" s="493">
        <v>0</v>
      </c>
      <c r="HY3" s="493">
        <v>0</v>
      </c>
      <c r="HZ3" s="493">
        <v>0</v>
      </c>
      <c r="IA3" s="493">
        <v>0</v>
      </c>
      <c r="IB3" s="493">
        <v>0</v>
      </c>
      <c r="IC3" s="493">
        <v>0</v>
      </c>
      <c r="ID3" s="493">
        <v>0</v>
      </c>
      <c r="IE3" s="493">
        <v>0</v>
      </c>
      <c r="IF3" s="489" t="s">
        <v>299</v>
      </c>
      <c r="IH3" s="564">
        <v>0</v>
      </c>
      <c r="II3" s="564">
        <v>0</v>
      </c>
      <c r="IJ3" s="564">
        <v>0</v>
      </c>
      <c r="IK3" s="493">
        <v>0</v>
      </c>
      <c r="IL3" s="493">
        <v>0</v>
      </c>
      <c r="IM3" s="564">
        <v>0</v>
      </c>
      <c r="IN3" s="564">
        <v>0</v>
      </c>
      <c r="IO3" s="564">
        <v>0</v>
      </c>
      <c r="IP3" s="564">
        <v>0</v>
      </c>
      <c r="IQ3" s="564">
        <v>0</v>
      </c>
      <c r="IR3" s="564">
        <v>0</v>
      </c>
      <c r="IS3" s="493">
        <v>0</v>
      </c>
      <c r="IT3" s="493">
        <v>0</v>
      </c>
      <c r="IU3" s="493">
        <v>0</v>
      </c>
      <c r="IV3" s="493">
        <v>0</v>
      </c>
      <c r="IW3" s="493">
        <v>0</v>
      </c>
      <c r="IX3" s="493">
        <v>0</v>
      </c>
      <c r="IY3" s="489" t="s">
        <v>300</v>
      </c>
      <c r="JA3" s="564">
        <v>0</v>
      </c>
      <c r="JB3" s="564">
        <v>0</v>
      </c>
      <c r="JC3" s="564">
        <v>0</v>
      </c>
      <c r="JD3" s="564">
        <v>0</v>
      </c>
      <c r="JE3" s="489" t="s">
        <v>301</v>
      </c>
      <c r="JG3" s="562">
        <v>0</v>
      </c>
      <c r="JH3" s="562">
        <v>0</v>
      </c>
      <c r="JI3" s="562">
        <v>0</v>
      </c>
      <c r="JJ3" s="493">
        <v>0</v>
      </c>
      <c r="JK3" s="493">
        <v>0</v>
      </c>
      <c r="JL3" s="562">
        <v>0</v>
      </c>
      <c r="JM3" s="562">
        <v>0</v>
      </c>
      <c r="JN3" s="562">
        <v>0</v>
      </c>
      <c r="JO3" s="562">
        <v>0</v>
      </c>
      <c r="JP3" s="562">
        <v>0</v>
      </c>
      <c r="JQ3" s="562">
        <v>0</v>
      </c>
      <c r="JR3" s="562">
        <v>0</v>
      </c>
      <c r="JS3" s="562">
        <v>0</v>
      </c>
      <c r="JT3" s="562">
        <v>0</v>
      </c>
      <c r="JU3" s="562">
        <v>0</v>
      </c>
      <c r="JV3" s="562">
        <v>0</v>
      </c>
      <c r="JW3" s="562">
        <v>0</v>
      </c>
      <c r="JX3" s="562">
        <v>0</v>
      </c>
      <c r="JY3" s="562">
        <v>0</v>
      </c>
      <c r="JZ3" s="562">
        <v>0</v>
      </c>
      <c r="KA3" s="562">
        <v>0</v>
      </c>
      <c r="KB3" s="493">
        <v>0</v>
      </c>
      <c r="KC3" s="493">
        <v>0</v>
      </c>
      <c r="KD3" s="493">
        <v>0</v>
      </c>
      <c r="KE3" s="493">
        <v>0</v>
      </c>
      <c r="KF3" s="493">
        <v>0</v>
      </c>
      <c r="KG3" s="493">
        <v>0</v>
      </c>
      <c r="KH3" s="493">
        <v>0</v>
      </c>
      <c r="KI3" s="493">
        <v>0</v>
      </c>
      <c r="KJ3" s="493">
        <v>0</v>
      </c>
      <c r="KK3" s="493">
        <v>0</v>
      </c>
      <c r="KL3" s="493">
        <v>0</v>
      </c>
      <c r="KM3" s="493">
        <v>0</v>
      </c>
      <c r="KN3" s="493">
        <v>0</v>
      </c>
      <c r="KO3" s="493">
        <v>0</v>
      </c>
      <c r="KP3" s="493">
        <v>0</v>
      </c>
      <c r="KQ3" s="493">
        <v>0</v>
      </c>
      <c r="KR3" s="489" t="s">
        <v>302</v>
      </c>
      <c r="KT3" s="564">
        <v>0</v>
      </c>
      <c r="KU3" s="564">
        <v>0</v>
      </c>
      <c r="KV3" s="493">
        <v>0</v>
      </c>
      <c r="KW3" s="489" t="s">
        <v>303</v>
      </c>
      <c r="KY3">
        <v>0</v>
      </c>
      <c r="KZ3">
        <v>0</v>
      </c>
      <c r="LA3">
        <v>0</v>
      </c>
      <c r="LB3" s="586">
        <v>0</v>
      </c>
      <c r="LC3" s="586">
        <v>0</v>
      </c>
      <c r="LD3" s="586">
        <v>0</v>
      </c>
      <c r="LF3">
        <v>204</v>
      </c>
      <c r="LG3">
        <v>135</v>
      </c>
      <c r="LH3">
        <v>45</v>
      </c>
      <c r="LI3">
        <v>24</v>
      </c>
      <c r="LJ3" s="586">
        <v>6.8287037037037003E-4</v>
      </c>
      <c r="LK3" s="586">
        <v>0</v>
      </c>
      <c r="LL3" s="586">
        <v>2.19907407407407E-4</v>
      </c>
      <c r="LM3" s="586">
        <v>3.00925925925926E-4</v>
      </c>
      <c r="LP3" t="s">
        <v>286</v>
      </c>
      <c r="LQ3" t="s">
        <v>291</v>
      </c>
      <c r="MV3">
        <v>598</v>
      </c>
      <c r="MW3">
        <v>0.91</v>
      </c>
      <c r="NT3" t="s">
        <v>304</v>
      </c>
    </row>
    <row r="4" spans="1:384">
      <c r="A4" s="490" t="s">
        <v>305</v>
      </c>
      <c r="B4" s="491" t="s">
        <v>306</v>
      </c>
      <c r="C4" s="490" t="s">
        <v>307</v>
      </c>
      <c r="D4" s="492">
        <v>1</v>
      </c>
      <c r="E4" s="490"/>
      <c r="F4" s="489" t="s">
        <v>284</v>
      </c>
      <c r="G4" s="489">
        <v>2</v>
      </c>
      <c r="H4" s="489" t="s">
        <v>308</v>
      </c>
      <c r="I4" s="489" t="s">
        <v>308</v>
      </c>
      <c r="J4" s="489" t="s">
        <v>286</v>
      </c>
      <c r="K4" s="489" t="s">
        <v>286</v>
      </c>
      <c r="L4" s="564">
        <v>0</v>
      </c>
      <c r="M4" s="489"/>
      <c r="O4" s="562">
        <v>9064</v>
      </c>
      <c r="P4" s="562">
        <v>3133</v>
      </c>
      <c r="Q4" s="562">
        <v>5931</v>
      </c>
      <c r="R4" s="562">
        <v>8.5648148148148202E-3</v>
      </c>
      <c r="S4" s="562">
        <v>763</v>
      </c>
      <c r="T4" s="562">
        <v>5.6018518518518502E-2</v>
      </c>
      <c r="U4" s="562">
        <v>5168</v>
      </c>
      <c r="V4" s="562">
        <v>0</v>
      </c>
      <c r="W4" s="489">
        <v>1.33</v>
      </c>
      <c r="Y4" s="562">
        <v>7782</v>
      </c>
      <c r="Z4" s="562">
        <v>3133</v>
      </c>
      <c r="AA4" s="562">
        <v>4649</v>
      </c>
      <c r="AB4" s="562">
        <v>8.5648148148148202E-3</v>
      </c>
      <c r="AC4" s="562">
        <v>763</v>
      </c>
      <c r="AD4" s="562">
        <v>4.2118055555555603E-2</v>
      </c>
      <c r="AE4" s="562">
        <v>3885</v>
      </c>
      <c r="AF4" s="489">
        <v>0</v>
      </c>
      <c r="AH4" s="489" t="s">
        <v>287</v>
      </c>
      <c r="AI4" s="489" t="s">
        <v>288</v>
      </c>
      <c r="AJ4" s="489" t="s">
        <v>289</v>
      </c>
      <c r="AK4" s="489">
        <v>9</v>
      </c>
      <c r="AL4" s="489" t="s">
        <v>290</v>
      </c>
      <c r="AM4" s="489"/>
      <c r="AN4" s="489">
        <v>1270</v>
      </c>
      <c r="AO4" s="489">
        <v>194</v>
      </c>
      <c r="AP4" s="489">
        <v>0</v>
      </c>
      <c r="AQ4" s="489">
        <v>0</v>
      </c>
      <c r="AR4" s="489" t="s">
        <v>286</v>
      </c>
      <c r="AS4" s="489" t="s">
        <v>291</v>
      </c>
      <c r="AT4" s="494">
        <v>0.66896763690234595</v>
      </c>
      <c r="AU4" s="494">
        <v>0.66896763690234595</v>
      </c>
      <c r="AV4" s="494">
        <v>9.9999999999999995E-7</v>
      </c>
      <c r="AW4" s="489">
        <v>1230</v>
      </c>
      <c r="AX4" s="489">
        <v>134</v>
      </c>
      <c r="AY4" s="489">
        <v>0</v>
      </c>
      <c r="AZ4" s="489">
        <v>164820</v>
      </c>
      <c r="BA4" s="489">
        <v>11.645</v>
      </c>
      <c r="BB4" s="489">
        <v>32</v>
      </c>
      <c r="BC4" s="564">
        <v>180</v>
      </c>
      <c r="BD4" s="564">
        <v>0</v>
      </c>
      <c r="BE4" s="489">
        <v>7.85</v>
      </c>
      <c r="BG4" s="564">
        <v>0</v>
      </c>
      <c r="BH4" s="564">
        <v>0</v>
      </c>
      <c r="BI4" s="564">
        <v>0</v>
      </c>
      <c r="BJ4" s="493">
        <v>0</v>
      </c>
      <c r="BK4" s="493">
        <v>0</v>
      </c>
      <c r="BL4" s="489" t="s">
        <v>292</v>
      </c>
      <c r="BN4" s="564">
        <v>0</v>
      </c>
      <c r="BO4" s="564">
        <v>0</v>
      </c>
      <c r="BP4" s="564">
        <v>0</v>
      </c>
      <c r="BQ4" s="493">
        <v>0</v>
      </c>
      <c r="BR4" s="493">
        <v>0</v>
      </c>
      <c r="BS4" s="489" t="s">
        <v>293</v>
      </c>
      <c r="BU4" s="564">
        <v>814</v>
      </c>
      <c r="BV4" s="564">
        <v>16</v>
      </c>
      <c r="BW4" s="564">
        <v>798</v>
      </c>
      <c r="BX4" s="493">
        <v>2.0833333333333299E-4</v>
      </c>
      <c r="BY4" s="493">
        <v>4.6180555555555497E-3</v>
      </c>
      <c r="BZ4" s="489" t="s">
        <v>294</v>
      </c>
      <c r="CB4" s="564">
        <v>0</v>
      </c>
      <c r="CC4" s="564">
        <v>0</v>
      </c>
      <c r="CD4" s="564">
        <v>0</v>
      </c>
      <c r="CE4" s="493">
        <v>0</v>
      </c>
      <c r="CF4" s="493">
        <v>0</v>
      </c>
      <c r="CG4" s="564">
        <v>0</v>
      </c>
      <c r="CH4" s="564">
        <v>0</v>
      </c>
      <c r="CI4" s="564">
        <v>0</v>
      </c>
      <c r="CJ4" s="564">
        <v>0</v>
      </c>
      <c r="CK4" s="564">
        <v>0</v>
      </c>
      <c r="CL4" s="564">
        <v>0</v>
      </c>
      <c r="CM4" s="493">
        <v>0</v>
      </c>
      <c r="CN4" s="493">
        <v>0</v>
      </c>
      <c r="CO4" s="493">
        <v>0</v>
      </c>
      <c r="CP4" s="493">
        <v>0</v>
      </c>
      <c r="CQ4" s="493">
        <v>0</v>
      </c>
      <c r="CR4" s="493">
        <v>0</v>
      </c>
      <c r="CS4" s="493">
        <v>0</v>
      </c>
      <c r="CT4" s="489" t="s">
        <v>295</v>
      </c>
      <c r="CV4" s="564">
        <v>0</v>
      </c>
      <c r="CW4" s="564">
        <v>0</v>
      </c>
      <c r="CX4" s="564">
        <v>0</v>
      </c>
      <c r="CY4" s="493">
        <v>0</v>
      </c>
      <c r="CZ4" s="493">
        <v>0</v>
      </c>
      <c r="DA4" s="564">
        <v>0</v>
      </c>
      <c r="DB4" s="493">
        <v>0</v>
      </c>
      <c r="DC4" s="564">
        <v>0</v>
      </c>
      <c r="DD4" s="564">
        <v>0</v>
      </c>
      <c r="DE4" s="564">
        <v>0</v>
      </c>
      <c r="DF4" s="564">
        <v>0</v>
      </c>
      <c r="DG4" s="564">
        <v>0</v>
      </c>
      <c r="DH4" s="564">
        <v>0</v>
      </c>
      <c r="DI4" s="564">
        <v>0</v>
      </c>
      <c r="DJ4" s="564">
        <v>0</v>
      </c>
      <c r="DK4" s="564">
        <v>0</v>
      </c>
      <c r="DL4" s="564">
        <v>0</v>
      </c>
      <c r="DM4" s="564">
        <v>0</v>
      </c>
      <c r="DN4" s="564">
        <v>0</v>
      </c>
      <c r="DO4" s="564">
        <v>0</v>
      </c>
      <c r="DP4" s="564">
        <v>0</v>
      </c>
      <c r="DQ4" s="564">
        <v>0</v>
      </c>
      <c r="DR4" s="564">
        <v>0</v>
      </c>
      <c r="DS4" s="564">
        <v>0</v>
      </c>
      <c r="DT4" s="564">
        <v>0</v>
      </c>
      <c r="DU4" s="564">
        <v>0</v>
      </c>
      <c r="DV4" s="564">
        <v>0</v>
      </c>
      <c r="DW4" s="493">
        <v>0</v>
      </c>
      <c r="DX4" s="493">
        <v>0</v>
      </c>
      <c r="DY4" s="493">
        <v>0</v>
      </c>
      <c r="DZ4" s="493">
        <v>0</v>
      </c>
      <c r="EA4" s="493">
        <v>0</v>
      </c>
      <c r="EB4" s="493">
        <v>0</v>
      </c>
      <c r="EC4" s="493">
        <v>0</v>
      </c>
      <c r="ED4" s="493">
        <v>0</v>
      </c>
      <c r="EE4" s="493">
        <v>0</v>
      </c>
      <c r="EF4" s="493">
        <v>0</v>
      </c>
      <c r="EG4" s="493">
        <v>0</v>
      </c>
      <c r="EH4" s="493">
        <v>0</v>
      </c>
      <c r="EI4" s="493">
        <v>0</v>
      </c>
      <c r="EJ4" s="493">
        <v>0</v>
      </c>
      <c r="EK4" s="493">
        <v>0</v>
      </c>
      <c r="EL4" s="493">
        <v>0</v>
      </c>
      <c r="EM4" s="493">
        <v>0</v>
      </c>
      <c r="EN4" s="493">
        <v>0</v>
      </c>
      <c r="EO4" s="493">
        <v>0</v>
      </c>
      <c r="EP4" s="493">
        <v>0</v>
      </c>
      <c r="EQ4" s="489" t="s">
        <v>296</v>
      </c>
      <c r="ES4" s="564">
        <v>185</v>
      </c>
      <c r="ET4" s="564">
        <v>54</v>
      </c>
      <c r="EU4" s="564">
        <v>131</v>
      </c>
      <c r="EV4" s="493">
        <v>6.9444444444444404E-4</v>
      </c>
      <c r="EW4" s="493">
        <v>1.6782407407407399E-3</v>
      </c>
      <c r="EX4" s="489" t="s">
        <v>297</v>
      </c>
      <c r="EZ4" s="564">
        <v>0</v>
      </c>
      <c r="FA4" s="564">
        <v>0</v>
      </c>
      <c r="FB4" s="564">
        <v>0</v>
      </c>
      <c r="FC4" s="493">
        <v>0</v>
      </c>
      <c r="FD4" s="493">
        <v>0</v>
      </c>
      <c r="FE4" s="489" t="s">
        <v>298</v>
      </c>
      <c r="FG4" s="564">
        <v>2496</v>
      </c>
      <c r="FH4" s="564">
        <v>117</v>
      </c>
      <c r="FI4" s="564">
        <v>2379</v>
      </c>
      <c r="FJ4" s="493">
        <v>1.38888888888889E-3</v>
      </c>
      <c r="FK4" s="493">
        <v>2.83564814814815E-2</v>
      </c>
      <c r="FL4" s="564">
        <v>117</v>
      </c>
      <c r="FM4" s="564">
        <v>0</v>
      </c>
      <c r="FN4" s="564">
        <v>0</v>
      </c>
      <c r="FO4" s="564">
        <v>0</v>
      </c>
      <c r="FP4" s="564">
        <v>0</v>
      </c>
      <c r="FQ4" s="564">
        <v>0</v>
      </c>
      <c r="FR4" s="564">
        <v>0</v>
      </c>
      <c r="FS4" s="564">
        <v>0</v>
      </c>
      <c r="FT4" s="564">
        <v>0</v>
      </c>
      <c r="FU4" s="564">
        <v>0</v>
      </c>
      <c r="FV4" s="564">
        <v>0</v>
      </c>
      <c r="FW4" s="564">
        <v>0</v>
      </c>
      <c r="FX4" s="564">
        <v>0</v>
      </c>
      <c r="FY4" s="564">
        <v>0</v>
      </c>
      <c r="FZ4" s="564">
        <v>0</v>
      </c>
      <c r="GA4" s="564">
        <v>0</v>
      </c>
      <c r="GB4" s="564">
        <v>0</v>
      </c>
      <c r="GC4" s="564">
        <v>0</v>
      </c>
      <c r="GD4" s="564">
        <v>2379</v>
      </c>
      <c r="GE4" s="564">
        <v>0</v>
      </c>
      <c r="GF4" s="564">
        <v>0</v>
      </c>
      <c r="GG4" s="564">
        <v>0</v>
      </c>
      <c r="GH4" s="564">
        <v>0</v>
      </c>
      <c r="GI4" s="564">
        <v>0</v>
      </c>
      <c r="GJ4" s="564">
        <v>0</v>
      </c>
      <c r="GK4" s="564">
        <v>0</v>
      </c>
      <c r="GL4" s="564">
        <v>0</v>
      </c>
      <c r="GM4" s="564">
        <v>0</v>
      </c>
      <c r="GN4" s="564">
        <v>0</v>
      </c>
      <c r="GO4" s="564">
        <v>0</v>
      </c>
      <c r="GP4" s="564">
        <v>0</v>
      </c>
      <c r="GQ4" s="564">
        <v>0</v>
      </c>
      <c r="GR4" s="564">
        <v>0</v>
      </c>
      <c r="GS4" s="564">
        <v>0</v>
      </c>
      <c r="GT4" s="564">
        <v>0</v>
      </c>
      <c r="GU4" s="564">
        <v>0</v>
      </c>
      <c r="GV4" s="493">
        <v>1.38888888888889E-3</v>
      </c>
      <c r="GW4" s="493">
        <v>0</v>
      </c>
      <c r="GX4" s="493">
        <v>0</v>
      </c>
      <c r="GY4" s="493">
        <v>0</v>
      </c>
      <c r="GZ4" s="493">
        <v>0</v>
      </c>
      <c r="HA4" s="493">
        <v>0</v>
      </c>
      <c r="HB4" s="493">
        <v>0</v>
      </c>
      <c r="HC4" s="493">
        <v>0</v>
      </c>
      <c r="HD4" s="493">
        <v>0</v>
      </c>
      <c r="HE4" s="493">
        <v>0</v>
      </c>
      <c r="HF4" s="493">
        <v>0</v>
      </c>
      <c r="HG4" s="493">
        <v>0</v>
      </c>
      <c r="HH4" s="493">
        <v>0</v>
      </c>
      <c r="HI4" s="493">
        <v>0</v>
      </c>
      <c r="HJ4" s="493">
        <v>0</v>
      </c>
      <c r="HK4" s="493">
        <v>0</v>
      </c>
      <c r="HL4" s="493">
        <v>0</v>
      </c>
      <c r="HM4" s="493">
        <v>0</v>
      </c>
      <c r="HN4" s="493">
        <v>2.83564814814815E-2</v>
      </c>
      <c r="HO4" s="493">
        <v>0</v>
      </c>
      <c r="HP4" s="493">
        <v>0</v>
      </c>
      <c r="HQ4" s="493">
        <v>0</v>
      </c>
      <c r="HR4" s="493">
        <v>0</v>
      </c>
      <c r="HS4" s="493">
        <v>0</v>
      </c>
      <c r="HT4" s="493">
        <v>0</v>
      </c>
      <c r="HU4" s="493">
        <v>0</v>
      </c>
      <c r="HV4" s="493">
        <v>0</v>
      </c>
      <c r="HW4" s="493">
        <v>0</v>
      </c>
      <c r="HX4" s="493">
        <v>0</v>
      </c>
      <c r="HY4" s="493">
        <v>0</v>
      </c>
      <c r="HZ4" s="493">
        <v>0</v>
      </c>
      <c r="IA4" s="493">
        <v>0</v>
      </c>
      <c r="IB4" s="493">
        <v>0</v>
      </c>
      <c r="IC4" s="493">
        <v>0</v>
      </c>
      <c r="ID4" s="493">
        <v>0</v>
      </c>
      <c r="IE4" s="493">
        <v>0</v>
      </c>
      <c r="IF4" s="489" t="s">
        <v>299</v>
      </c>
      <c r="IH4" s="564">
        <v>1240</v>
      </c>
      <c r="II4" s="564">
        <v>58</v>
      </c>
      <c r="IJ4" s="564">
        <v>1182</v>
      </c>
      <c r="IK4" s="493">
        <v>6.9444444444444404E-4</v>
      </c>
      <c r="IL4" s="493">
        <v>1.4050925925925901E-2</v>
      </c>
      <c r="IM4" s="564">
        <v>0</v>
      </c>
      <c r="IN4" s="564">
        <v>0</v>
      </c>
      <c r="IO4" s="564">
        <v>58</v>
      </c>
      <c r="IP4" s="564">
        <v>0</v>
      </c>
      <c r="IQ4" s="564">
        <v>0</v>
      </c>
      <c r="IR4" s="564">
        <v>1182</v>
      </c>
      <c r="IS4" s="493">
        <v>0</v>
      </c>
      <c r="IT4" s="493">
        <v>0</v>
      </c>
      <c r="IU4" s="493">
        <v>6.9444444444444404E-4</v>
      </c>
      <c r="IV4" s="493">
        <v>0</v>
      </c>
      <c r="IW4" s="493">
        <v>0</v>
      </c>
      <c r="IX4" s="493">
        <v>1.4050925925925901E-2</v>
      </c>
      <c r="IY4" s="489" t="s">
        <v>300</v>
      </c>
      <c r="JA4" s="564">
        <v>0</v>
      </c>
      <c r="JB4" s="564">
        <v>0</v>
      </c>
      <c r="JC4" s="564">
        <v>0</v>
      </c>
      <c r="JD4" s="564">
        <v>0</v>
      </c>
      <c r="JE4" s="489" t="s">
        <v>301</v>
      </c>
      <c r="JG4" s="562">
        <v>1197</v>
      </c>
      <c r="JH4" s="562">
        <v>518</v>
      </c>
      <c r="JI4" s="562">
        <v>678</v>
      </c>
      <c r="JJ4" s="493">
        <v>5.5787037037037003E-3</v>
      </c>
      <c r="JK4" s="493">
        <v>7.2916666666666703E-3</v>
      </c>
      <c r="JL4" s="562">
        <v>0</v>
      </c>
      <c r="JM4" s="562">
        <v>137</v>
      </c>
      <c r="JN4" s="562">
        <v>0</v>
      </c>
      <c r="JO4" s="562">
        <v>0</v>
      </c>
      <c r="JP4" s="562">
        <v>381</v>
      </c>
      <c r="JQ4" s="562">
        <v>0</v>
      </c>
      <c r="JR4" s="562">
        <v>0</v>
      </c>
      <c r="JS4" s="562">
        <v>0</v>
      </c>
      <c r="JT4" s="562">
        <v>0</v>
      </c>
      <c r="JU4" s="562">
        <v>332</v>
      </c>
      <c r="JV4" s="562">
        <v>0</v>
      </c>
      <c r="JW4" s="562">
        <v>0</v>
      </c>
      <c r="JX4" s="562">
        <v>346</v>
      </c>
      <c r="JY4" s="562">
        <v>0</v>
      </c>
      <c r="JZ4" s="562">
        <v>0</v>
      </c>
      <c r="KA4" s="562">
        <v>0</v>
      </c>
      <c r="KB4" s="493">
        <v>0</v>
      </c>
      <c r="KC4" s="493">
        <v>1.46990740740741E-3</v>
      </c>
      <c r="KD4" s="493">
        <v>0</v>
      </c>
      <c r="KE4" s="493">
        <v>0</v>
      </c>
      <c r="KF4" s="493">
        <v>4.09722222222222E-3</v>
      </c>
      <c r="KG4" s="493">
        <v>0</v>
      </c>
      <c r="KH4" s="493">
        <v>0</v>
      </c>
      <c r="KI4" s="493">
        <v>0</v>
      </c>
      <c r="KJ4" s="493">
        <v>0</v>
      </c>
      <c r="KK4" s="493">
        <v>3.5648148148148102E-3</v>
      </c>
      <c r="KL4" s="493">
        <v>0</v>
      </c>
      <c r="KM4" s="493">
        <v>0</v>
      </c>
      <c r="KN4" s="493">
        <v>3.7268518518518501E-3</v>
      </c>
      <c r="KO4" s="493">
        <v>0</v>
      </c>
      <c r="KP4" s="493">
        <v>0</v>
      </c>
      <c r="KQ4" s="493">
        <v>0</v>
      </c>
      <c r="KR4" s="489" t="s">
        <v>302</v>
      </c>
      <c r="KT4" s="564">
        <v>0</v>
      </c>
      <c r="KU4" s="564">
        <v>0</v>
      </c>
      <c r="KV4" s="493">
        <v>0</v>
      </c>
      <c r="KW4" s="489" t="s">
        <v>303</v>
      </c>
      <c r="KY4">
        <v>0</v>
      </c>
      <c r="KZ4">
        <v>0</v>
      </c>
      <c r="LA4">
        <v>0</v>
      </c>
      <c r="LB4" s="586">
        <v>0</v>
      </c>
      <c r="LC4" s="586">
        <v>0</v>
      </c>
      <c r="LD4" s="586">
        <v>0</v>
      </c>
      <c r="LF4">
        <v>798</v>
      </c>
      <c r="LG4">
        <v>620</v>
      </c>
      <c r="LH4">
        <v>106</v>
      </c>
      <c r="LI4">
        <v>72</v>
      </c>
      <c r="LJ4" s="586">
        <v>3.15972222222222E-3</v>
      </c>
      <c r="LK4" s="586">
        <v>0</v>
      </c>
      <c r="LL4" s="586">
        <v>5.32407407407407E-4</v>
      </c>
      <c r="LM4" s="586">
        <v>9.1435185185185196E-4</v>
      </c>
      <c r="LP4" t="s">
        <v>286</v>
      </c>
      <c r="LQ4" t="s">
        <v>291</v>
      </c>
      <c r="MV4">
        <v>2747.3</v>
      </c>
      <c r="MW4">
        <v>10.86</v>
      </c>
      <c r="NT4" t="s">
        <v>304</v>
      </c>
    </row>
    <row r="5" spans="1:384">
      <c r="A5" s="490" t="s">
        <v>309</v>
      </c>
      <c r="B5" s="491" t="s">
        <v>310</v>
      </c>
      <c r="C5" s="490" t="s">
        <v>311</v>
      </c>
      <c r="D5" s="492">
        <v>0.8</v>
      </c>
      <c r="E5" s="490"/>
      <c r="F5" s="489" t="s">
        <v>284</v>
      </c>
      <c r="G5" s="489">
        <v>3</v>
      </c>
      <c r="H5" s="489" t="s">
        <v>312</v>
      </c>
      <c r="I5" s="489" t="s">
        <v>312</v>
      </c>
      <c r="J5" s="489" t="s">
        <v>286</v>
      </c>
      <c r="K5" s="489" t="s">
        <v>286</v>
      </c>
      <c r="L5" s="564">
        <v>0</v>
      </c>
      <c r="M5" s="489"/>
      <c r="O5" s="562">
        <v>7341</v>
      </c>
      <c r="P5" s="562">
        <v>4199</v>
      </c>
      <c r="Q5" s="562">
        <v>3142</v>
      </c>
      <c r="R5" s="562">
        <v>6.4814814814814804E-3</v>
      </c>
      <c r="S5" s="562">
        <v>589</v>
      </c>
      <c r="T5" s="562">
        <v>1.79976851851852E-2</v>
      </c>
      <c r="U5" s="562">
        <v>2553</v>
      </c>
      <c r="V5" s="562">
        <v>0</v>
      </c>
      <c r="W5" s="489">
        <v>1.33</v>
      </c>
      <c r="Y5" s="562">
        <v>6707</v>
      </c>
      <c r="Z5" s="562">
        <v>4199</v>
      </c>
      <c r="AA5" s="562">
        <v>2508</v>
      </c>
      <c r="AB5" s="562">
        <v>6.4814814814814804E-3</v>
      </c>
      <c r="AC5" s="562">
        <v>589</v>
      </c>
      <c r="AD5" s="562">
        <v>1.35300925925926E-2</v>
      </c>
      <c r="AE5" s="562">
        <v>1920</v>
      </c>
      <c r="AF5" s="489">
        <v>0</v>
      </c>
      <c r="AH5" s="489" t="s">
        <v>287</v>
      </c>
      <c r="AI5" s="489" t="s">
        <v>288</v>
      </c>
      <c r="AJ5" s="489" t="s">
        <v>289</v>
      </c>
      <c r="AK5" s="489">
        <v>9</v>
      </c>
      <c r="AL5" s="489" t="s">
        <v>290</v>
      </c>
      <c r="AM5" s="489"/>
      <c r="AN5" s="489">
        <v>1270</v>
      </c>
      <c r="AO5" s="489">
        <v>260</v>
      </c>
      <c r="AP5" s="489">
        <v>0</v>
      </c>
      <c r="AQ5" s="489">
        <v>0</v>
      </c>
      <c r="AR5" s="489" t="s">
        <v>286</v>
      </c>
      <c r="AS5" s="489" t="s">
        <v>291</v>
      </c>
      <c r="AT5" s="494">
        <v>0.74500402846759495</v>
      </c>
      <c r="AU5" s="494">
        <v>0.74500402846759495</v>
      </c>
      <c r="AV5" s="494">
        <v>9.9999999999999995E-7</v>
      </c>
      <c r="AW5" s="489">
        <v>1230</v>
      </c>
      <c r="AX5" s="489">
        <v>200</v>
      </c>
      <c r="AY5" s="489">
        <v>0</v>
      </c>
      <c r="AZ5" s="489">
        <v>246000</v>
      </c>
      <c r="BA5" s="489">
        <v>17.38</v>
      </c>
      <c r="BB5" s="489">
        <v>66</v>
      </c>
      <c r="BC5" s="564">
        <v>180</v>
      </c>
      <c r="BD5" s="564">
        <v>0</v>
      </c>
      <c r="BE5" s="489">
        <v>7.85</v>
      </c>
      <c r="BG5" s="564">
        <v>0</v>
      </c>
      <c r="BH5" s="564">
        <v>0</v>
      </c>
      <c r="BI5" s="564">
        <v>0</v>
      </c>
      <c r="BJ5" s="493">
        <v>0</v>
      </c>
      <c r="BK5" s="493">
        <v>0</v>
      </c>
      <c r="BL5" s="489" t="s">
        <v>292</v>
      </c>
      <c r="BN5" s="564">
        <v>0</v>
      </c>
      <c r="BO5" s="564">
        <v>0</v>
      </c>
      <c r="BP5" s="564">
        <v>0</v>
      </c>
      <c r="BQ5" s="493">
        <v>0</v>
      </c>
      <c r="BR5" s="493">
        <v>0</v>
      </c>
      <c r="BS5" s="489" t="s">
        <v>293</v>
      </c>
      <c r="BU5" s="564">
        <v>1836</v>
      </c>
      <c r="BV5" s="564">
        <v>16</v>
      </c>
      <c r="BW5" s="564">
        <v>1820</v>
      </c>
      <c r="BX5" s="493">
        <v>2.0833333333333299E-4</v>
      </c>
      <c r="BY5" s="493">
        <v>9.8263888888888897E-3</v>
      </c>
      <c r="BZ5" s="489" t="s">
        <v>294</v>
      </c>
      <c r="CB5" s="564">
        <v>0</v>
      </c>
      <c r="CC5" s="564">
        <v>0</v>
      </c>
      <c r="CD5" s="564">
        <v>0</v>
      </c>
      <c r="CE5" s="493">
        <v>0</v>
      </c>
      <c r="CF5" s="493">
        <v>0</v>
      </c>
      <c r="CG5" s="564">
        <v>0</v>
      </c>
      <c r="CH5" s="564">
        <v>0</v>
      </c>
      <c r="CI5" s="564">
        <v>0</v>
      </c>
      <c r="CJ5" s="564">
        <v>0</v>
      </c>
      <c r="CK5" s="564">
        <v>0</v>
      </c>
      <c r="CL5" s="564">
        <v>0</v>
      </c>
      <c r="CM5" s="493">
        <v>0</v>
      </c>
      <c r="CN5" s="493">
        <v>0</v>
      </c>
      <c r="CO5" s="493">
        <v>0</v>
      </c>
      <c r="CP5" s="493">
        <v>0</v>
      </c>
      <c r="CQ5" s="493">
        <v>0</v>
      </c>
      <c r="CR5" s="493">
        <v>0</v>
      </c>
      <c r="CS5" s="493">
        <v>0</v>
      </c>
      <c r="CT5" s="489" t="s">
        <v>295</v>
      </c>
      <c r="CV5" s="564">
        <v>0</v>
      </c>
      <c r="CW5" s="564">
        <v>0</v>
      </c>
      <c r="CX5" s="564">
        <v>0</v>
      </c>
      <c r="CY5" s="493">
        <v>0</v>
      </c>
      <c r="CZ5" s="493">
        <v>0</v>
      </c>
      <c r="DA5" s="564">
        <v>0</v>
      </c>
      <c r="DB5" s="493">
        <v>0</v>
      </c>
      <c r="DC5" s="564">
        <v>0</v>
      </c>
      <c r="DD5" s="564">
        <v>0</v>
      </c>
      <c r="DE5" s="564">
        <v>0</v>
      </c>
      <c r="DF5" s="564">
        <v>0</v>
      </c>
      <c r="DG5" s="564">
        <v>0</v>
      </c>
      <c r="DH5" s="564">
        <v>0</v>
      </c>
      <c r="DI5" s="564">
        <v>0</v>
      </c>
      <c r="DJ5" s="564">
        <v>0</v>
      </c>
      <c r="DK5" s="564">
        <v>0</v>
      </c>
      <c r="DL5" s="564">
        <v>0</v>
      </c>
      <c r="DM5" s="564">
        <v>0</v>
      </c>
      <c r="DN5" s="564">
        <v>0</v>
      </c>
      <c r="DO5" s="564">
        <v>0</v>
      </c>
      <c r="DP5" s="564">
        <v>0</v>
      </c>
      <c r="DQ5" s="564">
        <v>0</v>
      </c>
      <c r="DR5" s="564">
        <v>0</v>
      </c>
      <c r="DS5" s="564">
        <v>0</v>
      </c>
      <c r="DT5" s="564">
        <v>0</v>
      </c>
      <c r="DU5" s="564">
        <v>0</v>
      </c>
      <c r="DV5" s="564">
        <v>0</v>
      </c>
      <c r="DW5" s="493">
        <v>0</v>
      </c>
      <c r="DX5" s="493">
        <v>0</v>
      </c>
      <c r="DY5" s="493">
        <v>0</v>
      </c>
      <c r="DZ5" s="493">
        <v>0</v>
      </c>
      <c r="EA5" s="493">
        <v>0</v>
      </c>
      <c r="EB5" s="493">
        <v>0</v>
      </c>
      <c r="EC5" s="493">
        <v>0</v>
      </c>
      <c r="ED5" s="493">
        <v>0</v>
      </c>
      <c r="EE5" s="493">
        <v>0</v>
      </c>
      <c r="EF5" s="493">
        <v>0</v>
      </c>
      <c r="EG5" s="493">
        <v>0</v>
      </c>
      <c r="EH5" s="493">
        <v>0</v>
      </c>
      <c r="EI5" s="493">
        <v>0</v>
      </c>
      <c r="EJ5" s="493">
        <v>0</v>
      </c>
      <c r="EK5" s="493">
        <v>0</v>
      </c>
      <c r="EL5" s="493">
        <v>0</v>
      </c>
      <c r="EM5" s="493">
        <v>0</v>
      </c>
      <c r="EN5" s="493">
        <v>0</v>
      </c>
      <c r="EO5" s="493">
        <v>0</v>
      </c>
      <c r="EP5" s="493">
        <v>0</v>
      </c>
      <c r="EQ5" s="489" t="s">
        <v>296</v>
      </c>
      <c r="ES5" s="564">
        <v>187</v>
      </c>
      <c r="ET5" s="564">
        <v>54</v>
      </c>
      <c r="EU5" s="564">
        <v>133</v>
      </c>
      <c r="EV5" s="493">
        <v>6.9444444444444404E-4</v>
      </c>
      <c r="EW5" s="493">
        <v>1.71296296296296E-3</v>
      </c>
      <c r="EX5" s="489" t="s">
        <v>297</v>
      </c>
      <c r="EZ5" s="564">
        <v>0</v>
      </c>
      <c r="FA5" s="564">
        <v>0</v>
      </c>
      <c r="FB5" s="564">
        <v>0</v>
      </c>
      <c r="FC5" s="493">
        <v>0</v>
      </c>
      <c r="FD5" s="493">
        <v>0</v>
      </c>
      <c r="FE5" s="489" t="s">
        <v>298</v>
      </c>
      <c r="FG5" s="564">
        <v>0</v>
      </c>
      <c r="FH5" s="564">
        <v>0</v>
      </c>
      <c r="FI5" s="564">
        <v>0</v>
      </c>
      <c r="FJ5" s="493">
        <v>0</v>
      </c>
      <c r="FK5" s="493">
        <v>0</v>
      </c>
      <c r="FL5" s="564">
        <v>0</v>
      </c>
      <c r="FM5" s="564">
        <v>0</v>
      </c>
      <c r="FN5" s="564">
        <v>0</v>
      </c>
      <c r="FO5" s="564">
        <v>0</v>
      </c>
      <c r="FP5" s="564">
        <v>0</v>
      </c>
      <c r="FQ5" s="564">
        <v>0</v>
      </c>
      <c r="FR5" s="564">
        <v>0</v>
      </c>
      <c r="FS5" s="564">
        <v>0</v>
      </c>
      <c r="FT5" s="564">
        <v>0</v>
      </c>
      <c r="FU5" s="564">
        <v>0</v>
      </c>
      <c r="FV5" s="564">
        <v>0</v>
      </c>
      <c r="FW5" s="564">
        <v>0</v>
      </c>
      <c r="FX5" s="564">
        <v>0</v>
      </c>
      <c r="FY5" s="564">
        <v>0</v>
      </c>
      <c r="FZ5" s="564">
        <v>0</v>
      </c>
      <c r="GA5" s="564">
        <v>0</v>
      </c>
      <c r="GB5" s="564">
        <v>0</v>
      </c>
      <c r="GC5" s="564">
        <v>0</v>
      </c>
      <c r="GD5" s="564">
        <v>0</v>
      </c>
      <c r="GE5" s="564">
        <v>0</v>
      </c>
      <c r="GF5" s="564">
        <v>0</v>
      </c>
      <c r="GG5" s="564">
        <v>0</v>
      </c>
      <c r="GH5" s="564">
        <v>0</v>
      </c>
      <c r="GI5" s="564">
        <v>0</v>
      </c>
      <c r="GJ5" s="564">
        <v>0</v>
      </c>
      <c r="GK5" s="564">
        <v>0</v>
      </c>
      <c r="GL5" s="564">
        <v>0</v>
      </c>
      <c r="GM5" s="564">
        <v>0</v>
      </c>
      <c r="GN5" s="564">
        <v>0</v>
      </c>
      <c r="GO5" s="564">
        <v>0</v>
      </c>
      <c r="GP5" s="564">
        <v>0</v>
      </c>
      <c r="GQ5" s="564">
        <v>0</v>
      </c>
      <c r="GR5" s="564">
        <v>0</v>
      </c>
      <c r="GS5" s="564">
        <v>0</v>
      </c>
      <c r="GT5" s="564">
        <v>0</v>
      </c>
      <c r="GU5" s="564">
        <v>0</v>
      </c>
      <c r="GV5" s="493">
        <v>0</v>
      </c>
      <c r="GW5" s="493">
        <v>0</v>
      </c>
      <c r="GX5" s="493">
        <v>0</v>
      </c>
      <c r="GY5" s="493">
        <v>0</v>
      </c>
      <c r="GZ5" s="493">
        <v>0</v>
      </c>
      <c r="HA5" s="493">
        <v>0</v>
      </c>
      <c r="HB5" s="493">
        <v>0</v>
      </c>
      <c r="HC5" s="493">
        <v>0</v>
      </c>
      <c r="HD5" s="493">
        <v>0</v>
      </c>
      <c r="HE5" s="493">
        <v>0</v>
      </c>
      <c r="HF5" s="493">
        <v>0</v>
      </c>
      <c r="HG5" s="493">
        <v>0</v>
      </c>
      <c r="HH5" s="493">
        <v>0</v>
      </c>
      <c r="HI5" s="493">
        <v>0</v>
      </c>
      <c r="HJ5" s="493">
        <v>0</v>
      </c>
      <c r="HK5" s="493">
        <v>0</v>
      </c>
      <c r="HL5" s="493">
        <v>0</v>
      </c>
      <c r="HM5" s="493">
        <v>0</v>
      </c>
      <c r="HN5" s="493">
        <v>0</v>
      </c>
      <c r="HO5" s="493">
        <v>0</v>
      </c>
      <c r="HP5" s="493">
        <v>0</v>
      </c>
      <c r="HQ5" s="493">
        <v>0</v>
      </c>
      <c r="HR5" s="493">
        <v>0</v>
      </c>
      <c r="HS5" s="493">
        <v>0</v>
      </c>
      <c r="HT5" s="493">
        <v>0</v>
      </c>
      <c r="HU5" s="493">
        <v>0</v>
      </c>
      <c r="HV5" s="493">
        <v>0</v>
      </c>
      <c r="HW5" s="493">
        <v>0</v>
      </c>
      <c r="HX5" s="493">
        <v>0</v>
      </c>
      <c r="HY5" s="493">
        <v>0</v>
      </c>
      <c r="HZ5" s="493">
        <v>0</v>
      </c>
      <c r="IA5" s="493">
        <v>0</v>
      </c>
      <c r="IB5" s="493">
        <v>0</v>
      </c>
      <c r="IC5" s="493">
        <v>0</v>
      </c>
      <c r="ID5" s="493">
        <v>0</v>
      </c>
      <c r="IE5" s="493">
        <v>0</v>
      </c>
      <c r="IF5" s="489" t="s">
        <v>299</v>
      </c>
      <c r="IH5" s="564">
        <v>0</v>
      </c>
      <c r="II5" s="564">
        <v>0</v>
      </c>
      <c r="IJ5" s="564">
        <v>0</v>
      </c>
      <c r="IK5" s="493">
        <v>0</v>
      </c>
      <c r="IL5" s="493">
        <v>0</v>
      </c>
      <c r="IM5" s="564">
        <v>0</v>
      </c>
      <c r="IN5" s="564">
        <v>0</v>
      </c>
      <c r="IO5" s="564">
        <v>0</v>
      </c>
      <c r="IP5" s="564">
        <v>0</v>
      </c>
      <c r="IQ5" s="564">
        <v>0</v>
      </c>
      <c r="IR5" s="564">
        <v>0</v>
      </c>
      <c r="IS5" s="493">
        <v>0</v>
      </c>
      <c r="IT5" s="493">
        <v>0</v>
      </c>
      <c r="IU5" s="493">
        <v>0</v>
      </c>
      <c r="IV5" s="493">
        <v>0</v>
      </c>
      <c r="IW5" s="493">
        <v>0</v>
      </c>
      <c r="IX5" s="493">
        <v>0</v>
      </c>
      <c r="IY5" s="489" t="s">
        <v>300</v>
      </c>
      <c r="JA5" s="564">
        <v>0</v>
      </c>
      <c r="JB5" s="564">
        <v>0</v>
      </c>
      <c r="JC5" s="564">
        <v>0</v>
      </c>
      <c r="JD5" s="564">
        <v>0</v>
      </c>
      <c r="JE5" s="489" t="s">
        <v>301</v>
      </c>
      <c r="JG5" s="562">
        <v>1118</v>
      </c>
      <c r="JH5" s="562">
        <v>518</v>
      </c>
      <c r="JI5" s="562">
        <v>600</v>
      </c>
      <c r="JJ5" s="493">
        <v>5.5787037037037003E-3</v>
      </c>
      <c r="JK5" s="493">
        <v>6.4467592592592597E-3</v>
      </c>
      <c r="JL5" s="562">
        <v>0</v>
      </c>
      <c r="JM5" s="562">
        <v>137</v>
      </c>
      <c r="JN5" s="562">
        <v>0</v>
      </c>
      <c r="JO5" s="562">
        <v>0</v>
      </c>
      <c r="JP5" s="562">
        <v>381</v>
      </c>
      <c r="JQ5" s="562">
        <v>0</v>
      </c>
      <c r="JR5" s="562">
        <v>0</v>
      </c>
      <c r="JS5" s="562">
        <v>0</v>
      </c>
      <c r="JT5" s="562">
        <v>0</v>
      </c>
      <c r="JU5" s="562">
        <v>298</v>
      </c>
      <c r="JV5" s="562">
        <v>0</v>
      </c>
      <c r="JW5" s="562">
        <v>0</v>
      </c>
      <c r="JX5" s="562">
        <v>302</v>
      </c>
      <c r="JY5" s="562">
        <v>0</v>
      </c>
      <c r="JZ5" s="562">
        <v>0</v>
      </c>
      <c r="KA5" s="562">
        <v>0</v>
      </c>
      <c r="KB5" s="493">
        <v>0</v>
      </c>
      <c r="KC5" s="493">
        <v>1.46990740740741E-3</v>
      </c>
      <c r="KD5" s="493">
        <v>0</v>
      </c>
      <c r="KE5" s="493">
        <v>0</v>
      </c>
      <c r="KF5" s="493">
        <v>4.09722222222222E-3</v>
      </c>
      <c r="KG5" s="493">
        <v>0</v>
      </c>
      <c r="KH5" s="493">
        <v>0</v>
      </c>
      <c r="KI5" s="493">
        <v>0</v>
      </c>
      <c r="KJ5" s="493">
        <v>0</v>
      </c>
      <c r="KK5" s="493">
        <v>3.1944444444444399E-3</v>
      </c>
      <c r="KL5" s="493">
        <v>0</v>
      </c>
      <c r="KM5" s="493">
        <v>0</v>
      </c>
      <c r="KN5" s="493">
        <v>3.2523148148148099E-3</v>
      </c>
      <c r="KO5" s="493">
        <v>0</v>
      </c>
      <c r="KP5" s="493">
        <v>0</v>
      </c>
      <c r="KQ5" s="493">
        <v>0</v>
      </c>
      <c r="KR5" s="489" t="s">
        <v>302</v>
      </c>
      <c r="KT5" s="564">
        <v>0</v>
      </c>
      <c r="KU5" s="564">
        <v>0</v>
      </c>
      <c r="KV5" s="493">
        <v>0</v>
      </c>
      <c r="KW5" s="489" t="s">
        <v>303</v>
      </c>
      <c r="KY5">
        <v>0</v>
      </c>
      <c r="KZ5">
        <v>0</v>
      </c>
      <c r="LA5">
        <v>0</v>
      </c>
      <c r="LB5" s="586">
        <v>0</v>
      </c>
      <c r="LC5" s="586">
        <v>0</v>
      </c>
      <c r="LD5" s="586">
        <v>0</v>
      </c>
      <c r="LF5">
        <v>1820</v>
      </c>
      <c r="LG5">
        <v>1371</v>
      </c>
      <c r="LH5">
        <v>378</v>
      </c>
      <c r="LI5">
        <v>72</v>
      </c>
      <c r="LJ5" s="586">
        <v>6.97916666666667E-3</v>
      </c>
      <c r="LK5" s="586">
        <v>0</v>
      </c>
      <c r="LL5" s="586">
        <v>1.9212962962963001E-3</v>
      </c>
      <c r="LM5" s="586">
        <v>9.1435185185185196E-4</v>
      </c>
      <c r="LP5" t="s">
        <v>286</v>
      </c>
      <c r="LQ5" t="s">
        <v>291</v>
      </c>
      <c r="MV5">
        <v>6069.4</v>
      </c>
      <c r="MW5">
        <v>12.54</v>
      </c>
      <c r="NT5" t="s">
        <v>304</v>
      </c>
    </row>
    <row r="6" spans="1:384">
      <c r="A6" s="490" t="s">
        <v>313</v>
      </c>
      <c r="B6" s="491" t="s">
        <v>314</v>
      </c>
      <c r="C6" s="490" t="s">
        <v>315</v>
      </c>
      <c r="D6" s="492">
        <v>1.25</v>
      </c>
      <c r="E6" s="490"/>
      <c r="F6" s="489"/>
      <c r="G6" s="489"/>
      <c r="H6" s="489"/>
      <c r="I6" s="489"/>
      <c r="J6" s="489"/>
      <c r="K6" s="489"/>
      <c r="L6" s="564"/>
      <c r="M6" s="489"/>
      <c r="O6" s="562"/>
      <c r="P6" s="562"/>
      <c r="Q6" s="562"/>
      <c r="R6" s="562"/>
      <c r="S6" s="562"/>
      <c r="T6" s="562"/>
      <c r="U6" s="562"/>
      <c r="V6" s="562"/>
      <c r="W6" s="489"/>
      <c r="Y6" s="562"/>
      <c r="Z6" s="562"/>
      <c r="AA6" s="562"/>
      <c r="AB6" s="562"/>
      <c r="AC6" s="562"/>
      <c r="AD6" s="562"/>
      <c r="AE6" s="562"/>
      <c r="AF6" s="489"/>
      <c r="AH6" s="489"/>
      <c r="AI6" s="489"/>
      <c r="AJ6" s="489"/>
      <c r="AK6" s="489"/>
      <c r="AL6" s="489"/>
      <c r="AM6" s="489"/>
      <c r="AN6" s="489"/>
      <c r="AO6" s="489"/>
      <c r="AP6" s="489"/>
      <c r="AQ6" s="489"/>
      <c r="AR6" s="489"/>
      <c r="AS6" s="489"/>
      <c r="AT6" s="494"/>
      <c r="AU6" s="494"/>
      <c r="AV6" s="494"/>
      <c r="AW6" s="489"/>
      <c r="AX6" s="489"/>
      <c r="AY6" s="489"/>
      <c r="AZ6" s="489"/>
      <c r="BA6" s="489"/>
      <c r="BB6" s="489"/>
      <c r="BC6" s="564"/>
      <c r="BD6" s="564"/>
      <c r="BE6" s="489"/>
      <c r="BG6" s="564"/>
      <c r="BH6" s="564"/>
      <c r="BI6" s="564"/>
      <c r="BJ6" s="493"/>
      <c r="BK6" s="493"/>
      <c r="BL6" s="489"/>
      <c r="BN6" s="564"/>
      <c r="BO6" s="564"/>
      <c r="BP6" s="564"/>
      <c r="BQ6" s="493"/>
      <c r="BR6" s="493"/>
      <c r="BS6" s="489"/>
      <c r="BU6" s="564"/>
      <c r="BV6" s="564"/>
      <c r="BW6" s="564"/>
      <c r="BX6" s="493"/>
      <c r="BY6" s="493"/>
      <c r="BZ6" s="489"/>
      <c r="CB6" s="564"/>
      <c r="CC6" s="564"/>
      <c r="CD6" s="564"/>
      <c r="CE6" s="493"/>
      <c r="CF6" s="493"/>
      <c r="CG6" s="564"/>
      <c r="CH6" s="564"/>
      <c r="CI6" s="564"/>
      <c r="CJ6" s="564"/>
      <c r="CK6" s="564"/>
      <c r="CL6" s="564"/>
      <c r="CM6" s="493"/>
      <c r="CN6" s="493"/>
      <c r="CO6" s="493"/>
      <c r="CP6" s="493"/>
      <c r="CQ6" s="493"/>
      <c r="CR6" s="493"/>
      <c r="CS6" s="493"/>
      <c r="CT6" s="489"/>
      <c r="CV6" s="564"/>
      <c r="CW6" s="564"/>
      <c r="CX6" s="564"/>
      <c r="CY6" s="493"/>
      <c r="CZ6" s="493"/>
      <c r="DA6" s="564"/>
      <c r="DB6" s="493"/>
      <c r="DC6" s="564"/>
      <c r="DD6" s="564"/>
      <c r="DE6" s="564"/>
      <c r="DF6" s="564"/>
      <c r="DG6" s="564"/>
      <c r="DH6" s="564"/>
      <c r="DI6" s="564"/>
      <c r="DJ6" s="564"/>
      <c r="DK6" s="564"/>
      <c r="DL6" s="564"/>
      <c r="DM6" s="564"/>
      <c r="DN6" s="564"/>
      <c r="DO6" s="564"/>
      <c r="DP6" s="564"/>
      <c r="DQ6" s="564"/>
      <c r="DR6" s="564"/>
      <c r="DS6" s="564"/>
      <c r="DT6" s="564"/>
      <c r="DU6" s="564"/>
      <c r="DV6" s="564"/>
      <c r="DW6" s="493"/>
      <c r="DX6" s="493"/>
      <c r="DY6" s="493"/>
      <c r="DZ6" s="493"/>
      <c r="EA6" s="493"/>
      <c r="EB6" s="493"/>
      <c r="EC6" s="493"/>
      <c r="ED6" s="493"/>
      <c r="EE6" s="493"/>
      <c r="EF6" s="493"/>
      <c r="EG6" s="493"/>
      <c r="EH6" s="493"/>
      <c r="EI6" s="493"/>
      <c r="EJ6" s="493"/>
      <c r="EK6" s="493"/>
      <c r="EL6" s="493"/>
      <c r="EM6" s="493"/>
      <c r="EN6" s="493"/>
      <c r="EO6" s="493"/>
      <c r="EP6" s="493"/>
      <c r="EQ6" s="489"/>
      <c r="ES6" s="564"/>
      <c r="ET6" s="564"/>
      <c r="EU6" s="564"/>
      <c r="EV6" s="493"/>
      <c r="EW6" s="493"/>
      <c r="EX6" s="489"/>
      <c r="EZ6" s="564"/>
      <c r="FA6" s="564"/>
      <c r="FB6" s="564"/>
      <c r="FC6" s="493"/>
      <c r="FD6" s="493"/>
      <c r="FE6" s="489"/>
      <c r="FG6" s="564"/>
      <c r="FH6" s="564"/>
      <c r="FI6" s="564"/>
      <c r="FJ6" s="493"/>
      <c r="FK6" s="493"/>
      <c r="FL6" s="564"/>
      <c r="FM6" s="564"/>
      <c r="FN6" s="564"/>
      <c r="FO6" s="564"/>
      <c r="FP6" s="564"/>
      <c r="FQ6" s="564"/>
      <c r="FR6" s="564"/>
      <c r="FS6" s="564"/>
      <c r="FT6" s="564"/>
      <c r="FU6" s="564"/>
      <c r="FV6" s="564"/>
      <c r="FW6" s="564"/>
      <c r="FX6" s="564"/>
      <c r="FY6" s="564"/>
      <c r="FZ6" s="564"/>
      <c r="GA6" s="564"/>
      <c r="GB6" s="564"/>
      <c r="GC6" s="564"/>
      <c r="GD6" s="564"/>
      <c r="GE6" s="564"/>
      <c r="GF6" s="564"/>
      <c r="GG6" s="564"/>
      <c r="GH6" s="564"/>
      <c r="GI6" s="564"/>
      <c r="GJ6" s="564"/>
      <c r="GK6" s="564"/>
      <c r="GL6" s="564"/>
      <c r="GM6" s="564"/>
      <c r="GN6" s="564"/>
      <c r="GO6" s="564"/>
      <c r="GP6" s="564"/>
      <c r="GQ6" s="564"/>
      <c r="GR6" s="564"/>
      <c r="GS6" s="564"/>
      <c r="GT6" s="564"/>
      <c r="GU6" s="564"/>
      <c r="GV6" s="493"/>
      <c r="GW6" s="493"/>
      <c r="GX6" s="493"/>
      <c r="GY6" s="493"/>
      <c r="GZ6" s="493"/>
      <c r="HA6" s="493"/>
      <c r="HB6" s="493"/>
      <c r="HC6" s="493"/>
      <c r="HD6" s="493"/>
      <c r="HE6" s="493"/>
      <c r="HF6" s="493"/>
      <c r="HG6" s="493"/>
      <c r="HH6" s="493"/>
      <c r="HI6" s="493"/>
      <c r="HJ6" s="493"/>
      <c r="HK6" s="493"/>
      <c r="HL6" s="493"/>
      <c r="HM6" s="493"/>
      <c r="HN6" s="493"/>
      <c r="HO6" s="493"/>
      <c r="HP6" s="493"/>
      <c r="HQ6" s="493"/>
      <c r="HR6" s="493"/>
      <c r="HS6" s="493"/>
      <c r="HT6" s="493"/>
      <c r="HU6" s="493"/>
      <c r="HV6" s="493"/>
      <c r="HW6" s="493"/>
      <c r="HX6" s="493"/>
      <c r="HY6" s="493"/>
      <c r="HZ6" s="493"/>
      <c r="IA6" s="493"/>
      <c r="IB6" s="493"/>
      <c r="IC6" s="493"/>
      <c r="ID6" s="493"/>
      <c r="IE6" s="493"/>
      <c r="IF6" s="489"/>
      <c r="IH6" s="564"/>
      <c r="II6" s="564"/>
      <c r="IJ6" s="564"/>
      <c r="IK6" s="489"/>
      <c r="IL6" s="489"/>
      <c r="IM6" s="564"/>
      <c r="IN6" s="564"/>
      <c r="IO6" s="564"/>
      <c r="IP6" s="564"/>
      <c r="IQ6" s="564"/>
      <c r="IR6" s="564"/>
      <c r="IS6" s="493"/>
      <c r="IT6" s="493"/>
      <c r="IU6" s="493"/>
      <c r="IV6" s="493"/>
      <c r="IW6" s="493"/>
      <c r="IX6" s="493"/>
      <c r="IY6" s="489"/>
      <c r="JA6" s="564"/>
      <c r="JB6" s="564"/>
      <c r="JC6" s="564"/>
      <c r="JD6" s="564"/>
      <c r="JE6" s="489"/>
      <c r="JG6" s="562"/>
      <c r="JH6" s="562"/>
      <c r="JI6" s="562"/>
      <c r="JJ6" s="493"/>
      <c r="JK6" s="493"/>
      <c r="JL6" s="562"/>
      <c r="JM6" s="562"/>
      <c r="JN6" s="562"/>
      <c r="JO6" s="562"/>
      <c r="JP6" s="562"/>
      <c r="JQ6" s="562"/>
      <c r="JR6" s="562"/>
      <c r="JS6" s="562"/>
      <c r="JT6" s="562"/>
      <c r="JU6" s="562"/>
      <c r="JV6" s="562"/>
      <c r="JW6" s="562"/>
      <c r="JX6" s="562"/>
      <c r="JY6" s="562"/>
      <c r="JZ6" s="562"/>
      <c r="KA6" s="562"/>
      <c r="KB6" s="493"/>
      <c r="KC6" s="493"/>
      <c r="KD6" s="493"/>
      <c r="KE6" s="493"/>
      <c r="KF6" s="493"/>
      <c r="KG6" s="493"/>
      <c r="KH6" s="493"/>
      <c r="KI6" s="493"/>
      <c r="KJ6" s="493"/>
      <c r="KK6" s="493"/>
      <c r="KL6" s="493"/>
      <c r="KM6" s="493"/>
      <c r="KN6" s="493"/>
      <c r="KO6" s="493"/>
      <c r="KP6" s="493"/>
      <c r="KQ6" s="493"/>
      <c r="KR6" s="489"/>
      <c r="KT6" s="564"/>
      <c r="KU6" s="564"/>
      <c r="KV6" s="493"/>
      <c r="KW6" s="489"/>
    </row>
    <row r="7" spans="1:384">
      <c r="A7" s="490" t="s">
        <v>316</v>
      </c>
      <c r="B7" s="491" t="s">
        <v>317</v>
      </c>
      <c r="C7" s="490" t="s">
        <v>318</v>
      </c>
      <c r="D7" s="492">
        <v>1</v>
      </c>
      <c r="E7" s="490"/>
      <c r="F7" s="489"/>
      <c r="G7" s="489"/>
      <c r="H7" s="489"/>
      <c r="I7" s="489"/>
      <c r="J7" s="489"/>
      <c r="K7" s="489"/>
      <c r="L7" s="564"/>
      <c r="M7" s="489"/>
      <c r="O7" s="562"/>
      <c r="P7" s="562"/>
      <c r="Q7" s="562"/>
      <c r="R7" s="562"/>
      <c r="S7" s="562"/>
      <c r="T7" s="562"/>
      <c r="U7" s="562"/>
      <c r="V7" s="562"/>
      <c r="W7" s="489"/>
      <c r="Y7" s="562"/>
      <c r="Z7" s="562"/>
      <c r="AA7" s="562"/>
      <c r="AB7" s="562"/>
      <c r="AC7" s="562"/>
      <c r="AD7" s="562"/>
      <c r="AE7" s="562"/>
      <c r="AF7" s="489"/>
      <c r="AH7" s="489"/>
      <c r="AI7" s="489"/>
      <c r="AJ7" s="489"/>
      <c r="AK7" s="489"/>
      <c r="AL7" s="489"/>
      <c r="AM7" s="489"/>
      <c r="AN7" s="489"/>
      <c r="AO7" s="489"/>
      <c r="AP7" s="489"/>
      <c r="AQ7" s="489"/>
      <c r="AR7" s="489"/>
      <c r="AS7" s="489"/>
      <c r="AT7" s="494"/>
      <c r="AU7" s="494"/>
      <c r="AV7" s="494"/>
      <c r="AW7" s="489"/>
      <c r="AX7" s="489"/>
      <c r="AY7" s="489"/>
      <c r="AZ7" s="489"/>
      <c r="BA7" s="489"/>
      <c r="BB7" s="489"/>
      <c r="BC7" s="564"/>
      <c r="BD7" s="564"/>
      <c r="BE7" s="489"/>
      <c r="BG7" s="564"/>
      <c r="BH7" s="564"/>
      <c r="BI7" s="564"/>
      <c r="BJ7" s="493"/>
      <c r="BK7" s="493"/>
      <c r="BL7" s="489"/>
      <c r="BN7" s="564"/>
      <c r="BO7" s="564"/>
      <c r="BP7" s="564"/>
      <c r="BQ7" s="493"/>
      <c r="BR7" s="493"/>
      <c r="BS7" s="489"/>
      <c r="BU7" s="564"/>
      <c r="BV7" s="564"/>
      <c r="BW7" s="564"/>
      <c r="BX7" s="493"/>
      <c r="BY7" s="493"/>
      <c r="BZ7" s="489"/>
      <c r="CB7" s="564"/>
      <c r="CC7" s="564"/>
      <c r="CD7" s="564"/>
      <c r="CE7" s="493"/>
      <c r="CF7" s="493"/>
      <c r="CG7" s="564"/>
      <c r="CH7" s="564"/>
      <c r="CI7" s="564"/>
      <c r="CJ7" s="564"/>
      <c r="CK7" s="564"/>
      <c r="CL7" s="564"/>
      <c r="CM7" s="493"/>
      <c r="CN7" s="493"/>
      <c r="CO7" s="493"/>
      <c r="CP7" s="493"/>
      <c r="CQ7" s="493"/>
      <c r="CR7" s="493"/>
      <c r="CS7" s="493"/>
      <c r="CT7" s="489"/>
      <c r="CV7" s="564"/>
      <c r="CW7" s="564"/>
      <c r="CX7" s="564"/>
      <c r="CY7" s="493"/>
      <c r="CZ7" s="493"/>
      <c r="DA7" s="564"/>
      <c r="DB7" s="493"/>
      <c r="DC7" s="564"/>
      <c r="DD7" s="564"/>
      <c r="DE7" s="564"/>
      <c r="DF7" s="564"/>
      <c r="DG7" s="564"/>
      <c r="DH7" s="564"/>
      <c r="DI7" s="564"/>
      <c r="DJ7" s="564"/>
      <c r="DK7" s="564"/>
      <c r="DL7" s="564"/>
      <c r="DM7" s="564"/>
      <c r="DN7" s="564"/>
      <c r="DO7" s="564"/>
      <c r="DP7" s="564"/>
      <c r="DQ7" s="564"/>
      <c r="DR7" s="564"/>
      <c r="DS7" s="564"/>
      <c r="DT7" s="564"/>
      <c r="DU7" s="564"/>
      <c r="DV7" s="564"/>
      <c r="DW7" s="493"/>
      <c r="DX7" s="493"/>
      <c r="DY7" s="493"/>
      <c r="DZ7" s="493"/>
      <c r="EA7" s="493"/>
      <c r="EB7" s="493"/>
      <c r="EC7" s="493"/>
      <c r="ED7" s="493"/>
      <c r="EE7" s="493"/>
      <c r="EF7" s="493"/>
      <c r="EG7" s="493"/>
      <c r="EH7" s="493"/>
      <c r="EI7" s="493"/>
      <c r="EJ7" s="493"/>
      <c r="EK7" s="493"/>
      <c r="EL7" s="493"/>
      <c r="EM7" s="493"/>
      <c r="EN7" s="493"/>
      <c r="EO7" s="493"/>
      <c r="EP7" s="493"/>
      <c r="EQ7" s="489"/>
      <c r="ES7" s="564"/>
      <c r="ET7" s="564"/>
      <c r="EU7" s="564"/>
      <c r="EV7" s="493"/>
      <c r="EW7" s="493"/>
      <c r="EX7" s="489"/>
      <c r="EZ7" s="564"/>
      <c r="FA7" s="564"/>
      <c r="FB7" s="564"/>
      <c r="FC7" s="493"/>
      <c r="FD7" s="493"/>
      <c r="FE7" s="489"/>
      <c r="FG7" s="564"/>
      <c r="FH7" s="564"/>
      <c r="FI7" s="564"/>
      <c r="FJ7" s="493"/>
      <c r="FK7" s="493"/>
      <c r="FL7" s="564"/>
      <c r="FM7" s="564"/>
      <c r="FN7" s="564"/>
      <c r="FO7" s="564"/>
      <c r="FP7" s="564"/>
      <c r="FQ7" s="564"/>
      <c r="FR7" s="564"/>
      <c r="FS7" s="564"/>
      <c r="FT7" s="564"/>
      <c r="FU7" s="564"/>
      <c r="FV7" s="564"/>
      <c r="FW7" s="564"/>
      <c r="FX7" s="564"/>
      <c r="FY7" s="564"/>
      <c r="FZ7" s="564"/>
      <c r="GA7" s="564"/>
      <c r="GB7" s="564"/>
      <c r="GC7" s="564"/>
      <c r="GD7" s="564"/>
      <c r="GE7" s="564"/>
      <c r="GF7" s="564"/>
      <c r="GG7" s="564"/>
      <c r="GH7" s="564"/>
      <c r="GI7" s="564"/>
      <c r="GJ7" s="564"/>
      <c r="GK7" s="564"/>
      <c r="GL7" s="564"/>
      <c r="GM7" s="564"/>
      <c r="GN7" s="564"/>
      <c r="GO7" s="564"/>
      <c r="GP7" s="564"/>
      <c r="GQ7" s="564"/>
      <c r="GR7" s="564"/>
      <c r="GS7" s="564"/>
      <c r="GT7" s="564"/>
      <c r="GU7" s="564"/>
      <c r="GV7" s="493"/>
      <c r="GW7" s="493"/>
      <c r="GX7" s="493"/>
      <c r="GY7" s="493"/>
      <c r="GZ7" s="493"/>
      <c r="HA7" s="493"/>
      <c r="HB7" s="493"/>
      <c r="HC7" s="493"/>
      <c r="HD7" s="493"/>
      <c r="HE7" s="493"/>
      <c r="HF7" s="493"/>
      <c r="HG7" s="493"/>
      <c r="HH7" s="493"/>
      <c r="HI7" s="493"/>
      <c r="HJ7" s="493"/>
      <c r="HK7" s="493"/>
      <c r="HL7" s="493"/>
      <c r="HM7" s="493"/>
      <c r="HN7" s="493"/>
      <c r="HO7" s="493"/>
      <c r="HP7" s="493"/>
      <c r="HQ7" s="493"/>
      <c r="HR7" s="493"/>
      <c r="HS7" s="493"/>
      <c r="HT7" s="493"/>
      <c r="HU7" s="493"/>
      <c r="HV7" s="493"/>
      <c r="HW7" s="493"/>
      <c r="HX7" s="493"/>
      <c r="HY7" s="493"/>
      <c r="HZ7" s="493"/>
      <c r="IA7" s="493"/>
      <c r="IB7" s="493"/>
      <c r="IC7" s="493"/>
      <c r="ID7" s="493"/>
      <c r="IE7" s="493"/>
      <c r="IF7" s="489"/>
      <c r="IH7" s="564"/>
      <c r="II7" s="564"/>
      <c r="IJ7" s="564"/>
      <c r="IK7" s="489"/>
      <c r="IL7" s="489"/>
      <c r="IM7" s="564"/>
      <c r="IN7" s="564"/>
      <c r="IO7" s="564"/>
      <c r="IP7" s="564"/>
      <c r="IQ7" s="564"/>
      <c r="IR7" s="564"/>
      <c r="IS7" s="493"/>
      <c r="IT7" s="493"/>
      <c r="IU7" s="493"/>
      <c r="IV7" s="493"/>
      <c r="IW7" s="493"/>
      <c r="IX7" s="493"/>
      <c r="IY7" s="489"/>
      <c r="JA7" s="564"/>
      <c r="JB7" s="564"/>
      <c r="JC7" s="564"/>
      <c r="JD7" s="564"/>
      <c r="JE7" s="489"/>
      <c r="JG7" s="562"/>
      <c r="JH7" s="562"/>
      <c r="JI7" s="562"/>
      <c r="JJ7" s="493"/>
      <c r="JK7" s="493"/>
      <c r="JL7" s="562"/>
      <c r="JM7" s="562"/>
      <c r="JN7" s="562"/>
      <c r="JO7" s="562"/>
      <c r="JP7" s="562"/>
      <c r="JQ7" s="562"/>
      <c r="JR7" s="562"/>
      <c r="JS7" s="562"/>
      <c r="JT7" s="562"/>
      <c r="JU7" s="562"/>
      <c r="JV7" s="562"/>
      <c r="JW7" s="562"/>
      <c r="JX7" s="562"/>
      <c r="JY7" s="562"/>
      <c r="JZ7" s="562"/>
      <c r="KA7" s="562"/>
      <c r="KB7" s="493"/>
      <c r="KC7" s="493"/>
      <c r="KD7" s="493"/>
      <c r="KE7" s="493"/>
      <c r="KF7" s="493"/>
      <c r="KG7" s="493"/>
      <c r="KH7" s="493"/>
      <c r="KI7" s="493"/>
      <c r="KJ7" s="493"/>
      <c r="KK7" s="493"/>
      <c r="KL7" s="493"/>
      <c r="KM7" s="493"/>
      <c r="KN7" s="493"/>
      <c r="KO7" s="493"/>
      <c r="KP7" s="493"/>
      <c r="KQ7" s="493"/>
      <c r="KR7" s="489"/>
      <c r="KT7" s="564"/>
      <c r="KU7" s="564"/>
      <c r="KV7" s="493"/>
      <c r="KW7" s="489"/>
    </row>
    <row r="8" spans="1:384">
      <c r="A8" s="490" t="s">
        <v>319</v>
      </c>
      <c r="B8" s="501" t="s">
        <v>286</v>
      </c>
      <c r="C8" s="490"/>
      <c r="D8" s="502">
        <v>1</v>
      </c>
      <c r="E8" s="490"/>
      <c r="F8" s="489"/>
      <c r="G8" s="489"/>
      <c r="H8" s="489"/>
      <c r="I8" s="489"/>
      <c r="J8" s="489"/>
      <c r="K8" s="489"/>
      <c r="L8" s="564"/>
      <c r="M8" s="489"/>
      <c r="O8" s="562"/>
      <c r="P8" s="562"/>
      <c r="Q8" s="562"/>
      <c r="R8" s="562"/>
      <c r="S8" s="562"/>
      <c r="T8" s="562"/>
      <c r="U8" s="562"/>
      <c r="V8" s="562"/>
      <c r="W8" s="489"/>
      <c r="Y8" s="562"/>
      <c r="Z8" s="562"/>
      <c r="AA8" s="562"/>
      <c r="AB8" s="562"/>
      <c r="AC8" s="562"/>
      <c r="AD8" s="562"/>
      <c r="AE8" s="562"/>
      <c r="AF8" s="489"/>
      <c r="AH8" s="489"/>
      <c r="AI8" s="489"/>
      <c r="AJ8" s="489"/>
      <c r="AK8" s="489"/>
      <c r="AL8" s="489"/>
      <c r="AM8" s="489"/>
      <c r="AN8" s="489"/>
      <c r="AO8" s="489"/>
      <c r="AP8" s="489"/>
      <c r="AQ8" s="489"/>
      <c r="AR8" s="489"/>
      <c r="AS8" s="489"/>
      <c r="AT8" s="494"/>
      <c r="AU8" s="494"/>
      <c r="AV8" s="494"/>
      <c r="AW8" s="489"/>
      <c r="AX8" s="489"/>
      <c r="AY8" s="489"/>
      <c r="AZ8" s="489"/>
      <c r="BA8" s="489"/>
      <c r="BB8" s="489"/>
      <c r="BC8" s="564"/>
      <c r="BD8" s="564"/>
      <c r="BE8" s="489"/>
      <c r="BG8" s="564"/>
      <c r="BH8" s="564"/>
      <c r="BI8" s="564"/>
      <c r="BJ8" s="493"/>
      <c r="BK8" s="493"/>
      <c r="BL8" s="489"/>
      <c r="BN8" s="564"/>
      <c r="BO8" s="564"/>
      <c r="BP8" s="564"/>
      <c r="BQ8" s="493"/>
      <c r="BR8" s="493"/>
      <c r="BS8" s="489"/>
      <c r="BU8" s="564"/>
      <c r="BV8" s="564"/>
      <c r="BW8" s="564"/>
      <c r="BX8" s="493"/>
      <c r="BY8" s="493"/>
      <c r="BZ8" s="489"/>
      <c r="CB8" s="564"/>
      <c r="CC8" s="564"/>
      <c r="CD8" s="564"/>
      <c r="CE8" s="493"/>
      <c r="CF8" s="493"/>
      <c r="CG8" s="564"/>
      <c r="CH8" s="564"/>
      <c r="CI8" s="564"/>
      <c r="CJ8" s="564"/>
      <c r="CK8" s="564"/>
      <c r="CL8" s="564"/>
      <c r="CM8" s="493"/>
      <c r="CN8" s="493"/>
      <c r="CO8" s="493"/>
      <c r="CP8" s="493"/>
      <c r="CQ8" s="493"/>
      <c r="CR8" s="493"/>
      <c r="CS8" s="493"/>
      <c r="CT8" s="489"/>
      <c r="CV8" s="564"/>
      <c r="CW8" s="564"/>
      <c r="CX8" s="564"/>
      <c r="CY8" s="493"/>
      <c r="CZ8" s="493"/>
      <c r="DA8" s="564"/>
      <c r="DB8" s="493"/>
      <c r="DC8" s="564"/>
      <c r="DD8" s="564"/>
      <c r="DE8" s="564"/>
      <c r="DF8" s="564"/>
      <c r="DG8" s="564"/>
      <c r="DH8" s="564"/>
      <c r="DI8" s="564"/>
      <c r="DJ8" s="564"/>
      <c r="DK8" s="564"/>
      <c r="DL8" s="564"/>
      <c r="DM8" s="564"/>
      <c r="DN8" s="564"/>
      <c r="DO8" s="564"/>
      <c r="DP8" s="564"/>
      <c r="DQ8" s="564"/>
      <c r="DR8" s="564"/>
      <c r="DS8" s="564"/>
      <c r="DT8" s="564"/>
      <c r="DU8" s="564"/>
      <c r="DV8" s="564"/>
      <c r="DW8" s="493"/>
      <c r="DX8" s="493"/>
      <c r="DY8" s="493"/>
      <c r="DZ8" s="493"/>
      <c r="EA8" s="493"/>
      <c r="EB8" s="493"/>
      <c r="EC8" s="493"/>
      <c r="ED8" s="493"/>
      <c r="EE8" s="493"/>
      <c r="EF8" s="493"/>
      <c r="EG8" s="493"/>
      <c r="EH8" s="493"/>
      <c r="EI8" s="493"/>
      <c r="EJ8" s="493"/>
      <c r="EK8" s="493"/>
      <c r="EL8" s="493"/>
      <c r="EM8" s="493"/>
      <c r="EN8" s="493"/>
      <c r="EO8" s="493"/>
      <c r="EP8" s="493"/>
      <c r="EQ8" s="489"/>
      <c r="ES8" s="564"/>
      <c r="ET8" s="564"/>
      <c r="EU8" s="564"/>
      <c r="EV8" s="493"/>
      <c r="EW8" s="493"/>
      <c r="EX8" s="489"/>
      <c r="EZ8" s="564"/>
      <c r="FA8" s="564"/>
      <c r="FB8" s="564"/>
      <c r="FC8" s="493"/>
      <c r="FD8" s="493"/>
      <c r="FE8" s="489"/>
      <c r="FG8" s="564"/>
      <c r="FH8" s="564"/>
      <c r="FI8" s="564"/>
      <c r="FJ8" s="493"/>
      <c r="FK8" s="493"/>
      <c r="FL8" s="564"/>
      <c r="FM8" s="564"/>
      <c r="FN8" s="564"/>
      <c r="FO8" s="564"/>
      <c r="FP8" s="564"/>
      <c r="FQ8" s="564"/>
      <c r="FR8" s="564"/>
      <c r="FS8" s="564"/>
      <c r="FT8" s="564"/>
      <c r="FU8" s="564"/>
      <c r="FV8" s="564"/>
      <c r="FW8" s="564"/>
      <c r="FX8" s="564"/>
      <c r="FY8" s="564"/>
      <c r="FZ8" s="564"/>
      <c r="GA8" s="564"/>
      <c r="GB8" s="564"/>
      <c r="GC8" s="564"/>
      <c r="GD8" s="564"/>
      <c r="GE8" s="564"/>
      <c r="GF8" s="564"/>
      <c r="GG8" s="564"/>
      <c r="GH8" s="564"/>
      <c r="GI8" s="564"/>
      <c r="GJ8" s="564"/>
      <c r="GK8" s="564"/>
      <c r="GL8" s="564"/>
      <c r="GM8" s="564"/>
      <c r="GN8" s="564"/>
      <c r="GO8" s="564"/>
      <c r="GP8" s="564"/>
      <c r="GQ8" s="564"/>
      <c r="GR8" s="564"/>
      <c r="GS8" s="564"/>
      <c r="GT8" s="564"/>
      <c r="GU8" s="564"/>
      <c r="GV8" s="493"/>
      <c r="GW8" s="493"/>
      <c r="GX8" s="493"/>
      <c r="GY8" s="493"/>
      <c r="GZ8" s="493"/>
      <c r="HA8" s="493"/>
      <c r="HB8" s="493"/>
      <c r="HC8" s="493"/>
      <c r="HD8" s="493"/>
      <c r="HE8" s="493"/>
      <c r="HF8" s="493"/>
      <c r="HG8" s="493"/>
      <c r="HH8" s="493"/>
      <c r="HI8" s="493"/>
      <c r="HJ8" s="493"/>
      <c r="HK8" s="493"/>
      <c r="HL8" s="493"/>
      <c r="HM8" s="493"/>
      <c r="HN8" s="493"/>
      <c r="HO8" s="493"/>
      <c r="HP8" s="493"/>
      <c r="HQ8" s="493"/>
      <c r="HR8" s="493"/>
      <c r="HS8" s="493"/>
      <c r="HT8" s="493"/>
      <c r="HU8" s="493"/>
      <c r="HV8" s="493"/>
      <c r="HW8" s="493"/>
      <c r="HX8" s="493"/>
      <c r="HY8" s="493"/>
      <c r="HZ8" s="493"/>
      <c r="IA8" s="493"/>
      <c r="IB8" s="493"/>
      <c r="IC8" s="493"/>
      <c r="ID8" s="493"/>
      <c r="IE8" s="493"/>
      <c r="IF8" s="489"/>
      <c r="IH8" s="564"/>
      <c r="II8" s="564"/>
      <c r="IJ8" s="564"/>
      <c r="IK8" s="489"/>
      <c r="IL8" s="489"/>
      <c r="IM8" s="564"/>
      <c r="IN8" s="564"/>
      <c r="IO8" s="564"/>
      <c r="IP8" s="564"/>
      <c r="IQ8" s="564"/>
      <c r="IR8" s="564"/>
      <c r="IS8" s="493"/>
      <c r="IT8" s="493"/>
      <c r="IU8" s="493"/>
      <c r="IV8" s="493"/>
      <c r="IW8" s="493"/>
      <c r="IX8" s="493"/>
      <c r="IY8" s="489"/>
      <c r="JA8" s="564"/>
      <c r="JB8" s="564"/>
      <c r="JC8" s="564"/>
      <c r="JD8" s="564"/>
      <c r="JE8" s="489"/>
      <c r="JG8" s="562"/>
      <c r="JH8" s="562"/>
      <c r="JI8" s="562"/>
      <c r="JJ8" s="493"/>
      <c r="JK8" s="493"/>
      <c r="JL8" s="562"/>
      <c r="JM8" s="562"/>
      <c r="JN8" s="562"/>
      <c r="JO8" s="562"/>
      <c r="JP8" s="562"/>
      <c r="JQ8" s="562"/>
      <c r="JR8" s="562"/>
      <c r="JS8" s="562"/>
      <c r="JT8" s="562"/>
      <c r="JU8" s="562"/>
      <c r="JV8" s="562"/>
      <c r="JW8" s="562"/>
      <c r="JX8" s="562"/>
      <c r="JY8" s="562"/>
      <c r="JZ8" s="562"/>
      <c r="KA8" s="562"/>
      <c r="KB8" s="493"/>
      <c r="KC8" s="493"/>
      <c r="KD8" s="493"/>
      <c r="KE8" s="493"/>
      <c r="KF8" s="493"/>
      <c r="KG8" s="493"/>
      <c r="KH8" s="493"/>
      <c r="KI8" s="493"/>
      <c r="KJ8" s="493"/>
      <c r="KK8" s="493"/>
      <c r="KL8" s="493"/>
      <c r="KM8" s="493"/>
      <c r="KN8" s="493"/>
      <c r="KO8" s="493"/>
      <c r="KP8" s="493"/>
      <c r="KQ8" s="493"/>
      <c r="KR8" s="489"/>
      <c r="KT8" s="564"/>
      <c r="KU8" s="564"/>
      <c r="KV8" s="493"/>
      <c r="KW8" s="489"/>
    </row>
    <row r="9" spans="1:384">
      <c r="A9" s="490" t="s">
        <v>320</v>
      </c>
      <c r="B9" s="492">
        <v>0</v>
      </c>
      <c r="C9" s="490"/>
      <c r="D9" s="502">
        <v>1</v>
      </c>
      <c r="E9" s="490"/>
      <c r="F9" s="489"/>
      <c r="G9" s="489"/>
      <c r="H9" s="489"/>
      <c r="I9" s="489"/>
      <c r="J9" s="489"/>
      <c r="K9" s="489"/>
      <c r="L9" s="564"/>
      <c r="M9" s="489"/>
      <c r="O9" s="562"/>
      <c r="P9" s="562"/>
      <c r="Q9" s="562"/>
      <c r="R9" s="562"/>
      <c r="S9" s="562"/>
      <c r="T9" s="562"/>
      <c r="U9" s="562"/>
      <c r="V9" s="562"/>
      <c r="W9" s="489"/>
      <c r="Y9" s="562"/>
      <c r="Z9" s="562"/>
      <c r="AA9" s="562"/>
      <c r="AB9" s="562"/>
      <c r="AC9" s="562"/>
      <c r="AD9" s="562"/>
      <c r="AE9" s="562"/>
      <c r="AF9" s="489"/>
      <c r="AH9" s="489"/>
      <c r="AI9" s="489"/>
      <c r="AJ9" s="489"/>
      <c r="AK9" s="489"/>
      <c r="AL9" s="489"/>
      <c r="AM9" s="489"/>
      <c r="AN9" s="489"/>
      <c r="AO9" s="489"/>
      <c r="AP9" s="489"/>
      <c r="AQ9" s="489"/>
      <c r="AR9" s="489"/>
      <c r="AS9" s="489"/>
      <c r="AT9" s="494"/>
      <c r="AU9" s="494"/>
      <c r="AV9" s="494"/>
      <c r="AW9" s="489"/>
      <c r="AX9" s="489"/>
      <c r="AY9" s="489"/>
      <c r="AZ9" s="489"/>
      <c r="BA9" s="489"/>
      <c r="BB9" s="489"/>
      <c r="BC9" s="564"/>
      <c r="BD9" s="564"/>
      <c r="BE9" s="489"/>
      <c r="BG9" s="564"/>
      <c r="BH9" s="564"/>
      <c r="BI9" s="564"/>
      <c r="BJ9" s="493"/>
      <c r="BK9" s="493"/>
      <c r="BL9" s="489"/>
      <c r="BN9" s="564"/>
      <c r="BO9" s="564"/>
      <c r="BP9" s="564"/>
      <c r="BQ9" s="493"/>
      <c r="BR9" s="493"/>
      <c r="BS9" s="489"/>
      <c r="BU9" s="564"/>
      <c r="BV9" s="564"/>
      <c r="BW9" s="564"/>
      <c r="BX9" s="493"/>
      <c r="BY9" s="493"/>
      <c r="BZ9" s="489"/>
      <c r="CB9" s="564"/>
      <c r="CC9" s="564"/>
      <c r="CD9" s="564"/>
      <c r="CE9" s="493"/>
      <c r="CF9" s="493"/>
      <c r="CG9" s="564"/>
      <c r="CH9" s="564"/>
      <c r="CI9" s="564"/>
      <c r="CJ9" s="564"/>
      <c r="CK9" s="564"/>
      <c r="CL9" s="564"/>
      <c r="CM9" s="493"/>
      <c r="CN9" s="493"/>
      <c r="CO9" s="493"/>
      <c r="CP9" s="493"/>
      <c r="CQ9" s="493"/>
      <c r="CR9" s="493"/>
      <c r="CS9" s="493"/>
      <c r="CT9" s="489"/>
      <c r="CV9" s="564"/>
      <c r="CW9" s="564"/>
      <c r="CX9" s="564"/>
      <c r="CY9" s="493"/>
      <c r="CZ9" s="493"/>
      <c r="DA9" s="564"/>
      <c r="DB9" s="493"/>
      <c r="DC9" s="564"/>
      <c r="DD9" s="564"/>
      <c r="DE9" s="564"/>
      <c r="DF9" s="564"/>
      <c r="DG9" s="564"/>
      <c r="DH9" s="564"/>
      <c r="DI9" s="564"/>
      <c r="DJ9" s="564"/>
      <c r="DK9" s="564"/>
      <c r="DL9" s="564"/>
      <c r="DM9" s="564"/>
      <c r="DN9" s="564"/>
      <c r="DO9" s="564"/>
      <c r="DP9" s="564"/>
      <c r="DQ9" s="564"/>
      <c r="DR9" s="564"/>
      <c r="DS9" s="564"/>
      <c r="DT9" s="564"/>
      <c r="DU9" s="564"/>
      <c r="DV9" s="564"/>
      <c r="DW9" s="493"/>
      <c r="DX9" s="493"/>
      <c r="DY9" s="493"/>
      <c r="DZ9" s="493"/>
      <c r="EA9" s="493"/>
      <c r="EB9" s="493"/>
      <c r="EC9" s="493"/>
      <c r="ED9" s="493"/>
      <c r="EE9" s="493"/>
      <c r="EF9" s="493"/>
      <c r="EG9" s="493"/>
      <c r="EH9" s="493"/>
      <c r="EI9" s="493"/>
      <c r="EJ9" s="493"/>
      <c r="EK9" s="493"/>
      <c r="EL9" s="493"/>
      <c r="EM9" s="493"/>
      <c r="EN9" s="493"/>
      <c r="EO9" s="493"/>
      <c r="EP9" s="493"/>
      <c r="EQ9" s="489"/>
      <c r="ES9" s="564"/>
      <c r="ET9" s="564"/>
      <c r="EU9" s="564"/>
      <c r="EV9" s="493"/>
      <c r="EW9" s="493"/>
      <c r="EX9" s="489"/>
      <c r="EZ9" s="564"/>
      <c r="FA9" s="564"/>
      <c r="FB9" s="564"/>
      <c r="FC9" s="493"/>
      <c r="FD9" s="493"/>
      <c r="FE9" s="489"/>
      <c r="FG9" s="564"/>
      <c r="FH9" s="564"/>
      <c r="FI9" s="564"/>
      <c r="FJ9" s="493"/>
      <c r="FK9" s="493"/>
      <c r="FL9" s="564"/>
      <c r="FM9" s="564"/>
      <c r="FN9" s="564"/>
      <c r="FO9" s="564"/>
      <c r="FP9" s="564"/>
      <c r="FQ9" s="564"/>
      <c r="FR9" s="564"/>
      <c r="FS9" s="564"/>
      <c r="FT9" s="564"/>
      <c r="FU9" s="564"/>
      <c r="FV9" s="564"/>
      <c r="FW9" s="564"/>
      <c r="FX9" s="564"/>
      <c r="FY9" s="564"/>
      <c r="FZ9" s="564"/>
      <c r="GA9" s="564"/>
      <c r="GB9" s="564"/>
      <c r="GC9" s="564"/>
      <c r="GD9" s="564"/>
      <c r="GE9" s="564"/>
      <c r="GF9" s="564"/>
      <c r="GG9" s="564"/>
      <c r="GH9" s="564"/>
      <c r="GI9" s="564"/>
      <c r="GJ9" s="564"/>
      <c r="GK9" s="564"/>
      <c r="GL9" s="564"/>
      <c r="GM9" s="564"/>
      <c r="GN9" s="564"/>
      <c r="GO9" s="564"/>
      <c r="GP9" s="564"/>
      <c r="GQ9" s="564"/>
      <c r="GR9" s="564"/>
      <c r="GS9" s="564"/>
      <c r="GT9" s="564"/>
      <c r="GU9" s="564"/>
      <c r="GV9" s="493"/>
      <c r="GW9" s="493"/>
      <c r="GX9" s="493"/>
      <c r="GY9" s="493"/>
      <c r="GZ9" s="493"/>
      <c r="HA9" s="493"/>
      <c r="HB9" s="493"/>
      <c r="HC9" s="493"/>
      <c r="HD9" s="493"/>
      <c r="HE9" s="493"/>
      <c r="HF9" s="493"/>
      <c r="HG9" s="493"/>
      <c r="HH9" s="493"/>
      <c r="HI9" s="493"/>
      <c r="HJ9" s="493"/>
      <c r="HK9" s="493"/>
      <c r="HL9" s="493"/>
      <c r="HM9" s="493"/>
      <c r="HN9" s="493"/>
      <c r="HO9" s="493"/>
      <c r="HP9" s="493"/>
      <c r="HQ9" s="493"/>
      <c r="HR9" s="493"/>
      <c r="HS9" s="493"/>
      <c r="HT9" s="493"/>
      <c r="HU9" s="493"/>
      <c r="HV9" s="493"/>
      <c r="HW9" s="493"/>
      <c r="HX9" s="493"/>
      <c r="HY9" s="493"/>
      <c r="HZ9" s="493"/>
      <c r="IA9" s="493"/>
      <c r="IB9" s="493"/>
      <c r="IC9" s="493"/>
      <c r="ID9" s="493"/>
      <c r="IE9" s="493"/>
      <c r="IF9" s="489"/>
      <c r="IH9" s="564"/>
      <c r="II9" s="564"/>
      <c r="IJ9" s="564"/>
      <c r="IK9" s="489"/>
      <c r="IL9" s="489"/>
      <c r="IM9" s="564"/>
      <c r="IN9" s="564"/>
      <c r="IO9" s="564"/>
      <c r="IP9" s="564"/>
      <c r="IQ9" s="564"/>
      <c r="IR9" s="564"/>
      <c r="IS9" s="493"/>
      <c r="IT9" s="493"/>
      <c r="IU9" s="493"/>
      <c r="IV9" s="493"/>
      <c r="IW9" s="493"/>
      <c r="IX9" s="493"/>
      <c r="IY9" s="489"/>
      <c r="JA9" s="564"/>
      <c r="JB9" s="564"/>
      <c r="JC9" s="564"/>
      <c r="JD9" s="564"/>
      <c r="JE9" s="489"/>
      <c r="JG9" s="562"/>
      <c r="JH9" s="562"/>
      <c r="JI9" s="562"/>
      <c r="JJ9" s="493"/>
      <c r="JK9" s="493"/>
      <c r="JL9" s="562"/>
      <c r="JM9" s="562"/>
      <c r="JN9" s="562"/>
      <c r="JO9" s="562"/>
      <c r="JP9" s="562"/>
      <c r="JQ9" s="562"/>
      <c r="JR9" s="562"/>
      <c r="JS9" s="562"/>
      <c r="JT9" s="562"/>
      <c r="JU9" s="562"/>
      <c r="JV9" s="562"/>
      <c r="JW9" s="562"/>
      <c r="JX9" s="562"/>
      <c r="JY9" s="562"/>
      <c r="JZ9" s="562"/>
      <c r="KA9" s="562"/>
      <c r="KB9" s="493"/>
      <c r="KC9" s="493"/>
      <c r="KD9" s="493"/>
      <c r="KE9" s="493"/>
      <c r="KF9" s="493"/>
      <c r="KG9" s="493"/>
      <c r="KH9" s="493"/>
      <c r="KI9" s="493"/>
      <c r="KJ9" s="493"/>
      <c r="KK9" s="493"/>
      <c r="KL9" s="493"/>
      <c r="KM9" s="493"/>
      <c r="KN9" s="493"/>
      <c r="KO9" s="493"/>
      <c r="KP9" s="493"/>
      <c r="KQ9" s="493"/>
      <c r="KR9" s="489"/>
      <c r="KT9" s="564"/>
      <c r="KU9" s="564"/>
      <c r="KV9" s="493"/>
      <c r="KW9" s="489"/>
    </row>
    <row r="10" spans="1:384">
      <c r="A10" s="490" t="s">
        <v>321</v>
      </c>
      <c r="B10" s="492">
        <v>0</v>
      </c>
      <c r="C10" s="490"/>
      <c r="D10" s="490"/>
      <c r="E10" s="490"/>
      <c r="F10" s="489"/>
      <c r="G10" s="489"/>
      <c r="H10" s="489"/>
      <c r="I10" s="489"/>
      <c r="J10" s="489"/>
      <c r="K10" s="489"/>
      <c r="L10" s="564"/>
      <c r="M10" s="489"/>
      <c r="O10" s="562"/>
      <c r="P10" s="562"/>
      <c r="Q10" s="562"/>
      <c r="R10" s="562"/>
      <c r="S10" s="562"/>
      <c r="T10" s="562"/>
      <c r="U10" s="562"/>
      <c r="V10" s="562"/>
      <c r="W10" s="489"/>
      <c r="Y10" s="562"/>
      <c r="Z10" s="562"/>
      <c r="AA10" s="562"/>
      <c r="AB10" s="562"/>
      <c r="AC10" s="562"/>
      <c r="AD10" s="562"/>
      <c r="AE10" s="562"/>
      <c r="AF10" s="489"/>
      <c r="AH10" s="489"/>
      <c r="AI10" s="489"/>
      <c r="AJ10" s="489"/>
      <c r="AK10" s="489"/>
      <c r="AL10" s="489"/>
      <c r="AM10" s="489"/>
      <c r="AN10" s="489"/>
      <c r="AO10" s="489"/>
      <c r="AP10" s="489"/>
      <c r="AQ10" s="489"/>
      <c r="AR10" s="489"/>
      <c r="AS10" s="489"/>
      <c r="AT10" s="494"/>
      <c r="AU10" s="494"/>
      <c r="AV10" s="494"/>
      <c r="AW10" s="489"/>
      <c r="AX10" s="489"/>
      <c r="AY10" s="489"/>
      <c r="AZ10" s="489"/>
      <c r="BA10" s="489"/>
      <c r="BB10" s="489"/>
      <c r="BC10" s="564"/>
      <c r="BD10" s="564"/>
      <c r="BE10" s="489"/>
      <c r="BG10" s="564"/>
      <c r="BH10" s="564"/>
      <c r="BI10" s="564"/>
      <c r="BJ10" s="493"/>
      <c r="BK10" s="493"/>
      <c r="BL10" s="489"/>
      <c r="BN10" s="564"/>
      <c r="BO10" s="564"/>
      <c r="BP10" s="564"/>
      <c r="BQ10" s="493"/>
      <c r="BR10" s="493"/>
      <c r="BS10" s="489"/>
      <c r="BU10" s="564"/>
      <c r="BV10" s="564"/>
      <c r="BW10" s="564"/>
      <c r="BX10" s="493"/>
      <c r="BY10" s="493"/>
      <c r="BZ10" s="489"/>
      <c r="CB10" s="564"/>
      <c r="CC10" s="564"/>
      <c r="CD10" s="564"/>
      <c r="CE10" s="493"/>
      <c r="CF10" s="493"/>
      <c r="CG10" s="564"/>
      <c r="CH10" s="564"/>
      <c r="CI10" s="564"/>
      <c r="CJ10" s="564"/>
      <c r="CK10" s="564"/>
      <c r="CL10" s="564"/>
      <c r="CM10" s="493"/>
      <c r="CN10" s="493"/>
      <c r="CO10" s="493"/>
      <c r="CP10" s="493"/>
      <c r="CQ10" s="493"/>
      <c r="CR10" s="493"/>
      <c r="CS10" s="493"/>
      <c r="CT10" s="489"/>
      <c r="CV10" s="564"/>
      <c r="CW10" s="564"/>
      <c r="CX10" s="564"/>
      <c r="CY10" s="493"/>
      <c r="CZ10" s="493"/>
      <c r="DA10" s="564"/>
      <c r="DB10" s="493"/>
      <c r="DC10" s="564"/>
      <c r="DD10" s="564"/>
      <c r="DE10" s="564"/>
      <c r="DF10" s="564"/>
      <c r="DG10" s="564"/>
      <c r="DH10" s="564"/>
      <c r="DI10" s="564"/>
      <c r="DJ10" s="564"/>
      <c r="DK10" s="564"/>
      <c r="DL10" s="564"/>
      <c r="DM10" s="564"/>
      <c r="DN10" s="564"/>
      <c r="DO10" s="564"/>
      <c r="DP10" s="564"/>
      <c r="DQ10" s="564"/>
      <c r="DR10" s="564"/>
      <c r="DS10" s="564"/>
      <c r="DT10" s="564"/>
      <c r="DU10" s="564"/>
      <c r="DV10" s="564"/>
      <c r="DW10" s="493"/>
      <c r="DX10" s="493"/>
      <c r="DY10" s="493"/>
      <c r="DZ10" s="493"/>
      <c r="EA10" s="493"/>
      <c r="EB10" s="493"/>
      <c r="EC10" s="493"/>
      <c r="ED10" s="493"/>
      <c r="EE10" s="493"/>
      <c r="EF10" s="493"/>
      <c r="EG10" s="493"/>
      <c r="EH10" s="493"/>
      <c r="EI10" s="493"/>
      <c r="EJ10" s="493"/>
      <c r="EK10" s="493"/>
      <c r="EL10" s="493"/>
      <c r="EM10" s="493"/>
      <c r="EN10" s="493"/>
      <c r="EO10" s="493"/>
      <c r="EP10" s="493"/>
      <c r="EQ10" s="489"/>
      <c r="ES10" s="564"/>
      <c r="ET10" s="564"/>
      <c r="EU10" s="564"/>
      <c r="EV10" s="493"/>
      <c r="EW10" s="493"/>
      <c r="EX10" s="489"/>
      <c r="EZ10" s="564"/>
      <c r="FA10" s="564"/>
      <c r="FB10" s="564"/>
      <c r="FC10" s="493"/>
      <c r="FD10" s="493"/>
      <c r="FE10" s="489"/>
      <c r="FG10" s="564"/>
      <c r="FH10" s="564"/>
      <c r="FI10" s="564"/>
      <c r="FJ10" s="493"/>
      <c r="FK10" s="493"/>
      <c r="FL10" s="564"/>
      <c r="FM10" s="564"/>
      <c r="FN10" s="564"/>
      <c r="FO10" s="564"/>
      <c r="FP10" s="564"/>
      <c r="FQ10" s="564"/>
      <c r="FR10" s="564"/>
      <c r="FS10" s="564"/>
      <c r="FT10" s="564"/>
      <c r="FU10" s="564"/>
      <c r="FV10" s="564"/>
      <c r="FW10" s="564"/>
      <c r="FX10" s="564"/>
      <c r="FY10" s="564"/>
      <c r="FZ10" s="564"/>
      <c r="GA10" s="564"/>
      <c r="GB10" s="564"/>
      <c r="GC10" s="564"/>
      <c r="GD10" s="564"/>
      <c r="GE10" s="564"/>
      <c r="GF10" s="564"/>
      <c r="GG10" s="564"/>
      <c r="GH10" s="564"/>
      <c r="GI10" s="564"/>
      <c r="GJ10" s="564"/>
      <c r="GK10" s="564"/>
      <c r="GL10" s="564"/>
      <c r="GM10" s="564"/>
      <c r="GN10" s="564"/>
      <c r="GO10" s="564"/>
      <c r="GP10" s="564"/>
      <c r="GQ10" s="564"/>
      <c r="GR10" s="564"/>
      <c r="GS10" s="564"/>
      <c r="GT10" s="564"/>
      <c r="GU10" s="564"/>
      <c r="GV10" s="493"/>
      <c r="GW10" s="493"/>
      <c r="GX10" s="493"/>
      <c r="GY10" s="493"/>
      <c r="GZ10" s="493"/>
      <c r="HA10" s="493"/>
      <c r="HB10" s="493"/>
      <c r="HC10" s="493"/>
      <c r="HD10" s="493"/>
      <c r="HE10" s="493"/>
      <c r="HF10" s="493"/>
      <c r="HG10" s="493"/>
      <c r="HH10" s="493"/>
      <c r="HI10" s="493"/>
      <c r="HJ10" s="493"/>
      <c r="HK10" s="493"/>
      <c r="HL10" s="493"/>
      <c r="HM10" s="493"/>
      <c r="HN10" s="493"/>
      <c r="HO10" s="493"/>
      <c r="HP10" s="493"/>
      <c r="HQ10" s="493"/>
      <c r="HR10" s="493"/>
      <c r="HS10" s="493"/>
      <c r="HT10" s="493"/>
      <c r="HU10" s="493"/>
      <c r="HV10" s="493"/>
      <c r="HW10" s="493"/>
      <c r="HX10" s="493"/>
      <c r="HY10" s="493"/>
      <c r="HZ10" s="493"/>
      <c r="IA10" s="493"/>
      <c r="IB10" s="493"/>
      <c r="IC10" s="493"/>
      <c r="ID10" s="493"/>
      <c r="IE10" s="493"/>
      <c r="IF10" s="489"/>
      <c r="IH10" s="564"/>
      <c r="II10" s="564"/>
      <c r="IJ10" s="564"/>
      <c r="IK10" s="489"/>
      <c r="IL10" s="489"/>
      <c r="IM10" s="564"/>
      <c r="IN10" s="564"/>
      <c r="IO10" s="564"/>
      <c r="IP10" s="564"/>
      <c r="IQ10" s="564"/>
      <c r="IR10" s="564"/>
      <c r="IS10" s="493"/>
      <c r="IT10" s="493"/>
      <c r="IU10" s="493"/>
      <c r="IV10" s="493"/>
      <c r="IW10" s="493"/>
      <c r="IX10" s="493"/>
      <c r="IY10" s="489"/>
      <c r="JA10" s="564"/>
      <c r="JB10" s="564"/>
      <c r="JC10" s="564"/>
      <c r="JD10" s="564"/>
      <c r="JE10" s="489"/>
      <c r="JG10" s="562"/>
      <c r="JH10" s="562"/>
      <c r="JI10" s="562"/>
      <c r="JJ10" s="493"/>
      <c r="JK10" s="493"/>
      <c r="JL10" s="562"/>
      <c r="JM10" s="562"/>
      <c r="JN10" s="562"/>
      <c r="JO10" s="562"/>
      <c r="JP10" s="562"/>
      <c r="JQ10" s="562"/>
      <c r="JR10" s="562"/>
      <c r="JS10" s="562"/>
      <c r="JT10" s="562"/>
      <c r="JU10" s="562"/>
      <c r="JV10" s="562"/>
      <c r="JW10" s="562"/>
      <c r="JX10" s="562"/>
      <c r="JY10" s="562"/>
      <c r="JZ10" s="562"/>
      <c r="KA10" s="562"/>
      <c r="KB10" s="493"/>
      <c r="KC10" s="493"/>
      <c r="KD10" s="493"/>
      <c r="KE10" s="493"/>
      <c r="KF10" s="493"/>
      <c r="KG10" s="493"/>
      <c r="KH10" s="493"/>
      <c r="KI10" s="493"/>
      <c r="KJ10" s="493"/>
      <c r="KK10" s="493"/>
      <c r="KL10" s="493"/>
      <c r="KM10" s="493"/>
      <c r="KN10" s="493"/>
      <c r="KO10" s="493"/>
      <c r="KP10" s="493"/>
      <c r="KQ10" s="493"/>
      <c r="KR10" s="489"/>
      <c r="KT10" s="564"/>
      <c r="KU10" s="564"/>
      <c r="KV10" s="493"/>
      <c r="KW10" s="489"/>
    </row>
    <row r="11" spans="1:384">
      <c r="A11" s="490" t="s">
        <v>322</v>
      </c>
      <c r="B11" s="492">
        <v>0</v>
      </c>
      <c r="C11" s="490"/>
      <c r="D11" s="490"/>
      <c r="E11" s="490"/>
      <c r="F11" s="489"/>
      <c r="G11" s="489"/>
      <c r="H11" s="489"/>
      <c r="I11" s="489"/>
      <c r="J11" s="489"/>
      <c r="K11" s="489"/>
      <c r="L11" s="564"/>
      <c r="M11" s="489"/>
      <c r="O11" s="562"/>
      <c r="P11" s="562"/>
      <c r="Q11" s="562"/>
      <c r="R11" s="562"/>
      <c r="S11" s="562"/>
      <c r="T11" s="562"/>
      <c r="U11" s="562"/>
      <c r="V11" s="562"/>
      <c r="W11" s="489"/>
      <c r="Y11" s="562"/>
      <c r="Z11" s="562"/>
      <c r="AA11" s="562"/>
      <c r="AB11" s="562"/>
      <c r="AC11" s="562"/>
      <c r="AD11" s="562"/>
      <c r="AE11" s="562"/>
      <c r="AF11" s="489"/>
      <c r="AH11" s="489"/>
      <c r="AI11" s="489"/>
      <c r="AJ11" s="489"/>
      <c r="AK11" s="489"/>
      <c r="AL11" s="489"/>
      <c r="AM11" s="489"/>
      <c r="AN11" s="489"/>
      <c r="AO11" s="489"/>
      <c r="AP11" s="489"/>
      <c r="AQ11" s="489"/>
      <c r="AR11" s="489"/>
      <c r="AS11" s="489"/>
      <c r="AT11" s="494"/>
      <c r="AU11" s="494"/>
      <c r="AV11" s="494"/>
      <c r="AW11" s="489"/>
      <c r="AX11" s="489"/>
      <c r="AY11" s="489"/>
      <c r="AZ11" s="489"/>
      <c r="BA11" s="489"/>
      <c r="BB11" s="489"/>
      <c r="BC11" s="564"/>
      <c r="BD11" s="564"/>
      <c r="BE11" s="489"/>
      <c r="BG11" s="564"/>
      <c r="BH11" s="564"/>
      <c r="BI11" s="564"/>
      <c r="BJ11" s="493"/>
      <c r="BK11" s="493"/>
      <c r="BL11" s="489"/>
      <c r="BN11" s="564"/>
      <c r="BO11" s="564"/>
      <c r="BP11" s="564"/>
      <c r="BQ11" s="493"/>
      <c r="BR11" s="493"/>
      <c r="BS11" s="489"/>
      <c r="BU11" s="564"/>
      <c r="BV11" s="564"/>
      <c r="BW11" s="564"/>
      <c r="BX11" s="493"/>
      <c r="BY11" s="493"/>
      <c r="BZ11" s="489"/>
      <c r="CB11" s="564"/>
      <c r="CC11" s="564"/>
      <c r="CD11" s="564"/>
      <c r="CE11" s="493"/>
      <c r="CF11" s="493"/>
      <c r="CG11" s="564"/>
      <c r="CH11" s="564"/>
      <c r="CI11" s="564"/>
      <c r="CJ11" s="564"/>
      <c r="CK11" s="564"/>
      <c r="CL11" s="564"/>
      <c r="CM11" s="493"/>
      <c r="CN11" s="493"/>
      <c r="CO11" s="493"/>
      <c r="CP11" s="493"/>
      <c r="CQ11" s="493"/>
      <c r="CR11" s="493"/>
      <c r="CS11" s="493"/>
      <c r="CT11" s="489"/>
      <c r="CV11" s="564"/>
      <c r="CW11" s="564"/>
      <c r="CX11" s="564"/>
      <c r="CY11" s="493"/>
      <c r="CZ11" s="493"/>
      <c r="DA11" s="564"/>
      <c r="DB11" s="493"/>
      <c r="DC11" s="564"/>
      <c r="DD11" s="564"/>
      <c r="DE11" s="564"/>
      <c r="DF11" s="564"/>
      <c r="DG11" s="564"/>
      <c r="DH11" s="564"/>
      <c r="DI11" s="564"/>
      <c r="DJ11" s="564"/>
      <c r="DK11" s="564"/>
      <c r="DL11" s="564"/>
      <c r="DM11" s="564"/>
      <c r="DN11" s="564"/>
      <c r="DO11" s="564"/>
      <c r="DP11" s="564"/>
      <c r="DQ11" s="564"/>
      <c r="DR11" s="564"/>
      <c r="DS11" s="564"/>
      <c r="DT11" s="564"/>
      <c r="DU11" s="564"/>
      <c r="DV11" s="564"/>
      <c r="DW11" s="493"/>
      <c r="DX11" s="493"/>
      <c r="DY11" s="493"/>
      <c r="DZ11" s="493"/>
      <c r="EA11" s="493"/>
      <c r="EB11" s="493"/>
      <c r="EC11" s="493"/>
      <c r="ED11" s="493"/>
      <c r="EE11" s="493"/>
      <c r="EF11" s="493"/>
      <c r="EG11" s="493"/>
      <c r="EH11" s="493"/>
      <c r="EI11" s="493"/>
      <c r="EJ11" s="493"/>
      <c r="EK11" s="493"/>
      <c r="EL11" s="493"/>
      <c r="EM11" s="493"/>
      <c r="EN11" s="493"/>
      <c r="EO11" s="493"/>
      <c r="EP11" s="493"/>
      <c r="EQ11" s="489"/>
      <c r="ES11" s="564"/>
      <c r="ET11" s="564"/>
      <c r="EU11" s="564"/>
      <c r="EV11" s="493"/>
      <c r="EW11" s="493"/>
      <c r="EX11" s="489"/>
      <c r="EZ11" s="564"/>
      <c r="FA11" s="564"/>
      <c r="FB11" s="564"/>
      <c r="FC11" s="493"/>
      <c r="FD11" s="493"/>
      <c r="FE11" s="489"/>
      <c r="FG11" s="564"/>
      <c r="FH11" s="564"/>
      <c r="FI11" s="564"/>
      <c r="FJ11" s="493"/>
      <c r="FK11" s="493"/>
      <c r="FL11" s="564"/>
      <c r="FM11" s="564"/>
      <c r="FN11" s="564"/>
      <c r="FO11" s="564"/>
      <c r="FP11" s="564"/>
      <c r="FQ11" s="564"/>
      <c r="FR11" s="564"/>
      <c r="FS11" s="564"/>
      <c r="FT11" s="564"/>
      <c r="FU11" s="564"/>
      <c r="FV11" s="564"/>
      <c r="FW11" s="564"/>
      <c r="FX11" s="564"/>
      <c r="FY11" s="564"/>
      <c r="FZ11" s="564"/>
      <c r="GA11" s="564"/>
      <c r="GB11" s="564"/>
      <c r="GC11" s="564"/>
      <c r="GD11" s="564"/>
      <c r="GE11" s="564"/>
      <c r="GF11" s="564"/>
      <c r="GG11" s="564"/>
      <c r="GH11" s="564"/>
      <c r="GI11" s="564"/>
      <c r="GJ11" s="564"/>
      <c r="GK11" s="564"/>
      <c r="GL11" s="564"/>
      <c r="GM11" s="564"/>
      <c r="GN11" s="564"/>
      <c r="GO11" s="564"/>
      <c r="GP11" s="564"/>
      <c r="GQ11" s="564"/>
      <c r="GR11" s="564"/>
      <c r="GS11" s="564"/>
      <c r="GT11" s="564"/>
      <c r="GU11" s="564"/>
      <c r="GV11" s="493"/>
      <c r="GW11" s="493"/>
      <c r="GX11" s="493"/>
      <c r="GY11" s="493"/>
      <c r="GZ11" s="493"/>
      <c r="HA11" s="493"/>
      <c r="HB11" s="493"/>
      <c r="HC11" s="493"/>
      <c r="HD11" s="493"/>
      <c r="HE11" s="493"/>
      <c r="HF11" s="493"/>
      <c r="HG11" s="493"/>
      <c r="HH11" s="493"/>
      <c r="HI11" s="493"/>
      <c r="HJ11" s="493"/>
      <c r="HK11" s="493"/>
      <c r="HL11" s="493"/>
      <c r="HM11" s="493"/>
      <c r="HN11" s="493"/>
      <c r="HO11" s="493"/>
      <c r="HP11" s="493"/>
      <c r="HQ11" s="493"/>
      <c r="HR11" s="493"/>
      <c r="HS11" s="493"/>
      <c r="HT11" s="493"/>
      <c r="HU11" s="493"/>
      <c r="HV11" s="493"/>
      <c r="HW11" s="493"/>
      <c r="HX11" s="493"/>
      <c r="HY11" s="493"/>
      <c r="HZ11" s="493"/>
      <c r="IA11" s="493"/>
      <c r="IB11" s="493"/>
      <c r="IC11" s="493"/>
      <c r="ID11" s="493"/>
      <c r="IE11" s="493"/>
      <c r="IF11" s="489"/>
      <c r="IH11" s="564"/>
      <c r="II11" s="564"/>
      <c r="IJ11" s="564"/>
      <c r="IK11" s="489"/>
      <c r="IL11" s="489"/>
      <c r="IM11" s="564"/>
      <c r="IN11" s="564"/>
      <c r="IO11" s="564"/>
      <c r="IP11" s="564"/>
      <c r="IQ11" s="564"/>
      <c r="IR11" s="564"/>
      <c r="IS11" s="493"/>
      <c r="IT11" s="493"/>
      <c r="IU11" s="493"/>
      <c r="IV11" s="493"/>
      <c r="IW11" s="493"/>
      <c r="IX11" s="493"/>
      <c r="IY11" s="489"/>
      <c r="JA11" s="564"/>
      <c r="JB11" s="564"/>
      <c r="JC11" s="564"/>
      <c r="JD11" s="564"/>
      <c r="JE11" s="489"/>
      <c r="JG11" s="562"/>
      <c r="JH11" s="562"/>
      <c r="JI11" s="562"/>
      <c r="JJ11" s="493"/>
      <c r="JK11" s="493"/>
      <c r="JL11" s="562"/>
      <c r="JM11" s="562"/>
      <c r="JN11" s="562"/>
      <c r="JO11" s="562"/>
      <c r="JP11" s="562"/>
      <c r="JQ11" s="562"/>
      <c r="JR11" s="562"/>
      <c r="JS11" s="562"/>
      <c r="JT11" s="562"/>
      <c r="JU11" s="562"/>
      <c r="JV11" s="562"/>
      <c r="JW11" s="562"/>
      <c r="JX11" s="562"/>
      <c r="JY11" s="562"/>
      <c r="JZ11" s="562"/>
      <c r="KA11" s="562"/>
      <c r="KB11" s="493"/>
      <c r="KC11" s="493"/>
      <c r="KD11" s="493"/>
      <c r="KE11" s="493"/>
      <c r="KF11" s="493"/>
      <c r="KG11" s="493"/>
      <c r="KH11" s="493"/>
      <c r="KI11" s="493"/>
      <c r="KJ11" s="493"/>
      <c r="KK11" s="493"/>
      <c r="KL11" s="493"/>
      <c r="KM11" s="493"/>
      <c r="KN11" s="493"/>
      <c r="KO11" s="493"/>
      <c r="KP11" s="493"/>
      <c r="KQ11" s="493"/>
      <c r="KR11" s="489"/>
      <c r="KT11" s="564"/>
      <c r="KU11" s="564"/>
      <c r="KV11" s="493"/>
      <c r="KW11" s="489"/>
    </row>
    <row r="12" spans="1:384">
      <c r="A12" s="490" t="s">
        <v>323</v>
      </c>
      <c r="B12" s="503"/>
      <c r="C12" s="490"/>
      <c r="D12" s="490"/>
      <c r="E12" s="490"/>
      <c r="F12" s="489"/>
      <c r="G12" s="489"/>
      <c r="H12" s="489"/>
      <c r="I12" s="489"/>
      <c r="J12" s="489"/>
      <c r="K12" s="489"/>
      <c r="L12" s="564"/>
      <c r="M12" s="489"/>
      <c r="O12" s="562"/>
      <c r="P12" s="562"/>
      <c r="Q12" s="562"/>
      <c r="R12" s="562"/>
      <c r="S12" s="562"/>
      <c r="T12" s="562"/>
      <c r="U12" s="562"/>
      <c r="V12" s="562"/>
      <c r="W12" s="489"/>
      <c r="Y12" s="562"/>
      <c r="Z12" s="562"/>
      <c r="AA12" s="562"/>
      <c r="AB12" s="562"/>
      <c r="AC12" s="562"/>
      <c r="AD12" s="562"/>
      <c r="AE12" s="562"/>
      <c r="AF12" s="489"/>
      <c r="AH12" s="489"/>
      <c r="AI12" s="489"/>
      <c r="AJ12" s="489"/>
      <c r="AK12" s="489"/>
      <c r="AL12" s="489"/>
      <c r="AM12" s="489"/>
      <c r="AN12" s="489"/>
      <c r="AO12" s="489"/>
      <c r="AP12" s="489"/>
      <c r="AQ12" s="489"/>
      <c r="AR12" s="489"/>
      <c r="AS12" s="489"/>
      <c r="AT12" s="494"/>
      <c r="AU12" s="494"/>
      <c r="AV12" s="494"/>
      <c r="AW12" s="489"/>
      <c r="AX12" s="489"/>
      <c r="AY12" s="489"/>
      <c r="AZ12" s="489"/>
      <c r="BA12" s="489"/>
      <c r="BB12" s="489"/>
      <c r="BC12" s="564"/>
      <c r="BD12" s="564"/>
      <c r="BE12" s="489"/>
      <c r="BG12" s="564"/>
      <c r="BH12" s="564"/>
      <c r="BI12" s="564"/>
      <c r="BJ12" s="493"/>
      <c r="BK12" s="493"/>
      <c r="BL12" s="489"/>
      <c r="BN12" s="564"/>
      <c r="BO12" s="564"/>
      <c r="BP12" s="564"/>
      <c r="BQ12" s="493"/>
      <c r="BR12" s="493"/>
      <c r="BS12" s="489"/>
      <c r="BU12" s="564"/>
      <c r="BV12" s="564"/>
      <c r="BW12" s="564"/>
      <c r="BX12" s="493"/>
      <c r="BY12" s="493"/>
      <c r="BZ12" s="489"/>
      <c r="CB12" s="564"/>
      <c r="CC12" s="564"/>
      <c r="CD12" s="564"/>
      <c r="CE12" s="493"/>
      <c r="CF12" s="493"/>
      <c r="CG12" s="564"/>
      <c r="CH12" s="564"/>
      <c r="CI12" s="564"/>
      <c r="CJ12" s="564"/>
      <c r="CK12" s="564"/>
      <c r="CL12" s="564"/>
      <c r="CM12" s="493"/>
      <c r="CN12" s="493"/>
      <c r="CO12" s="493"/>
      <c r="CP12" s="493"/>
      <c r="CQ12" s="493"/>
      <c r="CR12" s="493"/>
      <c r="CS12" s="493"/>
      <c r="CT12" s="489"/>
      <c r="CV12" s="564"/>
      <c r="CW12" s="564"/>
      <c r="CX12" s="564"/>
      <c r="CY12" s="493"/>
      <c r="CZ12" s="493"/>
      <c r="DA12" s="564"/>
      <c r="DB12" s="493"/>
      <c r="DC12" s="564"/>
      <c r="DD12" s="564"/>
      <c r="DE12" s="564"/>
      <c r="DF12" s="564"/>
      <c r="DG12" s="564"/>
      <c r="DH12" s="564"/>
      <c r="DI12" s="564"/>
      <c r="DJ12" s="564"/>
      <c r="DK12" s="564"/>
      <c r="DL12" s="564"/>
      <c r="DM12" s="564"/>
      <c r="DN12" s="564"/>
      <c r="DO12" s="564"/>
      <c r="DP12" s="564"/>
      <c r="DQ12" s="564"/>
      <c r="DR12" s="564"/>
      <c r="DS12" s="564"/>
      <c r="DT12" s="564"/>
      <c r="DU12" s="564"/>
      <c r="DV12" s="564"/>
      <c r="DW12" s="493"/>
      <c r="DX12" s="493"/>
      <c r="DY12" s="493"/>
      <c r="DZ12" s="493"/>
      <c r="EA12" s="493"/>
      <c r="EB12" s="493"/>
      <c r="EC12" s="493"/>
      <c r="ED12" s="493"/>
      <c r="EE12" s="493"/>
      <c r="EF12" s="493"/>
      <c r="EG12" s="493"/>
      <c r="EH12" s="493"/>
      <c r="EI12" s="493"/>
      <c r="EJ12" s="493"/>
      <c r="EK12" s="493"/>
      <c r="EL12" s="493"/>
      <c r="EM12" s="493"/>
      <c r="EN12" s="493"/>
      <c r="EO12" s="493"/>
      <c r="EP12" s="493"/>
      <c r="EQ12" s="489"/>
      <c r="ES12" s="564"/>
      <c r="ET12" s="564"/>
      <c r="EU12" s="564"/>
      <c r="EV12" s="493"/>
      <c r="EW12" s="493"/>
      <c r="EX12" s="489"/>
      <c r="EZ12" s="564"/>
      <c r="FA12" s="564"/>
      <c r="FB12" s="564"/>
      <c r="FC12" s="493"/>
      <c r="FD12" s="493"/>
      <c r="FE12" s="489"/>
      <c r="FG12" s="564"/>
      <c r="FH12" s="564"/>
      <c r="FI12" s="564"/>
      <c r="FJ12" s="493"/>
      <c r="FK12" s="493"/>
      <c r="FL12" s="564"/>
      <c r="FM12" s="564"/>
      <c r="FN12" s="564"/>
      <c r="FO12" s="564"/>
      <c r="FP12" s="564"/>
      <c r="FQ12" s="564"/>
      <c r="FR12" s="564"/>
      <c r="FS12" s="564"/>
      <c r="FT12" s="564"/>
      <c r="FU12" s="564"/>
      <c r="FV12" s="564"/>
      <c r="FW12" s="564"/>
      <c r="FX12" s="564"/>
      <c r="FY12" s="564"/>
      <c r="FZ12" s="564"/>
      <c r="GA12" s="564"/>
      <c r="GB12" s="564"/>
      <c r="GC12" s="564"/>
      <c r="GD12" s="564"/>
      <c r="GE12" s="564"/>
      <c r="GF12" s="564"/>
      <c r="GG12" s="564"/>
      <c r="GH12" s="564"/>
      <c r="GI12" s="564"/>
      <c r="GJ12" s="564"/>
      <c r="GK12" s="564"/>
      <c r="GL12" s="564"/>
      <c r="GM12" s="564"/>
      <c r="GN12" s="564"/>
      <c r="GO12" s="564"/>
      <c r="GP12" s="564"/>
      <c r="GQ12" s="564"/>
      <c r="GR12" s="564"/>
      <c r="GS12" s="564"/>
      <c r="GT12" s="564"/>
      <c r="GU12" s="564"/>
      <c r="GV12" s="493"/>
      <c r="GW12" s="493"/>
      <c r="GX12" s="493"/>
      <c r="GY12" s="493"/>
      <c r="GZ12" s="493"/>
      <c r="HA12" s="493"/>
      <c r="HB12" s="493"/>
      <c r="HC12" s="493"/>
      <c r="HD12" s="493"/>
      <c r="HE12" s="493"/>
      <c r="HF12" s="493"/>
      <c r="HG12" s="493"/>
      <c r="HH12" s="493"/>
      <c r="HI12" s="493"/>
      <c r="HJ12" s="493"/>
      <c r="HK12" s="493"/>
      <c r="HL12" s="493"/>
      <c r="HM12" s="493"/>
      <c r="HN12" s="493"/>
      <c r="HO12" s="493"/>
      <c r="HP12" s="493"/>
      <c r="HQ12" s="493"/>
      <c r="HR12" s="493"/>
      <c r="HS12" s="493"/>
      <c r="HT12" s="493"/>
      <c r="HU12" s="493"/>
      <c r="HV12" s="493"/>
      <c r="HW12" s="493"/>
      <c r="HX12" s="493"/>
      <c r="HY12" s="493"/>
      <c r="HZ12" s="493"/>
      <c r="IA12" s="493"/>
      <c r="IB12" s="493"/>
      <c r="IC12" s="493"/>
      <c r="ID12" s="493"/>
      <c r="IE12" s="493"/>
      <c r="IF12" s="489"/>
      <c r="IH12" s="564"/>
      <c r="II12" s="564"/>
      <c r="IJ12" s="564"/>
      <c r="IK12" s="489"/>
      <c r="IL12" s="489"/>
      <c r="IM12" s="564"/>
      <c r="IN12" s="564"/>
      <c r="IO12" s="564"/>
      <c r="IP12" s="564"/>
      <c r="IQ12" s="564"/>
      <c r="IR12" s="564"/>
      <c r="IS12" s="493"/>
      <c r="IT12" s="493"/>
      <c r="IU12" s="493"/>
      <c r="IV12" s="493"/>
      <c r="IW12" s="493"/>
      <c r="IX12" s="493"/>
      <c r="IY12" s="489"/>
      <c r="JA12" s="564"/>
      <c r="JB12" s="564"/>
      <c r="JC12" s="564"/>
      <c r="JD12" s="564"/>
      <c r="JE12" s="489"/>
      <c r="JG12" s="562"/>
      <c r="JH12" s="562"/>
      <c r="JI12" s="562"/>
      <c r="JJ12" s="493"/>
      <c r="JK12" s="493"/>
      <c r="JL12" s="562"/>
      <c r="JM12" s="562"/>
      <c r="JN12" s="562"/>
      <c r="JO12" s="562"/>
      <c r="JP12" s="562"/>
      <c r="JQ12" s="562"/>
      <c r="JR12" s="562"/>
      <c r="JS12" s="562"/>
      <c r="JT12" s="562"/>
      <c r="JU12" s="562"/>
      <c r="JV12" s="562"/>
      <c r="JW12" s="562"/>
      <c r="JX12" s="562"/>
      <c r="JY12" s="562"/>
      <c r="JZ12" s="562"/>
      <c r="KA12" s="562"/>
      <c r="KB12" s="493"/>
      <c r="KC12" s="493"/>
      <c r="KD12" s="493"/>
      <c r="KE12" s="493"/>
      <c r="KF12" s="493"/>
      <c r="KG12" s="493"/>
      <c r="KH12" s="493"/>
      <c r="KI12" s="493"/>
      <c r="KJ12" s="493"/>
      <c r="KK12" s="493"/>
      <c r="KL12" s="493"/>
      <c r="KM12" s="493"/>
      <c r="KN12" s="493"/>
      <c r="KO12" s="493"/>
      <c r="KP12" s="493"/>
      <c r="KQ12" s="493"/>
      <c r="KR12" s="489"/>
      <c r="KT12" s="564"/>
      <c r="KU12" s="564"/>
      <c r="KV12" s="493"/>
      <c r="KW12" s="489"/>
    </row>
    <row r="13" spans="1:384">
      <c r="A13" s="490" t="s">
        <v>324</v>
      </c>
      <c r="B13" s="503"/>
      <c r="C13" s="490"/>
      <c r="D13" s="490"/>
      <c r="E13" s="490"/>
      <c r="F13" s="489"/>
      <c r="G13" s="489"/>
      <c r="H13" s="489"/>
      <c r="I13" s="489"/>
      <c r="J13" s="489"/>
      <c r="K13" s="489"/>
      <c r="L13" s="564"/>
      <c r="M13" s="489"/>
      <c r="O13" s="562"/>
      <c r="P13" s="562"/>
      <c r="Q13" s="562"/>
      <c r="R13" s="562"/>
      <c r="S13" s="562"/>
      <c r="T13" s="562"/>
      <c r="U13" s="562"/>
      <c r="V13" s="562"/>
      <c r="W13" s="489"/>
      <c r="Y13" s="562"/>
      <c r="Z13" s="562"/>
      <c r="AA13" s="562"/>
      <c r="AB13" s="562"/>
      <c r="AC13" s="562"/>
      <c r="AD13" s="562"/>
      <c r="AE13" s="562"/>
      <c r="AF13" s="489"/>
      <c r="AH13" s="489"/>
      <c r="AI13" s="489"/>
      <c r="AJ13" s="489"/>
      <c r="AK13" s="489"/>
      <c r="AL13" s="489"/>
      <c r="AM13" s="489"/>
      <c r="AN13" s="489"/>
      <c r="AO13" s="489"/>
      <c r="AP13" s="489"/>
      <c r="AQ13" s="489"/>
      <c r="AR13" s="489"/>
      <c r="AS13" s="489"/>
      <c r="AT13" s="494"/>
      <c r="AU13" s="494"/>
      <c r="AV13" s="494"/>
      <c r="AW13" s="489"/>
      <c r="AX13" s="489"/>
      <c r="AY13" s="489"/>
      <c r="AZ13" s="489"/>
      <c r="BA13" s="489"/>
      <c r="BB13" s="489"/>
      <c r="BC13" s="564"/>
      <c r="BD13" s="564"/>
      <c r="BE13" s="489"/>
      <c r="BG13" s="564"/>
      <c r="BH13" s="564"/>
      <c r="BI13" s="564"/>
      <c r="BJ13" s="493"/>
      <c r="BK13" s="493"/>
      <c r="BL13" s="489"/>
      <c r="BN13" s="564"/>
      <c r="BO13" s="564"/>
      <c r="BP13" s="564"/>
      <c r="BQ13" s="493"/>
      <c r="BR13" s="493"/>
      <c r="BS13" s="489"/>
      <c r="BU13" s="564"/>
      <c r="BV13" s="564"/>
      <c r="BW13" s="564"/>
      <c r="BX13" s="493"/>
      <c r="BY13" s="493"/>
      <c r="BZ13" s="489"/>
      <c r="CB13" s="564"/>
      <c r="CC13" s="564"/>
      <c r="CD13" s="564"/>
      <c r="CE13" s="493"/>
      <c r="CF13" s="493"/>
      <c r="CG13" s="564"/>
      <c r="CH13" s="564"/>
      <c r="CI13" s="564"/>
      <c r="CJ13" s="564"/>
      <c r="CK13" s="564"/>
      <c r="CL13" s="564"/>
      <c r="CM13" s="493"/>
      <c r="CN13" s="493"/>
      <c r="CO13" s="493"/>
      <c r="CP13" s="493"/>
      <c r="CQ13" s="493"/>
      <c r="CR13" s="493"/>
      <c r="CS13" s="493"/>
      <c r="CT13" s="489"/>
      <c r="CV13" s="564"/>
      <c r="CW13" s="564"/>
      <c r="CX13" s="564"/>
      <c r="CY13" s="493"/>
      <c r="CZ13" s="493"/>
      <c r="DA13" s="564"/>
      <c r="DB13" s="493"/>
      <c r="DC13" s="564"/>
      <c r="DD13" s="564"/>
      <c r="DE13" s="564"/>
      <c r="DF13" s="564"/>
      <c r="DG13" s="564"/>
      <c r="DH13" s="564"/>
      <c r="DI13" s="564"/>
      <c r="DJ13" s="564"/>
      <c r="DK13" s="564"/>
      <c r="DL13" s="564"/>
      <c r="DM13" s="564"/>
      <c r="DN13" s="564"/>
      <c r="DO13" s="564"/>
      <c r="DP13" s="564"/>
      <c r="DQ13" s="564"/>
      <c r="DR13" s="564"/>
      <c r="DS13" s="564"/>
      <c r="DT13" s="564"/>
      <c r="DU13" s="564"/>
      <c r="DV13" s="564"/>
      <c r="DW13" s="493"/>
      <c r="DX13" s="493"/>
      <c r="DY13" s="493"/>
      <c r="DZ13" s="493"/>
      <c r="EA13" s="493"/>
      <c r="EB13" s="493"/>
      <c r="EC13" s="493"/>
      <c r="ED13" s="493"/>
      <c r="EE13" s="493"/>
      <c r="EF13" s="493"/>
      <c r="EG13" s="493"/>
      <c r="EH13" s="493"/>
      <c r="EI13" s="493"/>
      <c r="EJ13" s="493"/>
      <c r="EK13" s="493"/>
      <c r="EL13" s="493"/>
      <c r="EM13" s="493"/>
      <c r="EN13" s="493"/>
      <c r="EO13" s="493"/>
      <c r="EP13" s="493"/>
      <c r="EQ13" s="489"/>
      <c r="ES13" s="564"/>
      <c r="ET13" s="564"/>
      <c r="EU13" s="564"/>
      <c r="EV13" s="493"/>
      <c r="EW13" s="493"/>
      <c r="EX13" s="489"/>
      <c r="EZ13" s="564"/>
      <c r="FA13" s="564"/>
      <c r="FB13" s="564"/>
      <c r="FC13" s="493"/>
      <c r="FD13" s="493"/>
      <c r="FE13" s="489"/>
      <c r="FG13" s="564"/>
      <c r="FH13" s="564"/>
      <c r="FI13" s="564"/>
      <c r="FJ13" s="493"/>
      <c r="FK13" s="493"/>
      <c r="FL13" s="564"/>
      <c r="FM13" s="564"/>
      <c r="FN13" s="564"/>
      <c r="FO13" s="564"/>
      <c r="FP13" s="564"/>
      <c r="FQ13" s="564"/>
      <c r="FR13" s="564"/>
      <c r="FS13" s="564"/>
      <c r="FT13" s="564"/>
      <c r="FU13" s="564"/>
      <c r="FV13" s="564"/>
      <c r="FW13" s="564"/>
      <c r="FX13" s="564"/>
      <c r="FY13" s="564"/>
      <c r="FZ13" s="564"/>
      <c r="GA13" s="564"/>
      <c r="GB13" s="564"/>
      <c r="GC13" s="564"/>
      <c r="GD13" s="564"/>
      <c r="GE13" s="564"/>
      <c r="GF13" s="564"/>
      <c r="GG13" s="564"/>
      <c r="GH13" s="564"/>
      <c r="GI13" s="564"/>
      <c r="GJ13" s="564"/>
      <c r="GK13" s="564"/>
      <c r="GL13" s="564"/>
      <c r="GM13" s="564"/>
      <c r="GN13" s="564"/>
      <c r="GO13" s="564"/>
      <c r="GP13" s="564"/>
      <c r="GQ13" s="564"/>
      <c r="GR13" s="564"/>
      <c r="GS13" s="564"/>
      <c r="GT13" s="564"/>
      <c r="GU13" s="564"/>
      <c r="GV13" s="493"/>
      <c r="GW13" s="493"/>
      <c r="GX13" s="493"/>
      <c r="GY13" s="493"/>
      <c r="GZ13" s="493"/>
      <c r="HA13" s="493"/>
      <c r="HB13" s="493"/>
      <c r="HC13" s="493"/>
      <c r="HD13" s="493"/>
      <c r="HE13" s="493"/>
      <c r="HF13" s="493"/>
      <c r="HG13" s="493"/>
      <c r="HH13" s="493"/>
      <c r="HI13" s="493"/>
      <c r="HJ13" s="493"/>
      <c r="HK13" s="493"/>
      <c r="HL13" s="493"/>
      <c r="HM13" s="493"/>
      <c r="HN13" s="493"/>
      <c r="HO13" s="493"/>
      <c r="HP13" s="493"/>
      <c r="HQ13" s="493"/>
      <c r="HR13" s="493"/>
      <c r="HS13" s="493"/>
      <c r="HT13" s="493"/>
      <c r="HU13" s="493"/>
      <c r="HV13" s="493"/>
      <c r="HW13" s="493"/>
      <c r="HX13" s="493"/>
      <c r="HY13" s="493"/>
      <c r="HZ13" s="493"/>
      <c r="IA13" s="493"/>
      <c r="IB13" s="493"/>
      <c r="IC13" s="493"/>
      <c r="ID13" s="493"/>
      <c r="IE13" s="493"/>
      <c r="IF13" s="489"/>
      <c r="IH13" s="564"/>
      <c r="II13" s="564"/>
      <c r="IJ13" s="564"/>
      <c r="IK13" s="489"/>
      <c r="IL13" s="489"/>
      <c r="IM13" s="564"/>
      <c r="IN13" s="564"/>
      <c r="IO13" s="564"/>
      <c r="IP13" s="564"/>
      <c r="IQ13" s="564"/>
      <c r="IR13" s="564"/>
      <c r="IS13" s="493"/>
      <c r="IT13" s="493"/>
      <c r="IU13" s="493"/>
      <c r="IV13" s="493"/>
      <c r="IW13" s="493"/>
      <c r="IX13" s="493"/>
      <c r="IY13" s="489"/>
      <c r="JA13" s="564"/>
      <c r="JB13" s="564"/>
      <c r="JC13" s="564"/>
      <c r="JD13" s="564"/>
      <c r="JE13" s="489"/>
      <c r="JG13" s="562"/>
      <c r="JH13" s="562"/>
      <c r="JI13" s="562"/>
      <c r="JJ13" s="493"/>
      <c r="JK13" s="493"/>
      <c r="JL13" s="562"/>
      <c r="JM13" s="562"/>
      <c r="JN13" s="562"/>
      <c r="JO13" s="562"/>
      <c r="JP13" s="562"/>
      <c r="JQ13" s="562"/>
      <c r="JR13" s="562"/>
      <c r="JS13" s="562"/>
      <c r="JT13" s="562"/>
      <c r="JU13" s="562"/>
      <c r="JV13" s="562"/>
      <c r="JW13" s="562"/>
      <c r="JX13" s="562"/>
      <c r="JY13" s="562"/>
      <c r="JZ13" s="562"/>
      <c r="KA13" s="562"/>
      <c r="KB13" s="493"/>
      <c r="KC13" s="493"/>
      <c r="KD13" s="493"/>
      <c r="KE13" s="493"/>
      <c r="KF13" s="493"/>
      <c r="KG13" s="493"/>
      <c r="KH13" s="493"/>
      <c r="KI13" s="493"/>
      <c r="KJ13" s="493"/>
      <c r="KK13" s="493"/>
      <c r="KL13" s="493"/>
      <c r="KM13" s="493"/>
      <c r="KN13" s="493"/>
      <c r="KO13" s="493"/>
      <c r="KP13" s="493"/>
      <c r="KQ13" s="493"/>
      <c r="KR13" s="489"/>
      <c r="KT13" s="564"/>
      <c r="KU13" s="564"/>
      <c r="KV13" s="493"/>
      <c r="KW13" s="489"/>
    </row>
    <row r="14" spans="1:384">
      <c r="A14" s="490" t="s">
        <v>325</v>
      </c>
      <c r="B14" s="490"/>
      <c r="C14" s="490"/>
      <c r="D14" s="490"/>
      <c r="E14" s="490"/>
      <c r="F14" s="489"/>
      <c r="G14" s="489"/>
      <c r="H14" s="489"/>
      <c r="I14" s="489"/>
      <c r="J14" s="489"/>
      <c r="K14" s="489"/>
      <c r="L14" s="564"/>
      <c r="M14" s="489"/>
      <c r="O14" s="562"/>
      <c r="P14" s="562"/>
      <c r="Q14" s="562"/>
      <c r="R14" s="562"/>
      <c r="S14" s="562"/>
      <c r="T14" s="562"/>
      <c r="U14" s="562"/>
      <c r="V14" s="562"/>
      <c r="W14" s="489"/>
      <c r="Y14" s="562"/>
      <c r="Z14" s="562"/>
      <c r="AA14" s="562"/>
      <c r="AB14" s="562"/>
      <c r="AC14" s="562"/>
      <c r="AD14" s="562"/>
      <c r="AE14" s="562"/>
      <c r="AF14" s="489"/>
      <c r="AH14" s="489"/>
      <c r="AI14" s="489"/>
      <c r="AJ14" s="489"/>
      <c r="AK14" s="489"/>
      <c r="AL14" s="489"/>
      <c r="AM14" s="489"/>
      <c r="AN14" s="489"/>
      <c r="AO14" s="489"/>
      <c r="AP14" s="489"/>
      <c r="AQ14" s="489"/>
      <c r="AR14" s="489"/>
      <c r="AS14" s="489"/>
      <c r="AT14" s="489"/>
      <c r="AU14" s="489"/>
      <c r="AV14" s="489"/>
      <c r="AW14" s="489"/>
      <c r="AX14" s="489"/>
      <c r="AY14" s="489"/>
      <c r="AZ14" s="489"/>
      <c r="BA14" s="489"/>
      <c r="BB14" s="489"/>
      <c r="BC14" s="564"/>
      <c r="BD14" s="564"/>
      <c r="BE14" s="489"/>
      <c r="BG14" s="564"/>
      <c r="BH14" s="564"/>
      <c r="BI14" s="564"/>
      <c r="BJ14" s="489"/>
      <c r="BK14" s="489"/>
      <c r="BL14" s="489"/>
      <c r="BN14" s="564"/>
      <c r="BO14" s="564"/>
      <c r="BP14" s="564"/>
      <c r="BQ14" s="489"/>
      <c r="BR14" s="489"/>
      <c r="BS14" s="489"/>
      <c r="BU14" s="564"/>
      <c r="BV14" s="564"/>
      <c r="BW14" s="564"/>
      <c r="BX14" s="489"/>
      <c r="BY14" s="489"/>
      <c r="BZ14" s="489"/>
      <c r="CB14" s="564"/>
      <c r="CC14" s="564"/>
      <c r="CD14" s="564"/>
      <c r="CE14" s="489"/>
      <c r="CF14" s="489"/>
      <c r="CG14" s="564"/>
      <c r="CH14" s="564"/>
      <c r="CI14" s="564"/>
      <c r="CJ14" s="564"/>
      <c r="CK14" s="564"/>
      <c r="CL14" s="564"/>
      <c r="CM14" s="489"/>
      <c r="CN14" s="489"/>
      <c r="CO14" s="489"/>
      <c r="CP14" s="489"/>
      <c r="CQ14" s="489"/>
      <c r="CR14" s="489"/>
      <c r="CS14" s="489"/>
      <c r="CT14" s="489"/>
      <c r="CV14" s="564"/>
      <c r="CW14" s="564"/>
      <c r="CX14" s="564"/>
      <c r="CY14" s="489"/>
      <c r="CZ14" s="489"/>
      <c r="DA14" s="564"/>
      <c r="DB14" s="489"/>
      <c r="DC14" s="564"/>
      <c r="DD14" s="564"/>
      <c r="DE14" s="564"/>
      <c r="DF14" s="564"/>
      <c r="DG14" s="564"/>
      <c r="DH14" s="564"/>
      <c r="DI14" s="564"/>
      <c r="DJ14" s="564"/>
      <c r="DK14" s="564"/>
      <c r="DL14" s="564"/>
      <c r="DM14" s="564"/>
      <c r="DN14" s="564"/>
      <c r="DO14" s="564"/>
      <c r="DP14" s="564"/>
      <c r="DQ14" s="564"/>
      <c r="DR14" s="564"/>
      <c r="DS14" s="564"/>
      <c r="DT14" s="564"/>
      <c r="DU14" s="564"/>
      <c r="DV14" s="564"/>
      <c r="DW14" s="489"/>
      <c r="DX14" s="489"/>
      <c r="DY14" s="489"/>
      <c r="DZ14" s="489"/>
      <c r="EA14" s="489"/>
      <c r="EB14" s="489"/>
      <c r="EC14" s="489"/>
      <c r="ED14" s="489"/>
      <c r="EE14" s="489"/>
      <c r="EF14" s="489"/>
      <c r="EG14" s="489"/>
      <c r="EH14" s="489"/>
      <c r="EI14" s="489"/>
      <c r="EJ14" s="489"/>
      <c r="EK14" s="489"/>
      <c r="EL14" s="489"/>
      <c r="EM14" s="489"/>
      <c r="EN14" s="489"/>
      <c r="EO14" s="489"/>
      <c r="EP14" s="489"/>
      <c r="EQ14" s="489"/>
      <c r="ES14" s="564"/>
      <c r="ET14" s="564"/>
      <c r="EU14" s="564"/>
      <c r="EV14" s="489"/>
      <c r="EW14" s="489"/>
      <c r="EX14" s="489"/>
      <c r="EZ14" s="564"/>
      <c r="FA14" s="564"/>
      <c r="FB14" s="564"/>
      <c r="FC14" s="489"/>
      <c r="FD14" s="489"/>
      <c r="FE14" s="489"/>
      <c r="FG14" s="564"/>
      <c r="FH14" s="564"/>
      <c r="FI14" s="564"/>
      <c r="FJ14" s="489"/>
      <c r="FK14" s="489"/>
      <c r="FL14" s="564"/>
      <c r="FM14" s="564"/>
      <c r="FN14" s="564"/>
      <c r="FO14" s="564"/>
      <c r="FP14" s="564"/>
      <c r="FQ14" s="564"/>
      <c r="FR14" s="564"/>
      <c r="FS14" s="564"/>
      <c r="FT14" s="564"/>
      <c r="FU14" s="564"/>
      <c r="FV14" s="564"/>
      <c r="FW14" s="564"/>
      <c r="FX14" s="564"/>
      <c r="FY14" s="564"/>
      <c r="FZ14" s="564"/>
      <c r="GA14" s="564"/>
      <c r="GB14" s="564"/>
      <c r="GC14" s="564"/>
      <c r="GD14" s="564"/>
      <c r="GE14" s="564"/>
      <c r="GF14" s="564"/>
      <c r="GG14" s="564"/>
      <c r="GH14" s="564"/>
      <c r="GI14" s="564"/>
      <c r="GJ14" s="564"/>
      <c r="GK14" s="564"/>
      <c r="GL14" s="564"/>
      <c r="GM14" s="564"/>
      <c r="GN14" s="564"/>
      <c r="GO14" s="564"/>
      <c r="GP14" s="564"/>
      <c r="GQ14" s="564"/>
      <c r="GR14" s="564"/>
      <c r="GS14" s="564"/>
      <c r="GT14" s="564"/>
      <c r="GU14" s="564"/>
      <c r="GV14" s="489"/>
      <c r="GW14" s="489"/>
      <c r="GX14" s="489"/>
      <c r="GY14" s="489"/>
      <c r="GZ14" s="489"/>
      <c r="HA14" s="489"/>
      <c r="HB14" s="489"/>
      <c r="HC14" s="489"/>
      <c r="HD14" s="489"/>
      <c r="HE14" s="489"/>
      <c r="HF14" s="489"/>
      <c r="HG14" s="489"/>
      <c r="HH14" s="489"/>
      <c r="HI14" s="489"/>
      <c r="HJ14" s="489"/>
      <c r="HK14" s="489"/>
      <c r="HL14" s="489"/>
      <c r="HM14" s="489"/>
      <c r="HN14" s="489"/>
      <c r="HO14" s="489"/>
      <c r="HP14" s="489"/>
      <c r="HQ14" s="489"/>
      <c r="HR14" s="489"/>
      <c r="HS14" s="489"/>
      <c r="HT14" s="489"/>
      <c r="HU14" s="489"/>
      <c r="HV14" s="489"/>
      <c r="HW14" s="489"/>
      <c r="HX14" s="489"/>
      <c r="HY14" s="489"/>
      <c r="HZ14" s="489"/>
      <c r="IA14" s="489"/>
      <c r="IB14" s="489"/>
      <c r="IC14" s="489"/>
      <c r="ID14" s="489"/>
      <c r="IE14" s="489"/>
      <c r="IF14" s="489"/>
      <c r="IH14" s="564"/>
      <c r="II14" s="564"/>
      <c r="IJ14" s="564"/>
      <c r="IK14" s="489"/>
      <c r="IL14" s="489"/>
      <c r="IM14" s="564"/>
      <c r="IN14" s="564"/>
      <c r="IO14" s="564"/>
      <c r="IP14" s="564"/>
      <c r="IQ14" s="564"/>
      <c r="IR14" s="564"/>
      <c r="IS14" s="489"/>
      <c r="IT14" s="489"/>
      <c r="IU14" s="489"/>
      <c r="IV14" s="489"/>
      <c r="IW14" s="489"/>
      <c r="IX14" s="489"/>
      <c r="IY14" s="489"/>
      <c r="JA14" s="564"/>
      <c r="JB14" s="564"/>
      <c r="JC14" s="564"/>
      <c r="JD14" s="564"/>
      <c r="JE14" s="489"/>
      <c r="JG14" s="562"/>
      <c r="JH14" s="562"/>
      <c r="JI14" s="562"/>
      <c r="JJ14" s="489"/>
      <c r="JK14" s="489"/>
      <c r="JL14" s="562"/>
      <c r="JM14" s="562"/>
      <c r="JN14" s="562"/>
      <c r="JO14" s="562"/>
      <c r="JP14" s="562"/>
      <c r="JQ14" s="562"/>
      <c r="JR14" s="562"/>
      <c r="JS14" s="562"/>
      <c r="JT14" s="562"/>
      <c r="JU14" s="562"/>
      <c r="JV14" s="562"/>
      <c r="JW14" s="562"/>
      <c r="JX14" s="562"/>
      <c r="JY14" s="562"/>
      <c r="JZ14" s="562"/>
      <c r="KA14" s="562"/>
      <c r="KB14" s="489"/>
      <c r="KC14" s="489"/>
      <c r="KD14" s="489"/>
      <c r="KE14" s="489"/>
      <c r="KF14" s="489"/>
      <c r="KG14" s="489"/>
      <c r="KH14" s="489"/>
      <c r="KI14" s="489"/>
      <c r="KJ14" s="489"/>
      <c r="KK14" s="489"/>
      <c r="KL14" s="489"/>
      <c r="KM14" s="489"/>
      <c r="KN14" s="489"/>
      <c r="KO14" s="489"/>
      <c r="KP14" s="489"/>
      <c r="KQ14" s="489"/>
      <c r="KR14" s="489"/>
      <c r="KT14" s="564"/>
      <c r="KU14" s="564"/>
      <c r="KV14" s="489"/>
      <c r="KW14" s="489"/>
    </row>
    <row r="15" spans="1:384">
      <c r="A15" s="490" t="s">
        <v>326</v>
      </c>
      <c r="B15" s="501">
        <v>1922</v>
      </c>
      <c r="C15" s="490"/>
      <c r="D15" s="490"/>
      <c r="E15" s="490"/>
      <c r="F15" s="489"/>
      <c r="G15" s="489"/>
      <c r="H15" s="489"/>
      <c r="I15" s="489"/>
      <c r="J15" s="489"/>
      <c r="K15" s="489"/>
      <c r="L15" s="564"/>
      <c r="M15" s="489"/>
      <c r="O15" s="562"/>
      <c r="P15" s="562"/>
      <c r="Q15" s="562"/>
      <c r="R15" s="562"/>
      <c r="S15" s="562"/>
      <c r="T15" s="562"/>
      <c r="U15" s="562"/>
      <c r="V15" s="562"/>
      <c r="W15" s="489"/>
      <c r="Y15" s="562"/>
      <c r="Z15" s="562"/>
      <c r="AA15" s="562"/>
      <c r="AB15" s="562"/>
      <c r="AC15" s="562"/>
      <c r="AD15" s="562"/>
      <c r="AE15" s="562"/>
      <c r="AF15" s="489"/>
      <c r="AH15" s="489"/>
      <c r="AI15" s="489"/>
      <c r="AJ15" s="489"/>
      <c r="AK15" s="489"/>
      <c r="AL15" s="489"/>
      <c r="AM15" s="489"/>
      <c r="AN15" s="489"/>
      <c r="AO15" s="489"/>
      <c r="AP15" s="489"/>
      <c r="AQ15" s="489"/>
      <c r="AR15" s="489"/>
      <c r="AS15" s="489"/>
      <c r="AT15" s="489"/>
      <c r="AU15" s="489"/>
      <c r="AV15" s="489"/>
      <c r="AW15" s="489"/>
      <c r="AX15" s="489"/>
      <c r="AY15" s="489"/>
      <c r="AZ15" s="489"/>
      <c r="BA15" s="489"/>
      <c r="BB15" s="489"/>
      <c r="BC15" s="564"/>
      <c r="BD15" s="564"/>
      <c r="BE15" s="489"/>
      <c r="BG15" s="564"/>
      <c r="BH15" s="564"/>
      <c r="BI15" s="564"/>
      <c r="BJ15" s="489"/>
      <c r="BK15" s="489"/>
      <c r="BL15" s="489"/>
      <c r="BN15" s="564"/>
      <c r="BO15" s="564"/>
      <c r="BP15" s="564"/>
      <c r="BQ15" s="489"/>
      <c r="BR15" s="489"/>
      <c r="BS15" s="489"/>
      <c r="BU15" s="564"/>
      <c r="BV15" s="564"/>
      <c r="BW15" s="564"/>
      <c r="BX15" s="489"/>
      <c r="BY15" s="489"/>
      <c r="BZ15" s="489"/>
      <c r="CB15" s="564"/>
      <c r="CC15" s="564"/>
      <c r="CD15" s="564"/>
      <c r="CE15" s="489"/>
      <c r="CF15" s="489"/>
      <c r="CG15" s="564"/>
      <c r="CH15" s="564"/>
      <c r="CI15" s="564"/>
      <c r="CJ15" s="564"/>
      <c r="CK15" s="564"/>
      <c r="CL15" s="564"/>
      <c r="CM15" s="489"/>
      <c r="CN15" s="489"/>
      <c r="CO15" s="489"/>
      <c r="CP15" s="489"/>
      <c r="CQ15" s="489"/>
      <c r="CR15" s="489"/>
      <c r="CS15" s="489"/>
      <c r="CT15" s="489"/>
      <c r="CV15" s="564"/>
      <c r="CW15" s="564"/>
      <c r="CX15" s="564"/>
      <c r="CY15" s="489"/>
      <c r="CZ15" s="489"/>
      <c r="DA15" s="564"/>
      <c r="DB15" s="489"/>
      <c r="DC15" s="564"/>
      <c r="DD15" s="564"/>
      <c r="DE15" s="564"/>
      <c r="DF15" s="564"/>
      <c r="DG15" s="564"/>
      <c r="DH15" s="564"/>
      <c r="DI15" s="564"/>
      <c r="DJ15" s="564"/>
      <c r="DK15" s="564"/>
      <c r="DL15" s="564"/>
      <c r="DM15" s="564"/>
      <c r="DN15" s="564"/>
      <c r="DO15" s="564"/>
      <c r="DP15" s="564"/>
      <c r="DQ15" s="564"/>
      <c r="DR15" s="564"/>
      <c r="DS15" s="564"/>
      <c r="DT15" s="564"/>
      <c r="DU15" s="564"/>
      <c r="DV15" s="564"/>
      <c r="DW15" s="489"/>
      <c r="DX15" s="489"/>
      <c r="DY15" s="489"/>
      <c r="DZ15" s="489"/>
      <c r="EA15" s="489"/>
      <c r="EB15" s="489"/>
      <c r="EC15" s="489"/>
      <c r="ED15" s="489"/>
      <c r="EE15" s="489"/>
      <c r="EF15" s="489"/>
      <c r="EG15" s="489"/>
      <c r="EH15" s="489"/>
      <c r="EI15" s="489"/>
      <c r="EJ15" s="489"/>
      <c r="EK15" s="489"/>
      <c r="EL15" s="489"/>
      <c r="EM15" s="489"/>
      <c r="EN15" s="489"/>
      <c r="EO15" s="489"/>
      <c r="EP15" s="489"/>
      <c r="EQ15" s="489"/>
      <c r="ES15" s="564"/>
      <c r="ET15" s="564"/>
      <c r="EU15" s="564"/>
      <c r="EV15" s="489"/>
      <c r="EW15" s="489"/>
      <c r="EX15" s="489"/>
      <c r="EZ15" s="564"/>
      <c r="FA15" s="564"/>
      <c r="FB15" s="564"/>
      <c r="FC15" s="489"/>
      <c r="FD15" s="489"/>
      <c r="FE15" s="489"/>
      <c r="FG15" s="564"/>
      <c r="FH15" s="564"/>
      <c r="FI15" s="564"/>
      <c r="FJ15" s="489"/>
      <c r="FK15" s="489"/>
      <c r="FL15" s="564"/>
      <c r="FM15" s="564"/>
      <c r="FN15" s="564"/>
      <c r="FO15" s="564"/>
      <c r="FP15" s="564"/>
      <c r="FQ15" s="564"/>
      <c r="FR15" s="564"/>
      <c r="FS15" s="564"/>
      <c r="FT15" s="564"/>
      <c r="FU15" s="564"/>
      <c r="FV15" s="564"/>
      <c r="FW15" s="564"/>
      <c r="FX15" s="564"/>
      <c r="FY15" s="564"/>
      <c r="FZ15" s="564"/>
      <c r="GA15" s="564"/>
      <c r="GB15" s="564"/>
      <c r="GC15" s="564"/>
      <c r="GD15" s="564"/>
      <c r="GE15" s="564"/>
      <c r="GF15" s="564"/>
      <c r="GG15" s="564"/>
      <c r="GH15" s="564"/>
      <c r="GI15" s="564"/>
      <c r="GJ15" s="564"/>
      <c r="GK15" s="564"/>
      <c r="GL15" s="564"/>
      <c r="GM15" s="564"/>
      <c r="GN15" s="564"/>
      <c r="GO15" s="564"/>
      <c r="GP15" s="564"/>
      <c r="GQ15" s="564"/>
      <c r="GR15" s="564"/>
      <c r="GS15" s="564"/>
      <c r="GT15" s="564"/>
      <c r="GU15" s="564"/>
      <c r="GV15" s="489"/>
      <c r="GW15" s="489"/>
      <c r="GX15" s="489"/>
      <c r="GY15" s="489"/>
      <c r="GZ15" s="489"/>
      <c r="HA15" s="489"/>
      <c r="HB15" s="489"/>
      <c r="HC15" s="489"/>
      <c r="HD15" s="489"/>
      <c r="HE15" s="489"/>
      <c r="HF15" s="489"/>
      <c r="HG15" s="489"/>
      <c r="HH15" s="489"/>
      <c r="HI15" s="489"/>
      <c r="HJ15" s="489"/>
      <c r="HK15" s="489"/>
      <c r="HL15" s="489"/>
      <c r="HM15" s="489"/>
      <c r="HN15" s="489"/>
      <c r="HO15" s="489"/>
      <c r="HP15" s="489"/>
      <c r="HQ15" s="489"/>
      <c r="HR15" s="489"/>
      <c r="HS15" s="489"/>
      <c r="HT15" s="489"/>
      <c r="HU15" s="489"/>
      <c r="HV15" s="489"/>
      <c r="HW15" s="489"/>
      <c r="HX15" s="489"/>
      <c r="HY15" s="489"/>
      <c r="HZ15" s="489"/>
      <c r="IA15" s="489"/>
      <c r="IB15" s="489"/>
      <c r="IC15" s="489"/>
      <c r="ID15" s="489"/>
      <c r="IE15" s="489"/>
      <c r="IF15" s="489"/>
      <c r="IH15" s="564"/>
      <c r="II15" s="564"/>
      <c r="IJ15" s="564"/>
      <c r="IK15" s="489"/>
      <c r="IL15" s="489"/>
      <c r="IM15" s="564"/>
      <c r="IN15" s="564"/>
      <c r="IO15" s="564"/>
      <c r="IP15" s="564"/>
      <c r="IQ15" s="564"/>
      <c r="IR15" s="564"/>
      <c r="IS15" s="489"/>
      <c r="IT15" s="489"/>
      <c r="IU15" s="489"/>
      <c r="IV15" s="489"/>
      <c r="IW15" s="489"/>
      <c r="IX15" s="489"/>
      <c r="IY15" s="489"/>
      <c r="JA15" s="564"/>
      <c r="JB15" s="564"/>
      <c r="JC15" s="564"/>
      <c r="JD15" s="564"/>
      <c r="JE15" s="489"/>
      <c r="JG15" s="562"/>
      <c r="JH15" s="562"/>
      <c r="JI15" s="562"/>
      <c r="JJ15" s="489"/>
      <c r="JK15" s="489"/>
      <c r="JL15" s="562"/>
      <c r="JM15" s="562"/>
      <c r="JN15" s="562"/>
      <c r="JO15" s="562"/>
      <c r="JP15" s="562"/>
      <c r="JQ15" s="562"/>
      <c r="JR15" s="562"/>
      <c r="JS15" s="562"/>
      <c r="JT15" s="562"/>
      <c r="JU15" s="562"/>
      <c r="JV15" s="562"/>
      <c r="JW15" s="562"/>
      <c r="JX15" s="562"/>
      <c r="JY15" s="562"/>
      <c r="JZ15" s="562"/>
      <c r="KA15" s="562"/>
      <c r="KB15" s="489"/>
      <c r="KC15" s="489"/>
      <c r="KD15" s="489"/>
      <c r="KE15" s="489"/>
      <c r="KF15" s="489"/>
      <c r="KG15" s="489"/>
      <c r="KH15" s="489"/>
      <c r="KI15" s="489"/>
      <c r="KJ15" s="489"/>
      <c r="KK15" s="489"/>
      <c r="KL15" s="489"/>
      <c r="KM15" s="489"/>
      <c r="KN15" s="489"/>
      <c r="KO15" s="489"/>
      <c r="KP15" s="489"/>
      <c r="KQ15" s="489"/>
      <c r="KR15" s="489"/>
      <c r="KT15" s="564"/>
      <c r="KU15" s="564"/>
      <c r="KV15" s="489"/>
      <c r="KW15" s="489"/>
    </row>
    <row r="16" spans="1:384">
      <c r="A16" s="490" t="s">
        <v>327</v>
      </c>
      <c r="B16" s="504">
        <v>0.101237244097448</v>
      </c>
      <c r="C16" s="490"/>
      <c r="D16" s="490"/>
      <c r="E16" s="490"/>
      <c r="F16" s="489"/>
      <c r="G16" s="489"/>
      <c r="H16" s="489"/>
      <c r="I16" s="489"/>
      <c r="J16" s="489"/>
      <c r="K16" s="489"/>
      <c r="L16" s="564"/>
      <c r="M16" s="489"/>
      <c r="O16" s="562"/>
      <c r="P16" s="562"/>
      <c r="Q16" s="562"/>
      <c r="R16" s="562"/>
      <c r="S16" s="562"/>
      <c r="T16" s="562"/>
      <c r="U16" s="562"/>
      <c r="V16" s="562"/>
      <c r="W16" s="489"/>
      <c r="Y16" s="562"/>
      <c r="Z16" s="562"/>
      <c r="AA16" s="562"/>
      <c r="AB16" s="562"/>
      <c r="AC16" s="562"/>
      <c r="AD16" s="562"/>
      <c r="AE16" s="562"/>
      <c r="AF16" s="489"/>
      <c r="AH16" s="489"/>
      <c r="AI16" s="489"/>
      <c r="AJ16" s="489"/>
      <c r="AK16" s="489"/>
      <c r="AL16" s="489"/>
      <c r="AM16" s="489"/>
      <c r="AN16" s="489"/>
      <c r="AO16" s="489"/>
      <c r="AP16" s="489"/>
      <c r="AQ16" s="489"/>
      <c r="AR16" s="489"/>
      <c r="AS16" s="489"/>
      <c r="AT16" s="489"/>
      <c r="AU16" s="489"/>
      <c r="AV16" s="489"/>
      <c r="AW16" s="489"/>
      <c r="AX16" s="489"/>
      <c r="AY16" s="489"/>
      <c r="AZ16" s="489"/>
      <c r="BA16" s="489"/>
      <c r="BB16" s="489"/>
      <c r="BC16" s="564"/>
      <c r="BD16" s="564"/>
      <c r="BE16" s="489"/>
      <c r="BG16" s="564"/>
      <c r="BH16" s="564"/>
      <c r="BI16" s="564"/>
      <c r="BJ16" s="489"/>
      <c r="BK16" s="489"/>
      <c r="BL16" s="489"/>
      <c r="BN16" s="564"/>
      <c r="BO16" s="564"/>
      <c r="BP16" s="564"/>
      <c r="BQ16" s="489"/>
      <c r="BR16" s="489"/>
      <c r="BS16" s="489"/>
      <c r="BU16" s="564"/>
      <c r="BV16" s="564"/>
      <c r="BW16" s="564"/>
      <c r="BX16" s="489"/>
      <c r="BY16" s="489"/>
      <c r="BZ16" s="489"/>
      <c r="CB16" s="564"/>
      <c r="CC16" s="564"/>
      <c r="CD16" s="564"/>
      <c r="CE16" s="489"/>
      <c r="CF16" s="489"/>
      <c r="CG16" s="564"/>
      <c r="CH16" s="564"/>
      <c r="CI16" s="564"/>
      <c r="CJ16" s="564"/>
      <c r="CK16" s="564"/>
      <c r="CL16" s="564"/>
      <c r="CM16" s="489"/>
      <c r="CN16" s="489"/>
      <c r="CO16" s="489"/>
      <c r="CP16" s="489"/>
      <c r="CQ16" s="489"/>
      <c r="CR16" s="489"/>
      <c r="CS16" s="489"/>
      <c r="CT16" s="489"/>
      <c r="CV16" s="564"/>
      <c r="CW16" s="564"/>
      <c r="CX16" s="564"/>
      <c r="CY16" s="489"/>
      <c r="CZ16" s="489"/>
      <c r="DA16" s="564"/>
      <c r="DB16" s="489"/>
      <c r="DC16" s="564"/>
      <c r="DD16" s="564"/>
      <c r="DE16" s="564"/>
      <c r="DF16" s="564"/>
      <c r="DG16" s="564"/>
      <c r="DH16" s="564"/>
      <c r="DI16" s="564"/>
      <c r="DJ16" s="564"/>
      <c r="DK16" s="564"/>
      <c r="DL16" s="564"/>
      <c r="DM16" s="564"/>
      <c r="DN16" s="564"/>
      <c r="DO16" s="564"/>
      <c r="DP16" s="564"/>
      <c r="DQ16" s="564"/>
      <c r="DR16" s="564"/>
      <c r="DS16" s="564"/>
      <c r="DT16" s="564"/>
      <c r="DU16" s="564"/>
      <c r="DV16" s="564"/>
      <c r="DW16" s="489"/>
      <c r="DX16" s="489"/>
      <c r="DY16" s="489"/>
      <c r="DZ16" s="489"/>
      <c r="EA16" s="489"/>
      <c r="EB16" s="489"/>
      <c r="EC16" s="489"/>
      <c r="ED16" s="489"/>
      <c r="EE16" s="489"/>
      <c r="EF16" s="489"/>
      <c r="EG16" s="489"/>
      <c r="EH16" s="489"/>
      <c r="EI16" s="489"/>
      <c r="EJ16" s="489"/>
      <c r="EK16" s="489"/>
      <c r="EL16" s="489"/>
      <c r="EM16" s="489"/>
      <c r="EN16" s="489"/>
      <c r="EO16" s="489"/>
      <c r="EP16" s="489"/>
      <c r="EQ16" s="489"/>
      <c r="ES16" s="564"/>
      <c r="ET16" s="564"/>
      <c r="EU16" s="564"/>
      <c r="EV16" s="489"/>
      <c r="EW16" s="489"/>
      <c r="EX16" s="489"/>
      <c r="EZ16" s="564"/>
      <c r="FA16" s="564"/>
      <c r="FB16" s="564"/>
      <c r="FC16" s="489"/>
      <c r="FD16" s="489"/>
      <c r="FE16" s="489"/>
      <c r="FG16" s="564"/>
      <c r="FH16" s="564"/>
      <c r="FI16" s="564"/>
      <c r="FJ16" s="489"/>
      <c r="FK16" s="489"/>
      <c r="FL16" s="564"/>
      <c r="FM16" s="564"/>
      <c r="FN16" s="564"/>
      <c r="FO16" s="564"/>
      <c r="FP16" s="564"/>
      <c r="FQ16" s="564"/>
      <c r="FR16" s="564"/>
      <c r="FS16" s="564"/>
      <c r="FT16" s="564"/>
      <c r="FU16" s="564"/>
      <c r="FV16" s="564"/>
      <c r="FW16" s="564"/>
      <c r="FX16" s="564"/>
      <c r="FY16" s="564"/>
      <c r="FZ16" s="564"/>
      <c r="GA16" s="564"/>
      <c r="GB16" s="564"/>
      <c r="GC16" s="564"/>
      <c r="GD16" s="564"/>
      <c r="GE16" s="564"/>
      <c r="GF16" s="564"/>
      <c r="GG16" s="564"/>
      <c r="GH16" s="564"/>
      <c r="GI16" s="564"/>
      <c r="GJ16" s="564"/>
      <c r="GK16" s="564"/>
      <c r="GL16" s="564"/>
      <c r="GM16" s="564"/>
      <c r="GN16" s="564"/>
      <c r="GO16" s="564"/>
      <c r="GP16" s="564"/>
      <c r="GQ16" s="564"/>
      <c r="GR16" s="564"/>
      <c r="GS16" s="564"/>
      <c r="GT16" s="564"/>
      <c r="GU16" s="564"/>
      <c r="GV16" s="489"/>
      <c r="GW16" s="489"/>
      <c r="GX16" s="489"/>
      <c r="GY16" s="489"/>
      <c r="GZ16" s="489"/>
      <c r="HA16" s="489"/>
      <c r="HB16" s="489"/>
      <c r="HC16" s="489"/>
      <c r="HD16" s="489"/>
      <c r="HE16" s="489"/>
      <c r="HF16" s="489"/>
      <c r="HG16" s="489"/>
      <c r="HH16" s="489"/>
      <c r="HI16" s="489"/>
      <c r="HJ16" s="489"/>
      <c r="HK16" s="489"/>
      <c r="HL16" s="489"/>
      <c r="HM16" s="489"/>
      <c r="HN16" s="489"/>
      <c r="HO16" s="489"/>
      <c r="HP16" s="489"/>
      <c r="HQ16" s="489"/>
      <c r="HR16" s="489"/>
      <c r="HS16" s="489"/>
      <c r="HT16" s="489"/>
      <c r="HU16" s="489"/>
      <c r="HV16" s="489"/>
      <c r="HW16" s="489"/>
      <c r="HX16" s="489"/>
      <c r="HY16" s="489"/>
      <c r="HZ16" s="489"/>
      <c r="IA16" s="489"/>
      <c r="IB16" s="489"/>
      <c r="IC16" s="489"/>
      <c r="ID16" s="489"/>
      <c r="IE16" s="489"/>
      <c r="IF16" s="489"/>
      <c r="IH16" s="564"/>
      <c r="II16" s="564"/>
      <c r="IJ16" s="564"/>
      <c r="IK16" s="489"/>
      <c r="IL16" s="489"/>
      <c r="IM16" s="564"/>
      <c r="IN16" s="564"/>
      <c r="IO16" s="564"/>
      <c r="IP16" s="564"/>
      <c r="IQ16" s="564"/>
      <c r="IR16" s="564"/>
      <c r="IS16" s="489"/>
      <c r="IT16" s="489"/>
      <c r="IU16" s="489"/>
      <c r="IV16" s="489"/>
      <c r="IW16" s="489"/>
      <c r="IX16" s="489"/>
      <c r="IY16" s="489"/>
      <c r="JA16" s="564"/>
      <c r="JB16" s="564"/>
      <c r="JC16" s="564"/>
      <c r="JD16" s="564"/>
      <c r="JE16" s="489"/>
      <c r="JG16" s="562"/>
      <c r="JH16" s="562"/>
      <c r="JI16" s="562"/>
      <c r="JJ16" s="489"/>
      <c r="JK16" s="489"/>
      <c r="JL16" s="562"/>
      <c r="JM16" s="562"/>
      <c r="JN16" s="562"/>
      <c r="JO16" s="562"/>
      <c r="JP16" s="562"/>
      <c r="JQ16" s="562"/>
      <c r="JR16" s="562"/>
      <c r="JS16" s="562"/>
      <c r="JT16" s="562"/>
      <c r="JU16" s="562"/>
      <c r="JV16" s="562"/>
      <c r="JW16" s="562"/>
      <c r="JX16" s="562"/>
      <c r="JY16" s="562"/>
      <c r="JZ16" s="562"/>
      <c r="KA16" s="562"/>
      <c r="KB16" s="489"/>
      <c r="KC16" s="489"/>
      <c r="KD16" s="489"/>
      <c r="KE16" s="489"/>
      <c r="KF16" s="489"/>
      <c r="KG16" s="489"/>
      <c r="KH16" s="489"/>
      <c r="KI16" s="489"/>
      <c r="KJ16" s="489"/>
      <c r="KK16" s="489"/>
      <c r="KL16" s="489"/>
      <c r="KM16" s="489"/>
      <c r="KN16" s="489"/>
      <c r="KO16" s="489"/>
      <c r="KP16" s="489"/>
      <c r="KQ16" s="489"/>
      <c r="KR16" s="489"/>
      <c r="KT16" s="564"/>
      <c r="KU16" s="564"/>
      <c r="KV16" s="489"/>
      <c r="KW16" s="489"/>
    </row>
    <row r="17" spans="1:309">
      <c r="A17" s="490" t="s">
        <v>328</v>
      </c>
      <c r="B17" s="503"/>
      <c r="C17" s="490"/>
      <c r="D17" s="503"/>
      <c r="E17" s="490"/>
      <c r="F17" s="489"/>
      <c r="G17" s="489"/>
      <c r="H17" s="489"/>
      <c r="I17" s="489"/>
      <c r="J17" s="489"/>
      <c r="K17" s="489"/>
      <c r="L17" s="564"/>
      <c r="M17" s="489"/>
      <c r="O17" s="562"/>
      <c r="P17" s="562"/>
      <c r="Q17" s="562"/>
      <c r="R17" s="562"/>
      <c r="S17" s="562"/>
      <c r="T17" s="562"/>
      <c r="U17" s="562"/>
      <c r="V17" s="562"/>
      <c r="W17" s="489"/>
      <c r="Y17" s="562"/>
      <c r="Z17" s="562"/>
      <c r="AA17" s="562"/>
      <c r="AB17" s="562"/>
      <c r="AC17" s="562"/>
      <c r="AD17" s="562"/>
      <c r="AE17" s="562"/>
      <c r="AF17" s="489"/>
      <c r="AH17" s="489"/>
      <c r="AI17" s="489"/>
      <c r="AJ17" s="489"/>
      <c r="AK17" s="489"/>
      <c r="AL17" s="489"/>
      <c r="AM17" s="489"/>
      <c r="AN17" s="489"/>
      <c r="AO17" s="489"/>
      <c r="AP17" s="489"/>
      <c r="AQ17" s="489"/>
      <c r="AR17" s="489"/>
      <c r="AS17" s="489"/>
      <c r="AT17" s="489"/>
      <c r="AU17" s="489"/>
      <c r="AV17" s="489"/>
      <c r="AW17" s="489"/>
      <c r="AX17" s="489"/>
      <c r="AY17" s="489"/>
      <c r="AZ17" s="489"/>
      <c r="BA17" s="489"/>
      <c r="BB17" s="489"/>
      <c r="BC17" s="564"/>
      <c r="BD17" s="564"/>
      <c r="BE17" s="489"/>
      <c r="BG17" s="564"/>
      <c r="BH17" s="564"/>
      <c r="BI17" s="564"/>
      <c r="BJ17" s="489"/>
      <c r="BK17" s="489"/>
      <c r="BL17" s="489"/>
      <c r="BN17" s="564"/>
      <c r="BO17" s="564"/>
      <c r="BP17" s="564"/>
      <c r="BQ17" s="489"/>
      <c r="BR17" s="489"/>
      <c r="BS17" s="489"/>
      <c r="BU17" s="564"/>
      <c r="BV17" s="564"/>
      <c r="BW17" s="564"/>
      <c r="BX17" s="489"/>
      <c r="BY17" s="489"/>
      <c r="BZ17" s="489"/>
      <c r="CB17" s="564"/>
      <c r="CC17" s="564"/>
      <c r="CD17" s="564"/>
      <c r="CE17" s="489"/>
      <c r="CF17" s="489"/>
      <c r="CG17" s="564"/>
      <c r="CH17" s="564"/>
      <c r="CI17" s="564"/>
      <c r="CJ17" s="564"/>
      <c r="CK17" s="564"/>
      <c r="CL17" s="564"/>
      <c r="CM17" s="489"/>
      <c r="CN17" s="489"/>
      <c r="CO17" s="489"/>
      <c r="CP17" s="489"/>
      <c r="CQ17" s="489"/>
      <c r="CR17" s="489"/>
      <c r="CS17" s="489"/>
      <c r="CT17" s="489"/>
      <c r="CV17" s="564"/>
      <c r="CW17" s="564"/>
      <c r="CX17" s="564"/>
      <c r="CY17" s="489"/>
      <c r="CZ17" s="489"/>
      <c r="DA17" s="564"/>
      <c r="DB17" s="489"/>
      <c r="DC17" s="564"/>
      <c r="DD17" s="564"/>
      <c r="DE17" s="564"/>
      <c r="DF17" s="564"/>
      <c r="DG17" s="564"/>
      <c r="DH17" s="564"/>
      <c r="DI17" s="564"/>
      <c r="DJ17" s="564"/>
      <c r="DK17" s="564"/>
      <c r="DL17" s="564"/>
      <c r="DM17" s="564"/>
      <c r="DN17" s="564"/>
      <c r="DO17" s="564"/>
      <c r="DP17" s="564"/>
      <c r="DQ17" s="564"/>
      <c r="DR17" s="564"/>
      <c r="DS17" s="564"/>
      <c r="DT17" s="564"/>
      <c r="DU17" s="564"/>
      <c r="DV17" s="564"/>
      <c r="DW17" s="489"/>
      <c r="DX17" s="489"/>
      <c r="DY17" s="489"/>
      <c r="DZ17" s="489"/>
      <c r="EA17" s="489"/>
      <c r="EB17" s="489"/>
      <c r="EC17" s="489"/>
      <c r="ED17" s="489"/>
      <c r="EE17" s="489"/>
      <c r="EF17" s="489"/>
      <c r="EG17" s="489"/>
      <c r="EH17" s="489"/>
      <c r="EI17" s="489"/>
      <c r="EJ17" s="489"/>
      <c r="EK17" s="489"/>
      <c r="EL17" s="489"/>
      <c r="EM17" s="489"/>
      <c r="EN17" s="489"/>
      <c r="EO17" s="489"/>
      <c r="EP17" s="489"/>
      <c r="EQ17" s="489"/>
      <c r="ES17" s="564"/>
      <c r="ET17" s="564"/>
      <c r="EU17" s="564"/>
      <c r="EV17" s="489"/>
      <c r="EW17" s="489"/>
      <c r="EX17" s="489"/>
      <c r="EZ17" s="564"/>
      <c r="FA17" s="564"/>
      <c r="FB17" s="564"/>
      <c r="FC17" s="489"/>
      <c r="FD17" s="489"/>
      <c r="FE17" s="489"/>
      <c r="FG17" s="564"/>
      <c r="FH17" s="564"/>
      <c r="FI17" s="564"/>
      <c r="FJ17" s="489"/>
      <c r="FK17" s="489"/>
      <c r="FL17" s="564"/>
      <c r="FM17" s="564"/>
      <c r="FN17" s="564"/>
      <c r="FO17" s="564"/>
      <c r="FP17" s="564"/>
      <c r="FQ17" s="564"/>
      <c r="FR17" s="564"/>
      <c r="FS17" s="564"/>
      <c r="FT17" s="564"/>
      <c r="FU17" s="564"/>
      <c r="FV17" s="564"/>
      <c r="FW17" s="564"/>
      <c r="FX17" s="564"/>
      <c r="FY17" s="564"/>
      <c r="FZ17" s="564"/>
      <c r="GA17" s="564"/>
      <c r="GB17" s="564"/>
      <c r="GC17" s="564"/>
      <c r="GD17" s="564"/>
      <c r="GE17" s="564"/>
      <c r="GF17" s="564"/>
      <c r="GG17" s="564"/>
      <c r="GH17" s="564"/>
      <c r="GI17" s="564"/>
      <c r="GJ17" s="564"/>
      <c r="GK17" s="564"/>
      <c r="GL17" s="564"/>
      <c r="GM17" s="564"/>
      <c r="GN17" s="564"/>
      <c r="GO17" s="564"/>
      <c r="GP17" s="564"/>
      <c r="GQ17" s="564"/>
      <c r="GR17" s="564"/>
      <c r="GS17" s="564"/>
      <c r="GT17" s="564"/>
      <c r="GU17" s="564"/>
      <c r="GV17" s="489"/>
      <c r="GW17" s="489"/>
      <c r="GX17" s="489"/>
      <c r="GY17" s="489"/>
      <c r="GZ17" s="489"/>
      <c r="HA17" s="489"/>
      <c r="HB17" s="489"/>
      <c r="HC17" s="489"/>
      <c r="HD17" s="489"/>
      <c r="HE17" s="489"/>
      <c r="HF17" s="489"/>
      <c r="HG17" s="489"/>
      <c r="HH17" s="489"/>
      <c r="HI17" s="489"/>
      <c r="HJ17" s="489"/>
      <c r="HK17" s="489"/>
      <c r="HL17" s="489"/>
      <c r="HM17" s="489"/>
      <c r="HN17" s="489"/>
      <c r="HO17" s="489"/>
      <c r="HP17" s="489"/>
      <c r="HQ17" s="489"/>
      <c r="HR17" s="489"/>
      <c r="HS17" s="489"/>
      <c r="HT17" s="489"/>
      <c r="HU17" s="489"/>
      <c r="HV17" s="489"/>
      <c r="HW17" s="489"/>
      <c r="HX17" s="489"/>
      <c r="HY17" s="489"/>
      <c r="HZ17" s="489"/>
      <c r="IA17" s="489"/>
      <c r="IB17" s="489"/>
      <c r="IC17" s="489"/>
      <c r="ID17" s="489"/>
      <c r="IE17" s="489"/>
      <c r="IF17" s="489"/>
      <c r="IH17" s="564"/>
      <c r="II17" s="564"/>
      <c r="IJ17" s="564"/>
      <c r="IK17" s="489"/>
      <c r="IL17" s="489"/>
      <c r="IM17" s="564"/>
      <c r="IN17" s="564"/>
      <c r="IO17" s="564"/>
      <c r="IP17" s="564"/>
      <c r="IQ17" s="564"/>
      <c r="IR17" s="564"/>
      <c r="IS17" s="489"/>
      <c r="IT17" s="489"/>
      <c r="IU17" s="489"/>
      <c r="IV17" s="489"/>
      <c r="IW17" s="489"/>
      <c r="IX17" s="489"/>
      <c r="IY17" s="489"/>
      <c r="JA17" s="564"/>
      <c r="JB17" s="564"/>
      <c r="JC17" s="564"/>
      <c r="JD17" s="564"/>
      <c r="JE17" s="489"/>
      <c r="JG17" s="562"/>
      <c r="JH17" s="562"/>
      <c r="JI17" s="562"/>
      <c r="JJ17" s="489"/>
      <c r="JK17" s="489"/>
      <c r="JL17" s="562"/>
      <c r="JM17" s="562"/>
      <c r="JN17" s="562"/>
      <c r="JO17" s="562"/>
      <c r="JP17" s="562"/>
      <c r="JQ17" s="562"/>
      <c r="JR17" s="562"/>
      <c r="JS17" s="562"/>
      <c r="JT17" s="562"/>
      <c r="JU17" s="562"/>
      <c r="JV17" s="562"/>
      <c r="JW17" s="562"/>
      <c r="JX17" s="562"/>
      <c r="JY17" s="562"/>
      <c r="JZ17" s="562"/>
      <c r="KA17" s="562"/>
      <c r="KB17" s="489"/>
      <c r="KC17" s="489"/>
      <c r="KD17" s="489"/>
      <c r="KE17" s="489"/>
      <c r="KF17" s="489"/>
      <c r="KG17" s="489"/>
      <c r="KH17" s="489"/>
      <c r="KI17" s="489"/>
      <c r="KJ17" s="489"/>
      <c r="KK17" s="489"/>
      <c r="KL17" s="489"/>
      <c r="KM17" s="489"/>
      <c r="KN17" s="489"/>
      <c r="KO17" s="489"/>
      <c r="KP17" s="489"/>
      <c r="KQ17" s="489"/>
      <c r="KR17" s="489"/>
      <c r="KT17" s="564"/>
      <c r="KU17" s="564"/>
      <c r="KV17" s="489"/>
      <c r="KW17" s="489"/>
    </row>
    <row r="18" spans="1:309">
      <c r="A18" s="490" t="s">
        <v>329</v>
      </c>
      <c r="B18" s="503"/>
      <c r="C18" s="490"/>
      <c r="D18" s="503"/>
      <c r="E18" s="490"/>
      <c r="F18" s="489"/>
      <c r="G18" s="489"/>
      <c r="H18" s="489"/>
      <c r="I18" s="489"/>
      <c r="J18" s="489"/>
      <c r="K18" s="489"/>
      <c r="L18" s="564"/>
      <c r="M18" s="489"/>
      <c r="O18" s="562"/>
      <c r="P18" s="562"/>
      <c r="Q18" s="562"/>
      <c r="R18" s="562"/>
      <c r="S18" s="562"/>
      <c r="T18" s="562"/>
      <c r="U18" s="562"/>
      <c r="V18" s="562"/>
      <c r="W18" s="489"/>
      <c r="Y18" s="562"/>
      <c r="Z18" s="562"/>
      <c r="AA18" s="562"/>
      <c r="AB18" s="562"/>
      <c r="AC18" s="562"/>
      <c r="AD18" s="562"/>
      <c r="AE18" s="562"/>
      <c r="AF18" s="489"/>
      <c r="AH18" s="489"/>
      <c r="AI18" s="489"/>
      <c r="AJ18" s="489"/>
      <c r="AK18" s="489"/>
      <c r="AL18" s="489"/>
      <c r="AM18" s="489"/>
      <c r="AN18" s="489"/>
      <c r="AO18" s="489"/>
      <c r="AP18" s="489"/>
      <c r="AQ18" s="489"/>
      <c r="AR18" s="489"/>
      <c r="AS18" s="489"/>
      <c r="AT18" s="489"/>
      <c r="AU18" s="489"/>
      <c r="AV18" s="489"/>
      <c r="AW18" s="489"/>
      <c r="AX18" s="489"/>
      <c r="AY18" s="489"/>
      <c r="AZ18" s="489"/>
      <c r="BA18" s="489"/>
      <c r="BB18" s="489"/>
      <c r="BC18" s="564"/>
      <c r="BD18" s="564"/>
      <c r="BE18" s="489"/>
      <c r="BG18" s="564"/>
      <c r="BH18" s="564"/>
      <c r="BI18" s="564"/>
      <c r="BJ18" s="489"/>
      <c r="BK18" s="489"/>
      <c r="BL18" s="489"/>
      <c r="BN18" s="564"/>
      <c r="BO18" s="564"/>
      <c r="BP18" s="564"/>
      <c r="BQ18" s="489"/>
      <c r="BR18" s="489"/>
      <c r="BS18" s="489"/>
      <c r="BU18" s="564"/>
      <c r="BV18" s="564"/>
      <c r="BW18" s="564"/>
      <c r="BX18" s="489"/>
      <c r="BY18" s="489"/>
      <c r="BZ18" s="489"/>
      <c r="CB18" s="564"/>
      <c r="CC18" s="564"/>
      <c r="CD18" s="564"/>
      <c r="CE18" s="489"/>
      <c r="CF18" s="489"/>
      <c r="CG18" s="564"/>
      <c r="CH18" s="564"/>
      <c r="CI18" s="564"/>
      <c r="CJ18" s="564"/>
      <c r="CK18" s="564"/>
      <c r="CL18" s="564"/>
      <c r="CM18" s="489"/>
      <c r="CN18" s="489"/>
      <c r="CO18" s="489"/>
      <c r="CP18" s="489"/>
      <c r="CQ18" s="489"/>
      <c r="CR18" s="489"/>
      <c r="CS18" s="489"/>
      <c r="CT18" s="489"/>
      <c r="CV18" s="564"/>
      <c r="CW18" s="564"/>
      <c r="CX18" s="564"/>
      <c r="CY18" s="489"/>
      <c r="CZ18" s="489"/>
      <c r="DA18" s="564"/>
      <c r="DB18" s="489"/>
      <c r="DC18" s="564"/>
      <c r="DD18" s="564"/>
      <c r="DE18" s="564"/>
      <c r="DF18" s="564"/>
      <c r="DG18" s="564"/>
      <c r="DH18" s="564"/>
      <c r="DI18" s="564"/>
      <c r="DJ18" s="564"/>
      <c r="DK18" s="564"/>
      <c r="DL18" s="564"/>
      <c r="DM18" s="564"/>
      <c r="DN18" s="564"/>
      <c r="DO18" s="564"/>
      <c r="DP18" s="564"/>
      <c r="DQ18" s="564"/>
      <c r="DR18" s="564"/>
      <c r="DS18" s="564"/>
      <c r="DT18" s="564"/>
      <c r="DU18" s="564"/>
      <c r="DV18" s="564"/>
      <c r="DW18" s="489"/>
      <c r="DX18" s="489"/>
      <c r="DY18" s="489"/>
      <c r="DZ18" s="489"/>
      <c r="EA18" s="489"/>
      <c r="EB18" s="489"/>
      <c r="EC18" s="489"/>
      <c r="ED18" s="489"/>
      <c r="EE18" s="489"/>
      <c r="EF18" s="489"/>
      <c r="EG18" s="489"/>
      <c r="EH18" s="489"/>
      <c r="EI18" s="489"/>
      <c r="EJ18" s="489"/>
      <c r="EK18" s="489"/>
      <c r="EL18" s="489"/>
      <c r="EM18" s="489"/>
      <c r="EN18" s="489"/>
      <c r="EO18" s="489"/>
      <c r="EP18" s="489"/>
      <c r="EQ18" s="489"/>
      <c r="ES18" s="564"/>
      <c r="ET18" s="564"/>
      <c r="EU18" s="564"/>
      <c r="EV18" s="489"/>
      <c r="EW18" s="489"/>
      <c r="EX18" s="489"/>
      <c r="EZ18" s="564"/>
      <c r="FA18" s="564"/>
      <c r="FB18" s="564"/>
      <c r="FC18" s="489"/>
      <c r="FD18" s="489"/>
      <c r="FE18" s="489"/>
      <c r="FG18" s="564"/>
      <c r="FH18" s="564"/>
      <c r="FI18" s="564"/>
      <c r="FJ18" s="489"/>
      <c r="FK18" s="489"/>
      <c r="FL18" s="564"/>
      <c r="FM18" s="564"/>
      <c r="FN18" s="564"/>
      <c r="FO18" s="564"/>
      <c r="FP18" s="564"/>
      <c r="FQ18" s="564"/>
      <c r="FR18" s="564"/>
      <c r="FS18" s="564"/>
      <c r="FT18" s="564"/>
      <c r="FU18" s="564"/>
      <c r="FV18" s="564"/>
      <c r="FW18" s="564"/>
      <c r="FX18" s="564"/>
      <c r="FY18" s="564"/>
      <c r="FZ18" s="564"/>
      <c r="GA18" s="564"/>
      <c r="GB18" s="564"/>
      <c r="GC18" s="564"/>
      <c r="GD18" s="564"/>
      <c r="GE18" s="564"/>
      <c r="GF18" s="564"/>
      <c r="GG18" s="564"/>
      <c r="GH18" s="564"/>
      <c r="GI18" s="564"/>
      <c r="GJ18" s="564"/>
      <c r="GK18" s="564"/>
      <c r="GL18" s="564"/>
      <c r="GM18" s="564"/>
      <c r="GN18" s="564"/>
      <c r="GO18" s="564"/>
      <c r="GP18" s="564"/>
      <c r="GQ18" s="564"/>
      <c r="GR18" s="564"/>
      <c r="GS18" s="564"/>
      <c r="GT18" s="564"/>
      <c r="GU18" s="564"/>
      <c r="GV18" s="489"/>
      <c r="GW18" s="489"/>
      <c r="GX18" s="489"/>
      <c r="GY18" s="489"/>
      <c r="GZ18" s="489"/>
      <c r="HA18" s="489"/>
      <c r="HB18" s="489"/>
      <c r="HC18" s="489"/>
      <c r="HD18" s="489"/>
      <c r="HE18" s="489"/>
      <c r="HF18" s="489"/>
      <c r="HG18" s="489"/>
      <c r="HH18" s="489"/>
      <c r="HI18" s="489"/>
      <c r="HJ18" s="489"/>
      <c r="HK18" s="489"/>
      <c r="HL18" s="489"/>
      <c r="HM18" s="489"/>
      <c r="HN18" s="489"/>
      <c r="HO18" s="489"/>
      <c r="HP18" s="489"/>
      <c r="HQ18" s="489"/>
      <c r="HR18" s="489"/>
      <c r="HS18" s="489"/>
      <c r="HT18" s="489"/>
      <c r="HU18" s="489"/>
      <c r="HV18" s="489"/>
      <c r="HW18" s="489"/>
      <c r="HX18" s="489"/>
      <c r="HY18" s="489"/>
      <c r="HZ18" s="489"/>
      <c r="IA18" s="489"/>
      <c r="IB18" s="489"/>
      <c r="IC18" s="489"/>
      <c r="ID18" s="489"/>
      <c r="IE18" s="489"/>
      <c r="IF18" s="489"/>
      <c r="IH18" s="564"/>
      <c r="II18" s="564"/>
      <c r="IJ18" s="564"/>
      <c r="IK18" s="489"/>
      <c r="IL18" s="489"/>
      <c r="IM18" s="564"/>
      <c r="IN18" s="564"/>
      <c r="IO18" s="564"/>
      <c r="IP18" s="564"/>
      <c r="IQ18" s="564"/>
      <c r="IR18" s="564"/>
      <c r="IS18" s="489"/>
      <c r="IT18" s="489"/>
      <c r="IU18" s="489"/>
      <c r="IV18" s="489"/>
      <c r="IW18" s="489"/>
      <c r="IX18" s="489"/>
      <c r="IY18" s="489"/>
      <c r="JA18" s="564"/>
      <c r="JB18" s="564"/>
      <c r="JC18" s="564"/>
      <c r="JD18" s="564"/>
      <c r="JE18" s="489"/>
      <c r="JG18" s="562"/>
      <c r="JH18" s="562"/>
      <c r="JI18" s="562"/>
      <c r="JJ18" s="489"/>
      <c r="JK18" s="489"/>
      <c r="JL18" s="562"/>
      <c r="JM18" s="562"/>
      <c r="JN18" s="562"/>
      <c r="JO18" s="562"/>
      <c r="JP18" s="562"/>
      <c r="JQ18" s="562"/>
      <c r="JR18" s="562"/>
      <c r="JS18" s="562"/>
      <c r="JT18" s="562"/>
      <c r="JU18" s="562"/>
      <c r="JV18" s="562"/>
      <c r="JW18" s="562"/>
      <c r="JX18" s="562"/>
      <c r="JY18" s="562"/>
      <c r="JZ18" s="562"/>
      <c r="KA18" s="562"/>
      <c r="KB18" s="489"/>
      <c r="KC18" s="489"/>
      <c r="KD18" s="489"/>
      <c r="KE18" s="489"/>
      <c r="KF18" s="489"/>
      <c r="KG18" s="489"/>
      <c r="KH18" s="489"/>
      <c r="KI18" s="489"/>
      <c r="KJ18" s="489"/>
      <c r="KK18" s="489"/>
      <c r="KL18" s="489"/>
      <c r="KM18" s="489"/>
      <c r="KN18" s="489"/>
      <c r="KO18" s="489"/>
      <c r="KP18" s="489"/>
      <c r="KQ18" s="489"/>
      <c r="KR18" s="489"/>
      <c r="KT18" s="564"/>
      <c r="KU18" s="564"/>
      <c r="KV18" s="489"/>
      <c r="KW18" s="489"/>
    </row>
    <row r="19" spans="1:309">
      <c r="A19" s="490" t="s">
        <v>330</v>
      </c>
      <c r="B19" s="505"/>
      <c r="C19" s="490"/>
      <c r="D19" s="490"/>
      <c r="E19" s="490"/>
      <c r="F19" s="489"/>
      <c r="G19" s="489"/>
      <c r="H19" s="489"/>
      <c r="I19" s="489"/>
      <c r="J19" s="489"/>
      <c r="K19" s="489"/>
      <c r="L19" s="564"/>
      <c r="M19" s="489"/>
      <c r="O19" s="562"/>
      <c r="P19" s="562"/>
      <c r="Q19" s="562"/>
      <c r="R19" s="562"/>
      <c r="S19" s="562"/>
      <c r="T19" s="562"/>
      <c r="U19" s="562"/>
      <c r="V19" s="562"/>
      <c r="W19" s="489"/>
      <c r="Y19" s="562"/>
      <c r="Z19" s="562"/>
      <c r="AA19" s="562"/>
      <c r="AB19" s="562"/>
      <c r="AC19" s="562"/>
      <c r="AD19" s="562"/>
      <c r="AE19" s="562"/>
      <c r="AF19" s="489"/>
      <c r="AH19" s="489"/>
      <c r="AI19" s="489"/>
      <c r="AJ19" s="489"/>
      <c r="AK19" s="489"/>
      <c r="AL19" s="489"/>
      <c r="AM19" s="489"/>
      <c r="AN19" s="489"/>
      <c r="AO19" s="489"/>
      <c r="AP19" s="489"/>
      <c r="AQ19" s="489"/>
      <c r="AR19" s="489"/>
      <c r="AS19" s="489"/>
      <c r="AT19" s="489"/>
      <c r="AU19" s="489"/>
      <c r="AV19" s="489"/>
      <c r="AW19" s="489"/>
      <c r="AX19" s="489"/>
      <c r="AY19" s="489"/>
      <c r="AZ19" s="489"/>
      <c r="BA19" s="489"/>
      <c r="BB19" s="489"/>
      <c r="BC19" s="564"/>
      <c r="BD19" s="564"/>
      <c r="BE19" s="489"/>
      <c r="BG19" s="564"/>
      <c r="BH19" s="564"/>
      <c r="BI19" s="564"/>
      <c r="BJ19" s="489"/>
      <c r="BK19" s="489"/>
      <c r="BL19" s="489"/>
      <c r="BN19" s="564"/>
      <c r="BO19" s="564"/>
      <c r="BP19" s="564"/>
      <c r="BQ19" s="489"/>
      <c r="BR19" s="489"/>
      <c r="BS19" s="489"/>
      <c r="BU19" s="564"/>
      <c r="BV19" s="564"/>
      <c r="BW19" s="564"/>
      <c r="BX19" s="489"/>
      <c r="BY19" s="489"/>
      <c r="BZ19" s="489"/>
      <c r="CB19" s="564"/>
      <c r="CC19" s="564"/>
      <c r="CD19" s="564"/>
      <c r="CE19" s="489"/>
      <c r="CF19" s="489"/>
      <c r="CG19" s="564"/>
      <c r="CH19" s="564"/>
      <c r="CI19" s="564"/>
      <c r="CJ19" s="564"/>
      <c r="CK19" s="564"/>
      <c r="CL19" s="564"/>
      <c r="CM19" s="489"/>
      <c r="CN19" s="489"/>
      <c r="CO19" s="489"/>
      <c r="CP19" s="489"/>
      <c r="CQ19" s="489"/>
      <c r="CR19" s="489"/>
      <c r="CS19" s="489"/>
      <c r="CT19" s="489"/>
      <c r="CV19" s="564"/>
      <c r="CW19" s="564"/>
      <c r="CX19" s="564"/>
      <c r="CY19" s="489"/>
      <c r="CZ19" s="489"/>
      <c r="DA19" s="564"/>
      <c r="DB19" s="489"/>
      <c r="DC19" s="564"/>
      <c r="DD19" s="564"/>
      <c r="DE19" s="564"/>
      <c r="DF19" s="564"/>
      <c r="DG19" s="564"/>
      <c r="DH19" s="564"/>
      <c r="DI19" s="564"/>
      <c r="DJ19" s="564"/>
      <c r="DK19" s="564"/>
      <c r="DL19" s="564"/>
      <c r="DM19" s="564"/>
      <c r="DN19" s="564"/>
      <c r="DO19" s="564"/>
      <c r="DP19" s="564"/>
      <c r="DQ19" s="564"/>
      <c r="DR19" s="564"/>
      <c r="DS19" s="564"/>
      <c r="DT19" s="564"/>
      <c r="DU19" s="564"/>
      <c r="DV19" s="564"/>
      <c r="DW19" s="489"/>
      <c r="DX19" s="489"/>
      <c r="DY19" s="489"/>
      <c r="DZ19" s="489"/>
      <c r="EA19" s="489"/>
      <c r="EB19" s="489"/>
      <c r="EC19" s="489"/>
      <c r="ED19" s="489"/>
      <c r="EE19" s="489"/>
      <c r="EF19" s="489"/>
      <c r="EG19" s="489"/>
      <c r="EH19" s="489"/>
      <c r="EI19" s="489"/>
      <c r="EJ19" s="489"/>
      <c r="EK19" s="489"/>
      <c r="EL19" s="489"/>
      <c r="EM19" s="489"/>
      <c r="EN19" s="489"/>
      <c r="EO19" s="489"/>
      <c r="EP19" s="489"/>
      <c r="EQ19" s="489"/>
      <c r="ES19" s="564"/>
      <c r="ET19" s="564"/>
      <c r="EU19" s="564"/>
      <c r="EV19" s="489"/>
      <c r="EW19" s="489"/>
      <c r="EX19" s="489"/>
      <c r="EZ19" s="564"/>
      <c r="FA19" s="564"/>
      <c r="FB19" s="564"/>
      <c r="FC19" s="489"/>
      <c r="FD19" s="489"/>
      <c r="FE19" s="489"/>
      <c r="FG19" s="564"/>
      <c r="FH19" s="564"/>
      <c r="FI19" s="564"/>
      <c r="FJ19" s="489"/>
      <c r="FK19" s="489"/>
      <c r="FL19" s="564"/>
      <c r="FM19" s="564"/>
      <c r="FN19" s="564"/>
      <c r="FO19" s="564"/>
      <c r="FP19" s="564"/>
      <c r="FQ19" s="564"/>
      <c r="FR19" s="564"/>
      <c r="FS19" s="564"/>
      <c r="FT19" s="564"/>
      <c r="FU19" s="564"/>
      <c r="FV19" s="564"/>
      <c r="FW19" s="564"/>
      <c r="FX19" s="564"/>
      <c r="FY19" s="564"/>
      <c r="FZ19" s="564"/>
      <c r="GA19" s="564"/>
      <c r="GB19" s="564"/>
      <c r="GC19" s="564"/>
      <c r="GD19" s="564"/>
      <c r="GE19" s="564"/>
      <c r="GF19" s="564"/>
      <c r="GG19" s="564"/>
      <c r="GH19" s="564"/>
      <c r="GI19" s="564"/>
      <c r="GJ19" s="564"/>
      <c r="GK19" s="564"/>
      <c r="GL19" s="564"/>
      <c r="GM19" s="564"/>
      <c r="GN19" s="564"/>
      <c r="GO19" s="564"/>
      <c r="GP19" s="564"/>
      <c r="GQ19" s="564"/>
      <c r="GR19" s="564"/>
      <c r="GS19" s="564"/>
      <c r="GT19" s="564"/>
      <c r="GU19" s="564"/>
      <c r="GV19" s="489"/>
      <c r="GW19" s="489"/>
      <c r="GX19" s="489"/>
      <c r="GY19" s="489"/>
      <c r="GZ19" s="489"/>
      <c r="HA19" s="489"/>
      <c r="HB19" s="489"/>
      <c r="HC19" s="489"/>
      <c r="HD19" s="489"/>
      <c r="HE19" s="489"/>
      <c r="HF19" s="489"/>
      <c r="HG19" s="489"/>
      <c r="HH19" s="489"/>
      <c r="HI19" s="489"/>
      <c r="HJ19" s="489"/>
      <c r="HK19" s="489"/>
      <c r="HL19" s="489"/>
      <c r="HM19" s="489"/>
      <c r="HN19" s="489"/>
      <c r="HO19" s="489"/>
      <c r="HP19" s="489"/>
      <c r="HQ19" s="489"/>
      <c r="HR19" s="489"/>
      <c r="HS19" s="489"/>
      <c r="HT19" s="489"/>
      <c r="HU19" s="489"/>
      <c r="HV19" s="489"/>
      <c r="HW19" s="489"/>
      <c r="HX19" s="489"/>
      <c r="HY19" s="489"/>
      <c r="HZ19" s="489"/>
      <c r="IA19" s="489"/>
      <c r="IB19" s="489"/>
      <c r="IC19" s="489"/>
      <c r="ID19" s="489"/>
      <c r="IE19" s="489"/>
      <c r="IF19" s="489"/>
      <c r="IH19" s="564"/>
      <c r="II19" s="564"/>
      <c r="IJ19" s="564"/>
      <c r="IK19" s="489"/>
      <c r="IL19" s="489"/>
      <c r="IM19" s="564"/>
      <c r="IN19" s="564"/>
      <c r="IO19" s="564"/>
      <c r="IP19" s="564"/>
      <c r="IQ19" s="564"/>
      <c r="IR19" s="564"/>
      <c r="IS19" s="489"/>
      <c r="IT19" s="489"/>
      <c r="IU19" s="489"/>
      <c r="IV19" s="489"/>
      <c r="IW19" s="489"/>
      <c r="IX19" s="489"/>
      <c r="IY19" s="489"/>
      <c r="JA19" s="564"/>
      <c r="JB19" s="564"/>
      <c r="JC19" s="564"/>
      <c r="JD19" s="564"/>
      <c r="JE19" s="489"/>
      <c r="JG19" s="562"/>
      <c r="JH19" s="562"/>
      <c r="JI19" s="562"/>
      <c r="JJ19" s="489"/>
      <c r="JK19" s="489"/>
      <c r="JL19" s="562"/>
      <c r="JM19" s="562"/>
      <c r="JN19" s="562"/>
      <c r="JO19" s="562"/>
      <c r="JP19" s="562"/>
      <c r="JQ19" s="562"/>
      <c r="JR19" s="562"/>
      <c r="JS19" s="562"/>
      <c r="JT19" s="562"/>
      <c r="JU19" s="562"/>
      <c r="JV19" s="562"/>
      <c r="JW19" s="562"/>
      <c r="JX19" s="562"/>
      <c r="JY19" s="562"/>
      <c r="JZ19" s="562"/>
      <c r="KA19" s="562"/>
      <c r="KB19" s="489"/>
      <c r="KC19" s="489"/>
      <c r="KD19" s="489"/>
      <c r="KE19" s="489"/>
      <c r="KF19" s="489"/>
      <c r="KG19" s="489"/>
      <c r="KH19" s="489"/>
      <c r="KI19" s="489"/>
      <c r="KJ19" s="489"/>
      <c r="KK19" s="489"/>
      <c r="KL19" s="489"/>
      <c r="KM19" s="489"/>
      <c r="KN19" s="489"/>
      <c r="KO19" s="489"/>
      <c r="KP19" s="489"/>
      <c r="KQ19" s="489"/>
      <c r="KR19" s="489"/>
      <c r="KT19" s="564"/>
      <c r="KU19" s="564"/>
      <c r="KV19" s="489"/>
      <c r="KW19" s="489"/>
    </row>
    <row r="20" spans="1:309">
      <c r="A20" s="490" t="s">
        <v>331</v>
      </c>
      <c r="B20" s="501">
        <v>17060</v>
      </c>
      <c r="C20" s="490"/>
      <c r="D20" s="490"/>
      <c r="E20" s="490"/>
      <c r="F20" s="489"/>
      <c r="G20" s="489"/>
      <c r="H20" s="489"/>
      <c r="I20" s="489"/>
      <c r="J20" s="489"/>
      <c r="K20" s="489"/>
      <c r="L20" s="564"/>
      <c r="M20" s="489"/>
      <c r="O20" s="562"/>
      <c r="P20" s="562"/>
      <c r="Q20" s="562"/>
      <c r="R20" s="562"/>
      <c r="S20" s="562"/>
      <c r="T20" s="562"/>
      <c r="U20" s="562"/>
      <c r="V20" s="562"/>
      <c r="W20" s="489"/>
      <c r="Y20" s="562"/>
      <c r="Z20" s="562"/>
      <c r="AA20" s="562"/>
      <c r="AB20" s="562"/>
      <c r="AC20" s="562"/>
      <c r="AD20" s="562"/>
      <c r="AE20" s="562"/>
      <c r="AF20" s="489"/>
      <c r="AH20" s="489"/>
      <c r="AI20" s="489"/>
      <c r="AJ20" s="489"/>
      <c r="AK20" s="489"/>
      <c r="AL20" s="489"/>
      <c r="AM20" s="489"/>
      <c r="AN20" s="489"/>
      <c r="AO20" s="489"/>
      <c r="AP20" s="489"/>
      <c r="AQ20" s="489"/>
      <c r="AR20" s="489"/>
      <c r="AS20" s="489"/>
      <c r="AT20" s="489"/>
      <c r="AU20" s="489"/>
      <c r="AV20" s="489"/>
      <c r="AW20" s="489"/>
      <c r="AX20" s="489"/>
      <c r="AY20" s="489"/>
      <c r="AZ20" s="489"/>
      <c r="BA20" s="489"/>
      <c r="BB20" s="489"/>
      <c r="BC20" s="564"/>
      <c r="BD20" s="564"/>
      <c r="BE20" s="489"/>
      <c r="BG20" s="564"/>
      <c r="BH20" s="564"/>
      <c r="BI20" s="564"/>
      <c r="BJ20" s="489"/>
      <c r="BK20" s="489"/>
      <c r="BL20" s="489"/>
      <c r="BN20" s="564"/>
      <c r="BO20" s="564"/>
      <c r="BP20" s="564"/>
      <c r="BQ20" s="489"/>
      <c r="BR20" s="489"/>
      <c r="BS20" s="489"/>
      <c r="BU20" s="564"/>
      <c r="BV20" s="564"/>
      <c r="BW20" s="564"/>
      <c r="BX20" s="489"/>
      <c r="BY20" s="489"/>
      <c r="BZ20" s="489"/>
      <c r="CB20" s="564"/>
      <c r="CC20" s="564"/>
      <c r="CD20" s="564"/>
      <c r="CE20" s="489"/>
      <c r="CF20" s="489"/>
      <c r="CG20" s="564"/>
      <c r="CH20" s="564"/>
      <c r="CI20" s="564"/>
      <c r="CJ20" s="564"/>
      <c r="CK20" s="564"/>
      <c r="CL20" s="564"/>
      <c r="CM20" s="489"/>
      <c r="CN20" s="489"/>
      <c r="CO20" s="489"/>
      <c r="CP20" s="489"/>
      <c r="CQ20" s="489"/>
      <c r="CR20" s="489"/>
      <c r="CS20" s="489"/>
      <c r="CT20" s="489"/>
      <c r="CV20" s="564"/>
      <c r="CW20" s="564"/>
      <c r="CX20" s="564"/>
      <c r="CY20" s="489"/>
      <c r="CZ20" s="489"/>
      <c r="DA20" s="564"/>
      <c r="DB20" s="489"/>
      <c r="DC20" s="564"/>
      <c r="DD20" s="564"/>
      <c r="DE20" s="564"/>
      <c r="DF20" s="564"/>
      <c r="DG20" s="564"/>
      <c r="DH20" s="564"/>
      <c r="DI20" s="564"/>
      <c r="DJ20" s="564"/>
      <c r="DK20" s="564"/>
      <c r="DL20" s="564"/>
      <c r="DM20" s="564"/>
      <c r="DN20" s="564"/>
      <c r="DO20" s="564"/>
      <c r="DP20" s="564"/>
      <c r="DQ20" s="564"/>
      <c r="DR20" s="564"/>
      <c r="DS20" s="564"/>
      <c r="DT20" s="564"/>
      <c r="DU20" s="564"/>
      <c r="DV20" s="564"/>
      <c r="DW20" s="489"/>
      <c r="DX20" s="489"/>
      <c r="DY20" s="489"/>
      <c r="DZ20" s="489"/>
      <c r="EA20" s="489"/>
      <c r="EB20" s="489"/>
      <c r="EC20" s="489"/>
      <c r="ED20" s="489"/>
      <c r="EE20" s="489"/>
      <c r="EF20" s="489"/>
      <c r="EG20" s="489"/>
      <c r="EH20" s="489"/>
      <c r="EI20" s="489"/>
      <c r="EJ20" s="489"/>
      <c r="EK20" s="489"/>
      <c r="EL20" s="489"/>
      <c r="EM20" s="489"/>
      <c r="EN20" s="489"/>
      <c r="EO20" s="489"/>
      <c r="EP20" s="489"/>
      <c r="EQ20" s="489"/>
      <c r="ES20" s="564"/>
      <c r="ET20" s="564"/>
      <c r="EU20" s="564"/>
      <c r="EV20" s="489"/>
      <c r="EW20" s="489"/>
      <c r="EX20" s="489"/>
      <c r="EZ20" s="564"/>
      <c r="FA20" s="564"/>
      <c r="FB20" s="564"/>
      <c r="FC20" s="489"/>
      <c r="FD20" s="489"/>
      <c r="FE20" s="489"/>
      <c r="FG20" s="564"/>
      <c r="FH20" s="564"/>
      <c r="FI20" s="564"/>
      <c r="FJ20" s="489"/>
      <c r="FK20" s="489"/>
      <c r="FL20" s="564"/>
      <c r="FM20" s="564"/>
      <c r="FN20" s="564"/>
      <c r="FO20" s="564"/>
      <c r="FP20" s="564"/>
      <c r="FQ20" s="564"/>
      <c r="FR20" s="564"/>
      <c r="FS20" s="564"/>
      <c r="FT20" s="564"/>
      <c r="FU20" s="564"/>
      <c r="FV20" s="564"/>
      <c r="FW20" s="564"/>
      <c r="FX20" s="564"/>
      <c r="FY20" s="564"/>
      <c r="FZ20" s="564"/>
      <c r="GA20" s="564"/>
      <c r="GB20" s="564"/>
      <c r="GC20" s="564"/>
      <c r="GD20" s="564"/>
      <c r="GE20" s="564"/>
      <c r="GF20" s="564"/>
      <c r="GG20" s="564"/>
      <c r="GH20" s="564"/>
      <c r="GI20" s="564"/>
      <c r="GJ20" s="564"/>
      <c r="GK20" s="564"/>
      <c r="GL20" s="564"/>
      <c r="GM20" s="564"/>
      <c r="GN20" s="564"/>
      <c r="GO20" s="564"/>
      <c r="GP20" s="564"/>
      <c r="GQ20" s="564"/>
      <c r="GR20" s="564"/>
      <c r="GS20" s="564"/>
      <c r="GT20" s="564"/>
      <c r="GU20" s="564"/>
      <c r="GV20" s="489"/>
      <c r="GW20" s="489"/>
      <c r="GX20" s="489"/>
      <c r="GY20" s="489"/>
      <c r="GZ20" s="489"/>
      <c r="HA20" s="489"/>
      <c r="HB20" s="489"/>
      <c r="HC20" s="489"/>
      <c r="HD20" s="489"/>
      <c r="HE20" s="489"/>
      <c r="HF20" s="489"/>
      <c r="HG20" s="489"/>
      <c r="HH20" s="489"/>
      <c r="HI20" s="489"/>
      <c r="HJ20" s="489"/>
      <c r="HK20" s="489"/>
      <c r="HL20" s="489"/>
      <c r="HM20" s="489"/>
      <c r="HN20" s="489"/>
      <c r="HO20" s="489"/>
      <c r="HP20" s="489"/>
      <c r="HQ20" s="489"/>
      <c r="HR20" s="489"/>
      <c r="HS20" s="489"/>
      <c r="HT20" s="489"/>
      <c r="HU20" s="489"/>
      <c r="HV20" s="489"/>
      <c r="HW20" s="489"/>
      <c r="HX20" s="489"/>
      <c r="HY20" s="489"/>
      <c r="HZ20" s="489"/>
      <c r="IA20" s="489"/>
      <c r="IB20" s="489"/>
      <c r="IC20" s="489"/>
      <c r="ID20" s="489"/>
      <c r="IE20" s="489"/>
      <c r="IF20" s="489"/>
      <c r="IH20" s="564"/>
      <c r="II20" s="564"/>
      <c r="IJ20" s="564"/>
      <c r="IK20" s="489"/>
      <c r="IL20" s="489"/>
      <c r="IM20" s="564"/>
      <c r="IN20" s="564"/>
      <c r="IO20" s="564"/>
      <c r="IP20" s="564"/>
      <c r="IQ20" s="564"/>
      <c r="IR20" s="564"/>
      <c r="IS20" s="489"/>
      <c r="IT20" s="489"/>
      <c r="IU20" s="489"/>
      <c r="IV20" s="489"/>
      <c r="IW20" s="489"/>
      <c r="IX20" s="489"/>
      <c r="IY20" s="489"/>
      <c r="JA20" s="564"/>
      <c r="JB20" s="564"/>
      <c r="JC20" s="564"/>
      <c r="JD20" s="564"/>
      <c r="JE20" s="489"/>
      <c r="JG20" s="562"/>
      <c r="JH20" s="562"/>
      <c r="JI20" s="562"/>
      <c r="JJ20" s="489"/>
      <c r="JK20" s="489"/>
      <c r="JL20" s="562"/>
      <c r="JM20" s="562"/>
      <c r="JN20" s="562"/>
      <c r="JO20" s="562"/>
      <c r="JP20" s="562"/>
      <c r="JQ20" s="562"/>
      <c r="JR20" s="562"/>
      <c r="JS20" s="562"/>
      <c r="JT20" s="562"/>
      <c r="JU20" s="562"/>
      <c r="JV20" s="562"/>
      <c r="JW20" s="562"/>
      <c r="JX20" s="562"/>
      <c r="JY20" s="562"/>
      <c r="JZ20" s="562"/>
      <c r="KA20" s="562"/>
      <c r="KB20" s="489"/>
      <c r="KC20" s="489"/>
      <c r="KD20" s="489"/>
      <c r="KE20" s="489"/>
      <c r="KF20" s="489"/>
      <c r="KG20" s="489"/>
      <c r="KH20" s="489"/>
      <c r="KI20" s="489"/>
      <c r="KJ20" s="489"/>
      <c r="KK20" s="489"/>
      <c r="KL20" s="489"/>
      <c r="KM20" s="489"/>
      <c r="KN20" s="489"/>
      <c r="KO20" s="489"/>
      <c r="KP20" s="489"/>
      <c r="KQ20" s="489"/>
      <c r="KR20" s="489"/>
      <c r="KT20" s="564"/>
      <c r="KU20" s="564"/>
      <c r="KV20" s="489"/>
      <c r="KW20" s="489"/>
    </row>
    <row r="21" spans="1:309">
      <c r="A21" s="490" t="s">
        <v>332</v>
      </c>
      <c r="B21" s="501">
        <v>17060</v>
      </c>
      <c r="C21" s="490"/>
      <c r="D21" s="490"/>
      <c r="E21" s="490"/>
      <c r="F21" s="489"/>
      <c r="G21" s="489"/>
      <c r="H21" s="489"/>
      <c r="I21" s="489"/>
      <c r="J21" s="489"/>
      <c r="K21" s="489"/>
      <c r="L21" s="564"/>
      <c r="M21" s="489"/>
      <c r="O21" s="562"/>
      <c r="P21" s="562"/>
      <c r="Q21" s="562"/>
      <c r="R21" s="562"/>
      <c r="S21" s="562"/>
      <c r="T21" s="562"/>
      <c r="U21" s="562"/>
      <c r="V21" s="562"/>
      <c r="W21" s="489"/>
      <c r="Y21" s="562"/>
      <c r="Z21" s="562"/>
      <c r="AA21" s="562"/>
      <c r="AB21" s="562"/>
      <c r="AC21" s="562"/>
      <c r="AD21" s="562"/>
      <c r="AE21" s="562"/>
      <c r="AF21" s="489"/>
      <c r="AH21" s="489"/>
      <c r="AI21" s="489"/>
      <c r="AJ21" s="489"/>
      <c r="AK21" s="489"/>
      <c r="AL21" s="489"/>
      <c r="AM21" s="489"/>
      <c r="AN21" s="489"/>
      <c r="AO21" s="489"/>
      <c r="AP21" s="489"/>
      <c r="AQ21" s="489"/>
      <c r="AR21" s="489"/>
      <c r="AS21" s="489"/>
      <c r="AT21" s="489"/>
      <c r="AU21" s="489"/>
      <c r="AV21" s="489"/>
      <c r="AW21" s="489"/>
      <c r="AX21" s="489"/>
      <c r="AY21" s="489"/>
      <c r="AZ21" s="489"/>
      <c r="BA21" s="489"/>
      <c r="BB21" s="489"/>
      <c r="BC21" s="564"/>
      <c r="BD21" s="564"/>
      <c r="BE21" s="489"/>
      <c r="BG21" s="564"/>
      <c r="BH21" s="564"/>
      <c r="BI21" s="564"/>
      <c r="BJ21" s="489"/>
      <c r="BK21" s="489"/>
      <c r="BL21" s="489"/>
      <c r="BN21" s="564"/>
      <c r="BO21" s="564"/>
      <c r="BP21" s="564"/>
      <c r="BQ21" s="489"/>
      <c r="BR21" s="489"/>
      <c r="BS21" s="489"/>
      <c r="BU21" s="564"/>
      <c r="BV21" s="564"/>
      <c r="BW21" s="564"/>
      <c r="BX21" s="489"/>
      <c r="BY21" s="489"/>
      <c r="BZ21" s="489"/>
      <c r="CB21" s="564"/>
      <c r="CC21" s="564"/>
      <c r="CD21" s="564"/>
      <c r="CE21" s="489"/>
      <c r="CF21" s="489"/>
      <c r="CG21" s="564"/>
      <c r="CH21" s="564"/>
      <c r="CI21" s="564"/>
      <c r="CJ21" s="564"/>
      <c r="CK21" s="564"/>
      <c r="CL21" s="564"/>
      <c r="CM21" s="489"/>
      <c r="CN21" s="489"/>
      <c r="CO21" s="489"/>
      <c r="CP21" s="489"/>
      <c r="CQ21" s="489"/>
      <c r="CR21" s="489"/>
      <c r="CS21" s="489"/>
      <c r="CT21" s="489"/>
      <c r="CV21" s="564"/>
      <c r="CW21" s="564"/>
      <c r="CX21" s="564"/>
      <c r="CY21" s="489"/>
      <c r="CZ21" s="489"/>
      <c r="DA21" s="564"/>
      <c r="DB21" s="489"/>
      <c r="DC21" s="564"/>
      <c r="DD21" s="564"/>
      <c r="DE21" s="564"/>
      <c r="DF21" s="564"/>
      <c r="DG21" s="564"/>
      <c r="DH21" s="564"/>
      <c r="DI21" s="564"/>
      <c r="DJ21" s="564"/>
      <c r="DK21" s="564"/>
      <c r="DL21" s="564"/>
      <c r="DM21" s="564"/>
      <c r="DN21" s="564"/>
      <c r="DO21" s="564"/>
      <c r="DP21" s="564"/>
      <c r="DQ21" s="564"/>
      <c r="DR21" s="564"/>
      <c r="DS21" s="564"/>
      <c r="DT21" s="564"/>
      <c r="DU21" s="564"/>
      <c r="DV21" s="564"/>
      <c r="DW21" s="489"/>
      <c r="DX21" s="489"/>
      <c r="DY21" s="489"/>
      <c r="DZ21" s="489"/>
      <c r="EA21" s="489"/>
      <c r="EB21" s="489"/>
      <c r="EC21" s="489"/>
      <c r="ED21" s="489"/>
      <c r="EE21" s="489"/>
      <c r="EF21" s="489"/>
      <c r="EG21" s="489"/>
      <c r="EH21" s="489"/>
      <c r="EI21" s="489"/>
      <c r="EJ21" s="489"/>
      <c r="EK21" s="489"/>
      <c r="EL21" s="489"/>
      <c r="EM21" s="489"/>
      <c r="EN21" s="489"/>
      <c r="EO21" s="489"/>
      <c r="EP21" s="489"/>
      <c r="EQ21" s="489"/>
      <c r="ES21" s="564"/>
      <c r="ET21" s="564"/>
      <c r="EU21" s="564"/>
      <c r="EV21" s="489"/>
      <c r="EW21" s="489"/>
      <c r="EX21" s="489"/>
      <c r="EZ21" s="564"/>
      <c r="FA21" s="564"/>
      <c r="FB21" s="564"/>
      <c r="FC21" s="489"/>
      <c r="FD21" s="489"/>
      <c r="FE21" s="489"/>
      <c r="FG21" s="564"/>
      <c r="FH21" s="564"/>
      <c r="FI21" s="564"/>
      <c r="FJ21" s="489"/>
      <c r="FK21" s="489"/>
      <c r="FL21" s="564"/>
      <c r="FM21" s="564"/>
      <c r="FN21" s="564"/>
      <c r="FO21" s="564"/>
      <c r="FP21" s="564"/>
      <c r="FQ21" s="564"/>
      <c r="FR21" s="564"/>
      <c r="FS21" s="564"/>
      <c r="FT21" s="564"/>
      <c r="FU21" s="564"/>
      <c r="FV21" s="564"/>
      <c r="FW21" s="564"/>
      <c r="FX21" s="564"/>
      <c r="FY21" s="564"/>
      <c r="FZ21" s="564"/>
      <c r="GA21" s="564"/>
      <c r="GB21" s="564"/>
      <c r="GC21" s="564"/>
      <c r="GD21" s="564"/>
      <c r="GE21" s="564"/>
      <c r="GF21" s="564"/>
      <c r="GG21" s="564"/>
      <c r="GH21" s="564"/>
      <c r="GI21" s="564"/>
      <c r="GJ21" s="564"/>
      <c r="GK21" s="564"/>
      <c r="GL21" s="564"/>
      <c r="GM21" s="564"/>
      <c r="GN21" s="564"/>
      <c r="GO21" s="564"/>
      <c r="GP21" s="564"/>
      <c r="GQ21" s="564"/>
      <c r="GR21" s="564"/>
      <c r="GS21" s="564"/>
      <c r="GT21" s="564"/>
      <c r="GU21" s="564"/>
      <c r="GV21" s="489"/>
      <c r="GW21" s="489"/>
      <c r="GX21" s="489"/>
      <c r="GY21" s="489"/>
      <c r="GZ21" s="489"/>
      <c r="HA21" s="489"/>
      <c r="HB21" s="489"/>
      <c r="HC21" s="489"/>
      <c r="HD21" s="489"/>
      <c r="HE21" s="489"/>
      <c r="HF21" s="489"/>
      <c r="HG21" s="489"/>
      <c r="HH21" s="489"/>
      <c r="HI21" s="489"/>
      <c r="HJ21" s="489"/>
      <c r="HK21" s="489"/>
      <c r="HL21" s="489"/>
      <c r="HM21" s="489"/>
      <c r="HN21" s="489"/>
      <c r="HO21" s="489"/>
      <c r="HP21" s="489"/>
      <c r="HQ21" s="489"/>
      <c r="HR21" s="489"/>
      <c r="HS21" s="489"/>
      <c r="HT21" s="489"/>
      <c r="HU21" s="489"/>
      <c r="HV21" s="489"/>
      <c r="HW21" s="489"/>
      <c r="HX21" s="489"/>
      <c r="HY21" s="489"/>
      <c r="HZ21" s="489"/>
      <c r="IA21" s="489"/>
      <c r="IB21" s="489"/>
      <c r="IC21" s="489"/>
      <c r="ID21" s="489"/>
      <c r="IE21" s="489"/>
      <c r="IF21" s="489"/>
      <c r="IH21" s="564"/>
      <c r="II21" s="564"/>
      <c r="IJ21" s="564"/>
      <c r="IK21" s="489"/>
      <c r="IL21" s="489"/>
      <c r="IM21" s="564"/>
      <c r="IN21" s="564"/>
      <c r="IO21" s="564"/>
      <c r="IP21" s="564"/>
      <c r="IQ21" s="564"/>
      <c r="IR21" s="564"/>
      <c r="IS21" s="489"/>
      <c r="IT21" s="489"/>
      <c r="IU21" s="489"/>
      <c r="IV21" s="489"/>
      <c r="IW21" s="489"/>
      <c r="IX21" s="489"/>
      <c r="IY21" s="489"/>
      <c r="JA21" s="564"/>
      <c r="JB21" s="564"/>
      <c r="JC21" s="564"/>
      <c r="JD21" s="564"/>
      <c r="JE21" s="489"/>
      <c r="JG21" s="562"/>
      <c r="JH21" s="562"/>
      <c r="JI21" s="562"/>
      <c r="JJ21" s="489"/>
      <c r="JK21" s="489"/>
      <c r="JL21" s="562"/>
      <c r="JM21" s="562"/>
      <c r="JN21" s="562"/>
      <c r="JO21" s="562"/>
      <c r="JP21" s="562"/>
      <c r="JQ21" s="562"/>
      <c r="JR21" s="562"/>
      <c r="JS21" s="562"/>
      <c r="JT21" s="562"/>
      <c r="JU21" s="562"/>
      <c r="JV21" s="562"/>
      <c r="JW21" s="562"/>
      <c r="JX21" s="562"/>
      <c r="JY21" s="562"/>
      <c r="JZ21" s="562"/>
      <c r="KA21" s="562"/>
      <c r="KB21" s="489"/>
      <c r="KC21" s="489"/>
      <c r="KD21" s="489"/>
      <c r="KE21" s="489"/>
      <c r="KF21" s="489"/>
      <c r="KG21" s="489"/>
      <c r="KH21" s="489"/>
      <c r="KI21" s="489"/>
      <c r="KJ21" s="489"/>
      <c r="KK21" s="489"/>
      <c r="KL21" s="489"/>
      <c r="KM21" s="489"/>
      <c r="KN21" s="489"/>
      <c r="KO21" s="489"/>
      <c r="KP21" s="489"/>
      <c r="KQ21" s="489"/>
      <c r="KR21" s="489"/>
      <c r="KT21" s="564"/>
      <c r="KU21" s="564"/>
      <c r="KV21" s="489"/>
      <c r="KW21" s="489"/>
    </row>
    <row r="22" spans="1:309">
      <c r="A22" s="490" t="s">
        <v>333</v>
      </c>
      <c r="B22" s="501">
        <v>7686</v>
      </c>
      <c r="C22" s="490"/>
      <c r="D22" s="490"/>
      <c r="E22" s="490"/>
      <c r="F22" s="489"/>
      <c r="G22" s="489"/>
      <c r="H22" s="489"/>
      <c r="I22" s="489"/>
      <c r="J22" s="489"/>
      <c r="K22" s="489"/>
      <c r="L22" s="564"/>
      <c r="M22" s="489"/>
      <c r="O22" s="562"/>
      <c r="P22" s="562"/>
      <c r="Q22" s="562"/>
      <c r="R22" s="562"/>
      <c r="S22" s="562"/>
      <c r="T22" s="562"/>
      <c r="U22" s="562"/>
      <c r="V22" s="562"/>
      <c r="W22" s="489"/>
      <c r="Y22" s="562"/>
      <c r="Z22" s="562"/>
      <c r="AA22" s="562"/>
      <c r="AB22" s="562"/>
      <c r="AC22" s="562"/>
      <c r="AD22" s="562"/>
      <c r="AE22" s="562"/>
      <c r="AF22" s="489"/>
      <c r="AH22" s="489"/>
      <c r="AI22" s="489"/>
      <c r="AJ22" s="489"/>
      <c r="AK22" s="489"/>
      <c r="AL22" s="489"/>
      <c r="AM22" s="489"/>
      <c r="AN22" s="489"/>
      <c r="AO22" s="489"/>
      <c r="AP22" s="489"/>
      <c r="AQ22" s="489"/>
      <c r="AR22" s="489"/>
      <c r="AS22" s="489"/>
      <c r="AT22" s="489"/>
      <c r="AU22" s="489"/>
      <c r="AV22" s="489"/>
      <c r="AW22" s="489"/>
      <c r="AX22" s="489"/>
      <c r="AY22" s="489"/>
      <c r="AZ22" s="489"/>
      <c r="BA22" s="489"/>
      <c r="BB22" s="489"/>
      <c r="BC22" s="564"/>
      <c r="BD22" s="564"/>
      <c r="BE22" s="489"/>
      <c r="BG22" s="564"/>
      <c r="BH22" s="564"/>
      <c r="BI22" s="564"/>
      <c r="BJ22" s="489"/>
      <c r="BK22" s="489"/>
      <c r="BL22" s="489"/>
      <c r="BN22" s="564"/>
      <c r="BO22" s="564"/>
      <c r="BP22" s="564"/>
      <c r="BQ22" s="489"/>
      <c r="BR22" s="489"/>
      <c r="BS22" s="489"/>
      <c r="BU22" s="564"/>
      <c r="BV22" s="564"/>
      <c r="BW22" s="564"/>
      <c r="BX22" s="489"/>
      <c r="BY22" s="489"/>
      <c r="BZ22" s="489"/>
      <c r="CB22" s="564"/>
      <c r="CC22" s="564"/>
      <c r="CD22" s="564"/>
      <c r="CE22" s="489"/>
      <c r="CF22" s="489"/>
      <c r="CG22" s="564"/>
      <c r="CH22" s="564"/>
      <c r="CI22" s="564"/>
      <c r="CJ22" s="564"/>
      <c r="CK22" s="564"/>
      <c r="CL22" s="564"/>
      <c r="CM22" s="489"/>
      <c r="CN22" s="489"/>
      <c r="CO22" s="489"/>
      <c r="CP22" s="489"/>
      <c r="CQ22" s="489"/>
      <c r="CR22" s="489"/>
      <c r="CS22" s="489"/>
      <c r="CT22" s="489"/>
      <c r="CV22" s="564"/>
      <c r="CW22" s="564"/>
      <c r="CX22" s="564"/>
      <c r="CY22" s="489"/>
      <c r="CZ22" s="489"/>
      <c r="DA22" s="564"/>
      <c r="DB22" s="489"/>
      <c r="DC22" s="564"/>
      <c r="DD22" s="564"/>
      <c r="DE22" s="564"/>
      <c r="DF22" s="564"/>
      <c r="DG22" s="564"/>
      <c r="DH22" s="564"/>
      <c r="DI22" s="564"/>
      <c r="DJ22" s="564"/>
      <c r="DK22" s="564"/>
      <c r="DL22" s="564"/>
      <c r="DM22" s="564"/>
      <c r="DN22" s="564"/>
      <c r="DO22" s="564"/>
      <c r="DP22" s="564"/>
      <c r="DQ22" s="564"/>
      <c r="DR22" s="564"/>
      <c r="DS22" s="564"/>
      <c r="DT22" s="564"/>
      <c r="DU22" s="564"/>
      <c r="DV22" s="564"/>
      <c r="DW22" s="489"/>
      <c r="DX22" s="489"/>
      <c r="DY22" s="489"/>
      <c r="DZ22" s="489"/>
      <c r="EA22" s="489"/>
      <c r="EB22" s="489"/>
      <c r="EC22" s="489"/>
      <c r="ED22" s="489"/>
      <c r="EE22" s="489"/>
      <c r="EF22" s="489"/>
      <c r="EG22" s="489"/>
      <c r="EH22" s="489"/>
      <c r="EI22" s="489"/>
      <c r="EJ22" s="489"/>
      <c r="EK22" s="489"/>
      <c r="EL22" s="489"/>
      <c r="EM22" s="489"/>
      <c r="EN22" s="489"/>
      <c r="EO22" s="489"/>
      <c r="EP22" s="489"/>
      <c r="EQ22" s="489"/>
      <c r="ES22" s="564"/>
      <c r="ET22" s="564"/>
      <c r="EU22" s="564"/>
      <c r="EV22" s="489"/>
      <c r="EW22" s="489"/>
      <c r="EX22" s="489"/>
      <c r="EZ22" s="564"/>
      <c r="FA22" s="564"/>
      <c r="FB22" s="564"/>
      <c r="FC22" s="489"/>
      <c r="FD22" s="489"/>
      <c r="FE22" s="489"/>
      <c r="FG22" s="564"/>
      <c r="FH22" s="564"/>
      <c r="FI22" s="564"/>
      <c r="FJ22" s="489"/>
      <c r="FK22" s="489"/>
      <c r="FL22" s="564"/>
      <c r="FM22" s="564"/>
      <c r="FN22" s="564"/>
      <c r="FO22" s="564"/>
      <c r="FP22" s="564"/>
      <c r="FQ22" s="564"/>
      <c r="FR22" s="564"/>
      <c r="FS22" s="564"/>
      <c r="FT22" s="564"/>
      <c r="FU22" s="564"/>
      <c r="FV22" s="564"/>
      <c r="FW22" s="564"/>
      <c r="FX22" s="564"/>
      <c r="FY22" s="564"/>
      <c r="FZ22" s="564"/>
      <c r="GA22" s="564"/>
      <c r="GB22" s="564"/>
      <c r="GC22" s="564"/>
      <c r="GD22" s="564"/>
      <c r="GE22" s="564"/>
      <c r="GF22" s="564"/>
      <c r="GG22" s="564"/>
      <c r="GH22" s="564"/>
      <c r="GI22" s="564"/>
      <c r="GJ22" s="564"/>
      <c r="GK22" s="564"/>
      <c r="GL22" s="564"/>
      <c r="GM22" s="564"/>
      <c r="GN22" s="564"/>
      <c r="GO22" s="564"/>
      <c r="GP22" s="564"/>
      <c r="GQ22" s="564"/>
      <c r="GR22" s="564"/>
      <c r="GS22" s="564"/>
      <c r="GT22" s="564"/>
      <c r="GU22" s="564"/>
      <c r="GV22" s="489"/>
      <c r="GW22" s="489"/>
      <c r="GX22" s="489"/>
      <c r="GY22" s="489"/>
      <c r="GZ22" s="489"/>
      <c r="HA22" s="489"/>
      <c r="HB22" s="489"/>
      <c r="HC22" s="489"/>
      <c r="HD22" s="489"/>
      <c r="HE22" s="489"/>
      <c r="HF22" s="489"/>
      <c r="HG22" s="489"/>
      <c r="HH22" s="489"/>
      <c r="HI22" s="489"/>
      <c r="HJ22" s="489"/>
      <c r="HK22" s="489"/>
      <c r="HL22" s="489"/>
      <c r="HM22" s="489"/>
      <c r="HN22" s="489"/>
      <c r="HO22" s="489"/>
      <c r="HP22" s="489"/>
      <c r="HQ22" s="489"/>
      <c r="HR22" s="489"/>
      <c r="HS22" s="489"/>
      <c r="HT22" s="489"/>
      <c r="HU22" s="489"/>
      <c r="HV22" s="489"/>
      <c r="HW22" s="489"/>
      <c r="HX22" s="489"/>
      <c r="HY22" s="489"/>
      <c r="HZ22" s="489"/>
      <c r="IA22" s="489"/>
      <c r="IB22" s="489"/>
      <c r="IC22" s="489"/>
      <c r="ID22" s="489"/>
      <c r="IE22" s="489"/>
      <c r="IF22" s="489"/>
      <c r="IH22" s="564"/>
      <c r="II22" s="564"/>
      <c r="IJ22" s="564"/>
      <c r="IK22" s="489"/>
      <c r="IL22" s="489"/>
      <c r="IM22" s="564"/>
      <c r="IN22" s="564"/>
      <c r="IO22" s="564"/>
      <c r="IP22" s="564"/>
      <c r="IQ22" s="564"/>
      <c r="IR22" s="564"/>
      <c r="IS22" s="489"/>
      <c r="IT22" s="489"/>
      <c r="IU22" s="489"/>
      <c r="IV22" s="489"/>
      <c r="IW22" s="489"/>
      <c r="IX22" s="489"/>
      <c r="IY22" s="489"/>
      <c r="JA22" s="564"/>
      <c r="JB22" s="564"/>
      <c r="JC22" s="564"/>
      <c r="JD22" s="564"/>
      <c r="JE22" s="489"/>
      <c r="JG22" s="562"/>
      <c r="JH22" s="562"/>
      <c r="JI22" s="562"/>
      <c r="JJ22" s="489"/>
      <c r="JK22" s="489"/>
      <c r="JL22" s="562"/>
      <c r="JM22" s="562"/>
      <c r="JN22" s="562"/>
      <c r="JO22" s="562"/>
      <c r="JP22" s="562"/>
      <c r="JQ22" s="562"/>
      <c r="JR22" s="562"/>
      <c r="JS22" s="562"/>
      <c r="JT22" s="562"/>
      <c r="JU22" s="562"/>
      <c r="JV22" s="562"/>
      <c r="JW22" s="562"/>
      <c r="JX22" s="562"/>
      <c r="JY22" s="562"/>
      <c r="JZ22" s="562"/>
      <c r="KA22" s="562"/>
      <c r="KB22" s="489"/>
      <c r="KC22" s="489"/>
      <c r="KD22" s="489"/>
      <c r="KE22" s="489"/>
      <c r="KF22" s="489"/>
      <c r="KG22" s="489"/>
      <c r="KH22" s="489"/>
      <c r="KI22" s="489"/>
      <c r="KJ22" s="489"/>
      <c r="KK22" s="489"/>
      <c r="KL22" s="489"/>
      <c r="KM22" s="489"/>
      <c r="KN22" s="489"/>
      <c r="KO22" s="489"/>
      <c r="KP22" s="489"/>
      <c r="KQ22" s="489"/>
      <c r="KR22" s="489"/>
      <c r="KT22" s="564"/>
      <c r="KU22" s="564"/>
      <c r="KV22" s="489"/>
      <c r="KW22" s="489"/>
    </row>
    <row r="23" spans="1:309">
      <c r="A23" s="490" t="s">
        <v>334</v>
      </c>
      <c r="B23" s="501">
        <v>9373</v>
      </c>
      <c r="C23" s="490"/>
      <c r="D23" s="490"/>
      <c r="E23" s="490"/>
      <c r="F23" s="489"/>
      <c r="G23" s="489"/>
      <c r="H23" s="489"/>
      <c r="I23" s="489"/>
      <c r="J23" s="489"/>
      <c r="K23" s="489"/>
      <c r="L23" s="564"/>
      <c r="M23" s="489"/>
      <c r="O23" s="562"/>
      <c r="P23" s="562"/>
      <c r="Q23" s="562"/>
      <c r="R23" s="562"/>
      <c r="S23" s="562"/>
      <c r="T23" s="562"/>
      <c r="U23" s="562"/>
      <c r="V23" s="562"/>
      <c r="W23" s="489"/>
      <c r="Y23" s="562"/>
      <c r="Z23" s="562"/>
      <c r="AA23" s="562"/>
      <c r="AB23" s="562"/>
      <c r="AC23" s="562"/>
      <c r="AD23" s="562"/>
      <c r="AE23" s="562"/>
      <c r="AF23" s="489"/>
      <c r="AH23" s="489"/>
      <c r="AI23" s="489"/>
      <c r="AJ23" s="489"/>
      <c r="AK23" s="489"/>
      <c r="AL23" s="489"/>
      <c r="AM23" s="489"/>
      <c r="AN23" s="489"/>
      <c r="AO23" s="489"/>
      <c r="AP23" s="489"/>
      <c r="AQ23" s="489"/>
      <c r="AR23" s="489"/>
      <c r="AS23" s="489"/>
      <c r="AT23" s="489"/>
      <c r="AU23" s="489"/>
      <c r="AV23" s="489"/>
      <c r="AW23" s="489"/>
      <c r="AX23" s="489"/>
      <c r="AY23" s="489"/>
      <c r="AZ23" s="489"/>
      <c r="BA23" s="489"/>
      <c r="BB23" s="489"/>
      <c r="BC23" s="564"/>
      <c r="BD23" s="564"/>
      <c r="BE23" s="489"/>
      <c r="BG23" s="564"/>
      <c r="BH23" s="564"/>
      <c r="BI23" s="564"/>
      <c r="BJ23" s="489"/>
      <c r="BK23" s="489"/>
      <c r="BL23" s="489"/>
      <c r="BN23" s="564"/>
      <c r="BO23" s="564"/>
      <c r="BP23" s="564"/>
      <c r="BQ23" s="489"/>
      <c r="BR23" s="489"/>
      <c r="BS23" s="489"/>
      <c r="BU23" s="564"/>
      <c r="BV23" s="564"/>
      <c r="BW23" s="564"/>
      <c r="BX23" s="489"/>
      <c r="BY23" s="489"/>
      <c r="BZ23" s="489"/>
      <c r="CB23" s="564"/>
      <c r="CC23" s="564"/>
      <c r="CD23" s="564"/>
      <c r="CE23" s="489"/>
      <c r="CF23" s="489"/>
      <c r="CG23" s="564"/>
      <c r="CH23" s="564"/>
      <c r="CI23" s="564"/>
      <c r="CJ23" s="564"/>
      <c r="CK23" s="564"/>
      <c r="CL23" s="564"/>
      <c r="CM23" s="489"/>
      <c r="CN23" s="489"/>
      <c r="CO23" s="489"/>
      <c r="CP23" s="489"/>
      <c r="CQ23" s="489"/>
      <c r="CR23" s="489"/>
      <c r="CS23" s="489"/>
      <c r="CT23" s="489"/>
      <c r="CV23" s="564"/>
      <c r="CW23" s="564"/>
      <c r="CX23" s="564"/>
      <c r="CY23" s="489"/>
      <c r="CZ23" s="489"/>
      <c r="DA23" s="564"/>
      <c r="DB23" s="489"/>
      <c r="DC23" s="564"/>
      <c r="DD23" s="564"/>
      <c r="DE23" s="564"/>
      <c r="DF23" s="564"/>
      <c r="DG23" s="564"/>
      <c r="DH23" s="564"/>
      <c r="DI23" s="564"/>
      <c r="DJ23" s="564"/>
      <c r="DK23" s="564"/>
      <c r="DL23" s="564"/>
      <c r="DM23" s="564"/>
      <c r="DN23" s="564"/>
      <c r="DO23" s="564"/>
      <c r="DP23" s="564"/>
      <c r="DQ23" s="564"/>
      <c r="DR23" s="564"/>
      <c r="DS23" s="564"/>
      <c r="DT23" s="564"/>
      <c r="DU23" s="564"/>
      <c r="DV23" s="564"/>
      <c r="DW23" s="489"/>
      <c r="DX23" s="489"/>
      <c r="DY23" s="489"/>
      <c r="DZ23" s="489"/>
      <c r="EA23" s="489"/>
      <c r="EB23" s="489"/>
      <c r="EC23" s="489"/>
      <c r="ED23" s="489"/>
      <c r="EE23" s="489"/>
      <c r="EF23" s="489"/>
      <c r="EG23" s="489"/>
      <c r="EH23" s="489"/>
      <c r="EI23" s="489"/>
      <c r="EJ23" s="489"/>
      <c r="EK23" s="489"/>
      <c r="EL23" s="489"/>
      <c r="EM23" s="489"/>
      <c r="EN23" s="489"/>
      <c r="EO23" s="489"/>
      <c r="EP23" s="489"/>
      <c r="EQ23" s="489"/>
      <c r="ES23" s="564"/>
      <c r="ET23" s="564"/>
      <c r="EU23" s="564"/>
      <c r="EV23" s="489"/>
      <c r="EW23" s="489"/>
      <c r="EX23" s="489"/>
      <c r="EZ23" s="564"/>
      <c r="FA23" s="564"/>
      <c r="FB23" s="564"/>
      <c r="FC23" s="489"/>
      <c r="FD23" s="489"/>
      <c r="FE23" s="489"/>
      <c r="FG23" s="564"/>
      <c r="FH23" s="564"/>
      <c r="FI23" s="564"/>
      <c r="FJ23" s="489"/>
      <c r="FK23" s="489"/>
      <c r="FL23" s="564"/>
      <c r="FM23" s="564"/>
      <c r="FN23" s="564"/>
      <c r="FO23" s="564"/>
      <c r="FP23" s="564"/>
      <c r="FQ23" s="564"/>
      <c r="FR23" s="564"/>
      <c r="FS23" s="564"/>
      <c r="FT23" s="564"/>
      <c r="FU23" s="564"/>
      <c r="FV23" s="564"/>
      <c r="FW23" s="564"/>
      <c r="FX23" s="564"/>
      <c r="FY23" s="564"/>
      <c r="FZ23" s="564"/>
      <c r="GA23" s="564"/>
      <c r="GB23" s="564"/>
      <c r="GC23" s="564"/>
      <c r="GD23" s="564"/>
      <c r="GE23" s="564"/>
      <c r="GF23" s="564"/>
      <c r="GG23" s="564"/>
      <c r="GH23" s="564"/>
      <c r="GI23" s="564"/>
      <c r="GJ23" s="564"/>
      <c r="GK23" s="564"/>
      <c r="GL23" s="564"/>
      <c r="GM23" s="564"/>
      <c r="GN23" s="564"/>
      <c r="GO23" s="564"/>
      <c r="GP23" s="564"/>
      <c r="GQ23" s="564"/>
      <c r="GR23" s="564"/>
      <c r="GS23" s="564"/>
      <c r="GT23" s="564"/>
      <c r="GU23" s="564"/>
      <c r="GV23" s="489"/>
      <c r="GW23" s="489"/>
      <c r="GX23" s="489"/>
      <c r="GY23" s="489"/>
      <c r="GZ23" s="489"/>
      <c r="HA23" s="489"/>
      <c r="HB23" s="489"/>
      <c r="HC23" s="489"/>
      <c r="HD23" s="489"/>
      <c r="HE23" s="489"/>
      <c r="HF23" s="489"/>
      <c r="HG23" s="489"/>
      <c r="HH23" s="489"/>
      <c r="HI23" s="489"/>
      <c r="HJ23" s="489"/>
      <c r="HK23" s="489"/>
      <c r="HL23" s="489"/>
      <c r="HM23" s="489"/>
      <c r="HN23" s="489"/>
      <c r="HO23" s="489"/>
      <c r="HP23" s="489"/>
      <c r="HQ23" s="489"/>
      <c r="HR23" s="489"/>
      <c r="HS23" s="489"/>
      <c r="HT23" s="489"/>
      <c r="HU23" s="489"/>
      <c r="HV23" s="489"/>
      <c r="HW23" s="489"/>
      <c r="HX23" s="489"/>
      <c r="HY23" s="489"/>
      <c r="HZ23" s="489"/>
      <c r="IA23" s="489"/>
      <c r="IB23" s="489"/>
      <c r="IC23" s="489"/>
      <c r="ID23" s="489"/>
      <c r="IE23" s="489"/>
      <c r="IF23" s="489"/>
      <c r="IH23" s="564"/>
      <c r="II23" s="564"/>
      <c r="IJ23" s="564"/>
      <c r="IK23" s="489"/>
      <c r="IL23" s="489"/>
      <c r="IM23" s="564"/>
      <c r="IN23" s="564"/>
      <c r="IO23" s="564"/>
      <c r="IP23" s="564"/>
      <c r="IQ23" s="564"/>
      <c r="IR23" s="564"/>
      <c r="IS23" s="489"/>
      <c r="IT23" s="489"/>
      <c r="IU23" s="489"/>
      <c r="IV23" s="489"/>
      <c r="IW23" s="489"/>
      <c r="IX23" s="489"/>
      <c r="IY23" s="489"/>
      <c r="JA23" s="564"/>
      <c r="JB23" s="564"/>
      <c r="JC23" s="564"/>
      <c r="JD23" s="564"/>
      <c r="JE23" s="489"/>
      <c r="JG23" s="562"/>
      <c r="JH23" s="562"/>
      <c r="JI23" s="562"/>
      <c r="JJ23" s="489"/>
      <c r="JK23" s="489"/>
      <c r="JL23" s="562"/>
      <c r="JM23" s="562"/>
      <c r="JN23" s="562"/>
      <c r="JO23" s="562"/>
      <c r="JP23" s="562"/>
      <c r="JQ23" s="562"/>
      <c r="JR23" s="562"/>
      <c r="JS23" s="562"/>
      <c r="JT23" s="562"/>
      <c r="JU23" s="562"/>
      <c r="JV23" s="562"/>
      <c r="JW23" s="562"/>
      <c r="JX23" s="562"/>
      <c r="JY23" s="562"/>
      <c r="JZ23" s="562"/>
      <c r="KA23" s="562"/>
      <c r="KB23" s="489"/>
      <c r="KC23" s="489"/>
      <c r="KD23" s="489"/>
      <c r="KE23" s="489"/>
      <c r="KF23" s="489"/>
      <c r="KG23" s="489"/>
      <c r="KH23" s="489"/>
      <c r="KI23" s="489"/>
      <c r="KJ23" s="489"/>
      <c r="KK23" s="489"/>
      <c r="KL23" s="489"/>
      <c r="KM23" s="489"/>
      <c r="KN23" s="489"/>
      <c r="KO23" s="489"/>
      <c r="KP23" s="489"/>
      <c r="KQ23" s="489"/>
      <c r="KR23" s="489"/>
      <c r="KT23" s="564"/>
      <c r="KU23" s="564"/>
      <c r="KV23" s="489"/>
      <c r="KW23" s="489"/>
    </row>
    <row r="24" spans="1:309">
      <c r="A24" s="490" t="s">
        <v>335</v>
      </c>
      <c r="B24" s="506">
        <v>1.5949074074074102E-2</v>
      </c>
      <c r="C24" s="490" t="s">
        <v>336</v>
      </c>
      <c r="D24" s="507">
        <v>1422</v>
      </c>
      <c r="E24" s="490"/>
      <c r="F24" s="489"/>
      <c r="G24" s="489"/>
      <c r="H24" s="489"/>
      <c r="I24" s="489"/>
      <c r="J24" s="489"/>
      <c r="K24" s="489"/>
      <c r="L24" s="564"/>
      <c r="M24" s="489"/>
      <c r="O24" s="562"/>
      <c r="P24" s="562"/>
      <c r="Q24" s="562"/>
      <c r="R24" s="562"/>
      <c r="S24" s="562"/>
      <c r="T24" s="562"/>
      <c r="U24" s="562"/>
      <c r="V24" s="562"/>
      <c r="W24" s="489"/>
      <c r="Y24" s="562"/>
      <c r="Z24" s="562"/>
      <c r="AA24" s="562"/>
      <c r="AB24" s="562"/>
      <c r="AC24" s="562"/>
      <c r="AD24" s="562"/>
      <c r="AE24" s="562"/>
      <c r="AF24" s="489"/>
      <c r="AH24" s="489"/>
      <c r="AI24" s="489"/>
      <c r="AJ24" s="489"/>
      <c r="AK24" s="489"/>
      <c r="AL24" s="489"/>
      <c r="AM24" s="489"/>
      <c r="AN24" s="489"/>
      <c r="AO24" s="489"/>
      <c r="AP24" s="489"/>
      <c r="AQ24" s="489"/>
      <c r="AR24" s="489"/>
      <c r="AS24" s="489"/>
      <c r="AT24" s="489"/>
      <c r="AU24" s="489"/>
      <c r="AV24" s="489"/>
      <c r="AW24" s="489"/>
      <c r="AX24" s="489"/>
      <c r="AY24" s="489"/>
      <c r="AZ24" s="489"/>
      <c r="BA24" s="489"/>
      <c r="BB24" s="489"/>
      <c r="BC24" s="564"/>
      <c r="BD24" s="564"/>
      <c r="BE24" s="489"/>
      <c r="BG24" s="564"/>
      <c r="BH24" s="564"/>
      <c r="BI24" s="564"/>
      <c r="BJ24" s="489"/>
      <c r="BK24" s="489"/>
      <c r="BL24" s="489"/>
      <c r="BN24" s="564"/>
      <c r="BO24" s="564"/>
      <c r="BP24" s="564"/>
      <c r="BQ24" s="489"/>
      <c r="BR24" s="489"/>
      <c r="BS24" s="489"/>
      <c r="BU24" s="564"/>
      <c r="BV24" s="564"/>
      <c r="BW24" s="564"/>
      <c r="BX24" s="489"/>
      <c r="BY24" s="489"/>
      <c r="BZ24" s="489"/>
      <c r="CB24" s="564"/>
      <c r="CC24" s="564"/>
      <c r="CD24" s="564"/>
      <c r="CE24" s="489"/>
      <c r="CF24" s="489"/>
      <c r="CG24" s="564"/>
      <c r="CH24" s="564"/>
      <c r="CI24" s="564"/>
      <c r="CJ24" s="564"/>
      <c r="CK24" s="564"/>
      <c r="CL24" s="564"/>
      <c r="CM24" s="489"/>
      <c r="CN24" s="489"/>
      <c r="CO24" s="489"/>
      <c r="CP24" s="489"/>
      <c r="CQ24" s="489"/>
      <c r="CR24" s="489"/>
      <c r="CS24" s="489"/>
      <c r="CT24" s="489"/>
      <c r="CV24" s="564"/>
      <c r="CW24" s="564"/>
      <c r="CX24" s="564"/>
      <c r="CY24" s="489"/>
      <c r="CZ24" s="489"/>
      <c r="DA24" s="564"/>
      <c r="DB24" s="489"/>
      <c r="DC24" s="564"/>
      <c r="DD24" s="564"/>
      <c r="DE24" s="564"/>
      <c r="DF24" s="564"/>
      <c r="DG24" s="564"/>
      <c r="DH24" s="564"/>
      <c r="DI24" s="564"/>
      <c r="DJ24" s="564"/>
      <c r="DK24" s="564"/>
      <c r="DL24" s="564"/>
      <c r="DM24" s="564"/>
      <c r="DN24" s="564"/>
      <c r="DO24" s="564"/>
      <c r="DP24" s="564"/>
      <c r="DQ24" s="564"/>
      <c r="DR24" s="564"/>
      <c r="DS24" s="564"/>
      <c r="DT24" s="564"/>
      <c r="DU24" s="564"/>
      <c r="DV24" s="564"/>
      <c r="DW24" s="489"/>
      <c r="DX24" s="489"/>
      <c r="DY24" s="489"/>
      <c r="DZ24" s="489"/>
      <c r="EA24" s="489"/>
      <c r="EB24" s="489"/>
      <c r="EC24" s="489"/>
      <c r="ED24" s="489"/>
      <c r="EE24" s="489"/>
      <c r="EF24" s="489"/>
      <c r="EG24" s="489"/>
      <c r="EH24" s="489"/>
      <c r="EI24" s="489"/>
      <c r="EJ24" s="489"/>
      <c r="EK24" s="489"/>
      <c r="EL24" s="489"/>
      <c r="EM24" s="489"/>
      <c r="EN24" s="489"/>
      <c r="EO24" s="489"/>
      <c r="EP24" s="489"/>
      <c r="EQ24" s="489"/>
      <c r="ES24" s="564"/>
      <c r="ET24" s="564"/>
      <c r="EU24" s="564"/>
      <c r="EV24" s="489"/>
      <c r="EW24" s="489"/>
      <c r="EX24" s="489"/>
      <c r="EZ24" s="564"/>
      <c r="FA24" s="564"/>
      <c r="FB24" s="564"/>
      <c r="FC24" s="489"/>
      <c r="FD24" s="489"/>
      <c r="FE24" s="489"/>
      <c r="FG24" s="564"/>
      <c r="FH24" s="564"/>
      <c r="FI24" s="564"/>
      <c r="FJ24" s="489"/>
      <c r="FK24" s="489"/>
      <c r="FL24" s="564"/>
      <c r="FM24" s="564"/>
      <c r="FN24" s="564"/>
      <c r="FO24" s="564"/>
      <c r="FP24" s="564"/>
      <c r="FQ24" s="564"/>
      <c r="FR24" s="564"/>
      <c r="FS24" s="564"/>
      <c r="FT24" s="564"/>
      <c r="FU24" s="564"/>
      <c r="FV24" s="564"/>
      <c r="FW24" s="564"/>
      <c r="FX24" s="564"/>
      <c r="FY24" s="564"/>
      <c r="FZ24" s="564"/>
      <c r="GA24" s="564"/>
      <c r="GB24" s="564"/>
      <c r="GC24" s="564"/>
      <c r="GD24" s="564"/>
      <c r="GE24" s="564"/>
      <c r="GF24" s="564"/>
      <c r="GG24" s="564"/>
      <c r="GH24" s="564"/>
      <c r="GI24" s="564"/>
      <c r="GJ24" s="564"/>
      <c r="GK24" s="564"/>
      <c r="GL24" s="564"/>
      <c r="GM24" s="564"/>
      <c r="GN24" s="564"/>
      <c r="GO24" s="564"/>
      <c r="GP24" s="564"/>
      <c r="GQ24" s="564"/>
      <c r="GR24" s="564"/>
      <c r="GS24" s="564"/>
      <c r="GT24" s="564"/>
      <c r="GU24" s="564"/>
      <c r="GV24" s="489"/>
      <c r="GW24" s="489"/>
      <c r="GX24" s="489"/>
      <c r="GY24" s="489"/>
      <c r="GZ24" s="489"/>
      <c r="HA24" s="489"/>
      <c r="HB24" s="489"/>
      <c r="HC24" s="489"/>
      <c r="HD24" s="489"/>
      <c r="HE24" s="489"/>
      <c r="HF24" s="489"/>
      <c r="HG24" s="489"/>
      <c r="HH24" s="489"/>
      <c r="HI24" s="489"/>
      <c r="HJ24" s="489"/>
      <c r="HK24" s="489"/>
      <c r="HL24" s="489"/>
      <c r="HM24" s="489"/>
      <c r="HN24" s="489"/>
      <c r="HO24" s="489"/>
      <c r="HP24" s="489"/>
      <c r="HQ24" s="489"/>
      <c r="HR24" s="489"/>
      <c r="HS24" s="489"/>
      <c r="HT24" s="489"/>
      <c r="HU24" s="489"/>
      <c r="HV24" s="489"/>
      <c r="HW24" s="489"/>
      <c r="HX24" s="489"/>
      <c r="HY24" s="489"/>
      <c r="HZ24" s="489"/>
      <c r="IA24" s="489"/>
      <c r="IB24" s="489"/>
      <c r="IC24" s="489"/>
      <c r="ID24" s="489"/>
      <c r="IE24" s="489"/>
      <c r="IF24" s="489"/>
      <c r="IH24" s="564"/>
      <c r="II24" s="564"/>
      <c r="IJ24" s="564"/>
      <c r="IK24" s="489"/>
      <c r="IL24" s="489"/>
      <c r="IM24" s="564"/>
      <c r="IN24" s="564"/>
      <c r="IO24" s="564"/>
      <c r="IP24" s="564"/>
      <c r="IQ24" s="564"/>
      <c r="IR24" s="564"/>
      <c r="IS24" s="489"/>
      <c r="IT24" s="489"/>
      <c r="IU24" s="489"/>
      <c r="IV24" s="489"/>
      <c r="IW24" s="489"/>
      <c r="IX24" s="489"/>
      <c r="IY24" s="489"/>
      <c r="JA24" s="564"/>
      <c r="JB24" s="564"/>
      <c r="JC24" s="564"/>
      <c r="JD24" s="564"/>
      <c r="JE24" s="489"/>
      <c r="JG24" s="562"/>
      <c r="JH24" s="562"/>
      <c r="JI24" s="562"/>
      <c r="JJ24" s="489"/>
      <c r="JK24" s="489"/>
      <c r="JL24" s="562"/>
      <c r="JM24" s="562"/>
      <c r="JN24" s="562"/>
      <c r="JO24" s="562"/>
      <c r="JP24" s="562"/>
      <c r="JQ24" s="562"/>
      <c r="JR24" s="562"/>
      <c r="JS24" s="562"/>
      <c r="JT24" s="562"/>
      <c r="JU24" s="562"/>
      <c r="JV24" s="562"/>
      <c r="JW24" s="562"/>
      <c r="JX24" s="562"/>
      <c r="JY24" s="562"/>
      <c r="JZ24" s="562"/>
      <c r="KA24" s="562"/>
      <c r="KB24" s="489"/>
      <c r="KC24" s="489"/>
      <c r="KD24" s="489"/>
      <c r="KE24" s="489"/>
      <c r="KF24" s="489"/>
      <c r="KG24" s="489"/>
      <c r="KH24" s="489"/>
      <c r="KI24" s="489"/>
      <c r="KJ24" s="489"/>
      <c r="KK24" s="489"/>
      <c r="KL24" s="489"/>
      <c r="KM24" s="489"/>
      <c r="KN24" s="489"/>
      <c r="KO24" s="489"/>
      <c r="KP24" s="489"/>
      <c r="KQ24" s="489"/>
      <c r="KR24" s="489"/>
      <c r="KT24" s="564"/>
      <c r="KU24" s="564"/>
      <c r="KV24" s="489"/>
      <c r="KW24" s="489"/>
    </row>
    <row r="25" spans="1:309">
      <c r="A25" s="490" t="s">
        <v>337</v>
      </c>
      <c r="B25" s="506">
        <v>7.5578703703703703E-2</v>
      </c>
      <c r="C25" s="490" t="s">
        <v>338</v>
      </c>
      <c r="D25" s="507">
        <v>7951</v>
      </c>
      <c r="E25" s="490"/>
      <c r="F25" s="489"/>
      <c r="G25" s="489"/>
      <c r="H25" s="489"/>
      <c r="I25" s="489"/>
      <c r="J25" s="489"/>
      <c r="K25" s="489"/>
      <c r="L25" s="564"/>
      <c r="M25" s="489"/>
      <c r="O25" s="562"/>
      <c r="P25" s="562"/>
      <c r="Q25" s="562"/>
      <c r="R25" s="562"/>
      <c r="S25" s="562"/>
      <c r="T25" s="562"/>
      <c r="U25" s="562"/>
      <c r="V25" s="562"/>
      <c r="W25" s="489"/>
      <c r="Y25" s="562"/>
      <c r="Z25" s="562"/>
      <c r="AA25" s="562"/>
      <c r="AB25" s="562"/>
      <c r="AC25" s="562"/>
      <c r="AD25" s="562"/>
      <c r="AE25" s="562"/>
      <c r="AF25" s="489"/>
      <c r="AH25" s="489"/>
      <c r="AI25" s="489"/>
      <c r="AJ25" s="489"/>
      <c r="AK25" s="489"/>
      <c r="AL25" s="489"/>
      <c r="AM25" s="489"/>
      <c r="AN25" s="489"/>
      <c r="AO25" s="489"/>
      <c r="AP25" s="489"/>
      <c r="AQ25" s="489"/>
      <c r="AR25" s="489"/>
      <c r="AS25" s="489"/>
      <c r="AT25" s="489"/>
      <c r="AU25" s="489"/>
      <c r="AV25" s="489"/>
      <c r="AW25" s="489"/>
      <c r="AX25" s="489"/>
      <c r="AY25" s="489"/>
      <c r="AZ25" s="489"/>
      <c r="BA25" s="489"/>
      <c r="BB25" s="489"/>
      <c r="BC25" s="564"/>
      <c r="BD25" s="564"/>
      <c r="BE25" s="489"/>
      <c r="BG25" s="564"/>
      <c r="BH25" s="564"/>
      <c r="BI25" s="564"/>
      <c r="BJ25" s="489"/>
      <c r="BK25" s="489"/>
      <c r="BL25" s="489"/>
      <c r="BN25" s="564"/>
      <c r="BO25" s="564"/>
      <c r="BP25" s="564"/>
      <c r="BQ25" s="489"/>
      <c r="BR25" s="489"/>
      <c r="BS25" s="489"/>
      <c r="BU25" s="564"/>
      <c r="BV25" s="564"/>
      <c r="BW25" s="564"/>
      <c r="BX25" s="489"/>
      <c r="BY25" s="489"/>
      <c r="BZ25" s="489"/>
      <c r="CB25" s="564"/>
      <c r="CC25" s="564"/>
      <c r="CD25" s="564"/>
      <c r="CE25" s="489"/>
      <c r="CF25" s="489"/>
      <c r="CG25" s="564"/>
      <c r="CH25" s="564"/>
      <c r="CI25" s="564"/>
      <c r="CJ25" s="564"/>
      <c r="CK25" s="564"/>
      <c r="CL25" s="564"/>
      <c r="CM25" s="489"/>
      <c r="CN25" s="489"/>
      <c r="CO25" s="489"/>
      <c r="CP25" s="489"/>
      <c r="CQ25" s="489"/>
      <c r="CR25" s="489"/>
      <c r="CS25" s="489"/>
      <c r="CT25" s="489"/>
      <c r="CV25" s="564"/>
      <c r="CW25" s="564"/>
      <c r="CX25" s="564"/>
      <c r="CY25" s="489"/>
      <c r="CZ25" s="489"/>
      <c r="DA25" s="564"/>
      <c r="DB25" s="489"/>
      <c r="DC25" s="564"/>
      <c r="DD25" s="564"/>
      <c r="DE25" s="564"/>
      <c r="DF25" s="564"/>
      <c r="DG25" s="564"/>
      <c r="DH25" s="564"/>
      <c r="DI25" s="564"/>
      <c r="DJ25" s="564"/>
      <c r="DK25" s="564"/>
      <c r="DL25" s="564"/>
      <c r="DM25" s="564"/>
      <c r="DN25" s="564"/>
      <c r="DO25" s="564"/>
      <c r="DP25" s="564"/>
      <c r="DQ25" s="564"/>
      <c r="DR25" s="564"/>
      <c r="DS25" s="564"/>
      <c r="DT25" s="564"/>
      <c r="DU25" s="564"/>
      <c r="DV25" s="564"/>
      <c r="DW25" s="489"/>
      <c r="DX25" s="489"/>
      <c r="DY25" s="489"/>
      <c r="DZ25" s="489"/>
      <c r="EA25" s="489"/>
      <c r="EB25" s="489"/>
      <c r="EC25" s="489"/>
      <c r="ED25" s="489"/>
      <c r="EE25" s="489"/>
      <c r="EF25" s="489"/>
      <c r="EG25" s="489"/>
      <c r="EH25" s="489"/>
      <c r="EI25" s="489"/>
      <c r="EJ25" s="489"/>
      <c r="EK25" s="489"/>
      <c r="EL25" s="489"/>
      <c r="EM25" s="489"/>
      <c r="EN25" s="489"/>
      <c r="EO25" s="489"/>
      <c r="EP25" s="489"/>
      <c r="EQ25" s="489"/>
      <c r="ES25" s="564"/>
      <c r="ET25" s="564"/>
      <c r="EU25" s="564"/>
      <c r="EV25" s="489"/>
      <c r="EW25" s="489"/>
      <c r="EX25" s="489"/>
      <c r="EZ25" s="564"/>
      <c r="FA25" s="564"/>
      <c r="FB25" s="564"/>
      <c r="FC25" s="489"/>
      <c r="FD25" s="489"/>
      <c r="FE25" s="489"/>
      <c r="FG25" s="564"/>
      <c r="FH25" s="564"/>
      <c r="FI25" s="564"/>
      <c r="FJ25" s="489"/>
      <c r="FK25" s="489"/>
      <c r="FL25" s="564"/>
      <c r="FM25" s="564"/>
      <c r="FN25" s="564"/>
      <c r="FO25" s="564"/>
      <c r="FP25" s="564"/>
      <c r="FQ25" s="564"/>
      <c r="FR25" s="564"/>
      <c r="FS25" s="564"/>
      <c r="FT25" s="564"/>
      <c r="FU25" s="564"/>
      <c r="FV25" s="564"/>
      <c r="FW25" s="564"/>
      <c r="FX25" s="564"/>
      <c r="FY25" s="564"/>
      <c r="FZ25" s="564"/>
      <c r="GA25" s="564"/>
      <c r="GB25" s="564"/>
      <c r="GC25" s="564"/>
      <c r="GD25" s="564"/>
      <c r="GE25" s="564"/>
      <c r="GF25" s="564"/>
      <c r="GG25" s="564"/>
      <c r="GH25" s="564"/>
      <c r="GI25" s="564"/>
      <c r="GJ25" s="564"/>
      <c r="GK25" s="564"/>
      <c r="GL25" s="564"/>
      <c r="GM25" s="564"/>
      <c r="GN25" s="564"/>
      <c r="GO25" s="564"/>
      <c r="GP25" s="564"/>
      <c r="GQ25" s="564"/>
      <c r="GR25" s="564"/>
      <c r="GS25" s="564"/>
      <c r="GT25" s="564"/>
      <c r="GU25" s="564"/>
      <c r="GV25" s="489"/>
      <c r="GW25" s="489"/>
      <c r="GX25" s="489"/>
      <c r="GY25" s="489"/>
      <c r="GZ25" s="489"/>
      <c r="HA25" s="489"/>
      <c r="HB25" s="489"/>
      <c r="HC25" s="489"/>
      <c r="HD25" s="489"/>
      <c r="HE25" s="489"/>
      <c r="HF25" s="489"/>
      <c r="HG25" s="489"/>
      <c r="HH25" s="489"/>
      <c r="HI25" s="489"/>
      <c r="HJ25" s="489"/>
      <c r="HK25" s="489"/>
      <c r="HL25" s="489"/>
      <c r="HM25" s="489"/>
      <c r="HN25" s="489"/>
      <c r="HO25" s="489"/>
      <c r="HP25" s="489"/>
      <c r="HQ25" s="489"/>
      <c r="HR25" s="489"/>
      <c r="HS25" s="489"/>
      <c r="HT25" s="489"/>
      <c r="HU25" s="489"/>
      <c r="HV25" s="489"/>
      <c r="HW25" s="489"/>
      <c r="HX25" s="489"/>
      <c r="HY25" s="489"/>
      <c r="HZ25" s="489"/>
      <c r="IA25" s="489"/>
      <c r="IB25" s="489"/>
      <c r="IC25" s="489"/>
      <c r="ID25" s="489"/>
      <c r="IE25" s="489"/>
      <c r="IF25" s="489"/>
      <c r="IH25" s="564"/>
      <c r="II25" s="564"/>
      <c r="IJ25" s="564"/>
      <c r="IK25" s="489"/>
      <c r="IL25" s="489"/>
      <c r="IM25" s="564"/>
      <c r="IN25" s="564"/>
      <c r="IO25" s="564"/>
      <c r="IP25" s="564"/>
      <c r="IQ25" s="564"/>
      <c r="IR25" s="564"/>
      <c r="IS25" s="489"/>
      <c r="IT25" s="489"/>
      <c r="IU25" s="489"/>
      <c r="IV25" s="489"/>
      <c r="IW25" s="489"/>
      <c r="IX25" s="489"/>
      <c r="IY25" s="489"/>
      <c r="JA25" s="564"/>
      <c r="JB25" s="564"/>
      <c r="JC25" s="564"/>
      <c r="JD25" s="564"/>
      <c r="JE25" s="489"/>
      <c r="JG25" s="562"/>
      <c r="JH25" s="562"/>
      <c r="JI25" s="562"/>
      <c r="JJ25" s="489"/>
      <c r="JK25" s="489"/>
      <c r="JL25" s="562"/>
      <c r="JM25" s="562"/>
      <c r="JN25" s="562"/>
      <c r="JO25" s="562"/>
      <c r="JP25" s="562"/>
      <c r="JQ25" s="562"/>
      <c r="JR25" s="562"/>
      <c r="JS25" s="562"/>
      <c r="JT25" s="562"/>
      <c r="JU25" s="562"/>
      <c r="JV25" s="562"/>
      <c r="JW25" s="562"/>
      <c r="JX25" s="562"/>
      <c r="JY25" s="562"/>
      <c r="JZ25" s="562"/>
      <c r="KA25" s="562"/>
      <c r="KB25" s="489"/>
      <c r="KC25" s="489"/>
      <c r="KD25" s="489"/>
      <c r="KE25" s="489"/>
      <c r="KF25" s="489"/>
      <c r="KG25" s="489"/>
      <c r="KH25" s="489"/>
      <c r="KI25" s="489"/>
      <c r="KJ25" s="489"/>
      <c r="KK25" s="489"/>
      <c r="KL25" s="489"/>
      <c r="KM25" s="489"/>
      <c r="KN25" s="489"/>
      <c r="KO25" s="489"/>
      <c r="KP25" s="489"/>
      <c r="KQ25" s="489"/>
      <c r="KR25" s="489"/>
      <c r="KT25" s="564"/>
      <c r="KU25" s="564"/>
      <c r="KV25" s="489"/>
      <c r="KW25" s="489"/>
    </row>
    <row r="26" spans="1:309">
      <c r="A26" s="490" t="s">
        <v>339</v>
      </c>
      <c r="B26" s="507">
        <v>0</v>
      </c>
      <c r="C26" s="490"/>
      <c r="D26" s="508"/>
      <c r="E26" s="490"/>
      <c r="F26" s="489"/>
      <c r="G26" s="489"/>
      <c r="H26" s="489"/>
      <c r="I26" s="489"/>
      <c r="J26" s="489"/>
      <c r="K26" s="489"/>
      <c r="L26" s="564"/>
      <c r="M26" s="489"/>
      <c r="O26" s="562"/>
      <c r="P26" s="562"/>
      <c r="Q26" s="562"/>
      <c r="R26" s="562"/>
      <c r="S26" s="562"/>
      <c r="T26" s="562"/>
      <c r="U26" s="562"/>
      <c r="V26" s="562"/>
      <c r="W26" s="489"/>
      <c r="Y26" s="562"/>
      <c r="Z26" s="562"/>
      <c r="AA26" s="562"/>
      <c r="AB26" s="562"/>
      <c r="AC26" s="562"/>
      <c r="AD26" s="562"/>
      <c r="AE26" s="562"/>
      <c r="AF26" s="489"/>
      <c r="AH26" s="489"/>
      <c r="AI26" s="489"/>
      <c r="AJ26" s="489"/>
      <c r="AK26" s="489"/>
      <c r="AL26" s="489"/>
      <c r="AM26" s="489"/>
      <c r="AN26" s="489"/>
      <c r="AO26" s="489"/>
      <c r="AP26" s="489"/>
      <c r="AQ26" s="489"/>
      <c r="AR26" s="489"/>
      <c r="AS26" s="489"/>
      <c r="AT26" s="489"/>
      <c r="AU26" s="489"/>
      <c r="AV26" s="489"/>
      <c r="AW26" s="489"/>
      <c r="AX26" s="489"/>
      <c r="AY26" s="489"/>
      <c r="AZ26" s="489"/>
      <c r="BA26" s="489"/>
      <c r="BB26" s="489"/>
      <c r="BC26" s="564"/>
      <c r="BD26" s="564"/>
      <c r="BE26" s="489"/>
      <c r="BG26" s="564"/>
      <c r="BH26" s="564"/>
      <c r="BI26" s="564"/>
      <c r="BJ26" s="489"/>
      <c r="BK26" s="489"/>
      <c r="BL26" s="489"/>
      <c r="BN26" s="564"/>
      <c r="BO26" s="564"/>
      <c r="BP26" s="564"/>
      <c r="BQ26" s="489"/>
      <c r="BR26" s="489"/>
      <c r="BS26" s="489"/>
      <c r="BU26" s="564"/>
      <c r="BV26" s="564"/>
      <c r="BW26" s="564"/>
      <c r="BX26" s="489"/>
      <c r="BY26" s="489"/>
      <c r="BZ26" s="489"/>
      <c r="CB26" s="564"/>
      <c r="CC26" s="564"/>
      <c r="CD26" s="564"/>
      <c r="CE26" s="489"/>
      <c r="CF26" s="489"/>
      <c r="CG26" s="564"/>
      <c r="CH26" s="564"/>
      <c r="CI26" s="564"/>
      <c r="CJ26" s="564"/>
      <c r="CK26" s="564"/>
      <c r="CL26" s="564"/>
      <c r="CM26" s="489"/>
      <c r="CN26" s="489"/>
      <c r="CO26" s="489"/>
      <c r="CP26" s="489"/>
      <c r="CQ26" s="489"/>
      <c r="CR26" s="489"/>
      <c r="CS26" s="489"/>
      <c r="CT26" s="489"/>
      <c r="CV26" s="564"/>
      <c r="CW26" s="564"/>
      <c r="CX26" s="564"/>
      <c r="CY26" s="489"/>
      <c r="CZ26" s="489"/>
      <c r="DA26" s="564"/>
      <c r="DB26" s="489"/>
      <c r="DC26" s="564"/>
      <c r="DD26" s="564"/>
      <c r="DE26" s="564"/>
      <c r="DF26" s="564"/>
      <c r="DG26" s="564"/>
      <c r="DH26" s="564"/>
      <c r="DI26" s="564"/>
      <c r="DJ26" s="564"/>
      <c r="DK26" s="564"/>
      <c r="DL26" s="564"/>
      <c r="DM26" s="564"/>
      <c r="DN26" s="564"/>
      <c r="DO26" s="564"/>
      <c r="DP26" s="564"/>
      <c r="DQ26" s="564"/>
      <c r="DR26" s="564"/>
      <c r="DS26" s="564"/>
      <c r="DT26" s="564"/>
      <c r="DU26" s="564"/>
      <c r="DV26" s="564"/>
      <c r="DW26" s="489"/>
      <c r="DX26" s="489"/>
      <c r="DY26" s="489"/>
      <c r="DZ26" s="489"/>
      <c r="EA26" s="489"/>
      <c r="EB26" s="489"/>
      <c r="EC26" s="489"/>
      <c r="ED26" s="489"/>
      <c r="EE26" s="489"/>
      <c r="EF26" s="489"/>
      <c r="EG26" s="489"/>
      <c r="EH26" s="489"/>
      <c r="EI26" s="489"/>
      <c r="EJ26" s="489"/>
      <c r="EK26" s="489"/>
      <c r="EL26" s="489"/>
      <c r="EM26" s="489"/>
      <c r="EN26" s="489"/>
      <c r="EO26" s="489"/>
      <c r="EP26" s="489"/>
      <c r="EQ26" s="489"/>
      <c r="ES26" s="564"/>
      <c r="ET26" s="564"/>
      <c r="EU26" s="564"/>
      <c r="EV26" s="489"/>
      <c r="EW26" s="489"/>
      <c r="EX26" s="489"/>
      <c r="EZ26" s="564"/>
      <c r="FA26" s="564"/>
      <c r="FB26" s="564"/>
      <c r="FC26" s="489"/>
      <c r="FD26" s="489"/>
      <c r="FE26" s="489"/>
      <c r="FG26" s="564"/>
      <c r="FH26" s="564"/>
      <c r="FI26" s="564"/>
      <c r="FJ26" s="489"/>
      <c r="FK26" s="489"/>
      <c r="FL26" s="564"/>
      <c r="FM26" s="564"/>
      <c r="FN26" s="564"/>
      <c r="FO26" s="564"/>
      <c r="FP26" s="564"/>
      <c r="FQ26" s="564"/>
      <c r="FR26" s="564"/>
      <c r="FS26" s="564"/>
      <c r="FT26" s="564"/>
      <c r="FU26" s="564"/>
      <c r="FV26" s="564"/>
      <c r="FW26" s="564"/>
      <c r="FX26" s="564"/>
      <c r="FY26" s="564"/>
      <c r="FZ26" s="564"/>
      <c r="GA26" s="564"/>
      <c r="GB26" s="564"/>
      <c r="GC26" s="564"/>
      <c r="GD26" s="564"/>
      <c r="GE26" s="564"/>
      <c r="GF26" s="564"/>
      <c r="GG26" s="564"/>
      <c r="GH26" s="564"/>
      <c r="GI26" s="564"/>
      <c r="GJ26" s="564"/>
      <c r="GK26" s="564"/>
      <c r="GL26" s="564"/>
      <c r="GM26" s="564"/>
      <c r="GN26" s="564"/>
      <c r="GO26" s="564"/>
      <c r="GP26" s="564"/>
      <c r="GQ26" s="564"/>
      <c r="GR26" s="564"/>
      <c r="GS26" s="564"/>
      <c r="GT26" s="564"/>
      <c r="GU26" s="564"/>
      <c r="GV26" s="489"/>
      <c r="GW26" s="489"/>
      <c r="GX26" s="489"/>
      <c r="GY26" s="489"/>
      <c r="GZ26" s="489"/>
      <c r="HA26" s="489"/>
      <c r="HB26" s="489"/>
      <c r="HC26" s="489"/>
      <c r="HD26" s="489"/>
      <c r="HE26" s="489"/>
      <c r="HF26" s="489"/>
      <c r="HG26" s="489"/>
      <c r="HH26" s="489"/>
      <c r="HI26" s="489"/>
      <c r="HJ26" s="489"/>
      <c r="HK26" s="489"/>
      <c r="HL26" s="489"/>
      <c r="HM26" s="489"/>
      <c r="HN26" s="489"/>
      <c r="HO26" s="489"/>
      <c r="HP26" s="489"/>
      <c r="HQ26" s="489"/>
      <c r="HR26" s="489"/>
      <c r="HS26" s="489"/>
      <c r="HT26" s="489"/>
      <c r="HU26" s="489"/>
      <c r="HV26" s="489"/>
      <c r="HW26" s="489"/>
      <c r="HX26" s="489"/>
      <c r="HY26" s="489"/>
      <c r="HZ26" s="489"/>
      <c r="IA26" s="489"/>
      <c r="IB26" s="489"/>
      <c r="IC26" s="489"/>
      <c r="ID26" s="489"/>
      <c r="IE26" s="489"/>
      <c r="IF26" s="489"/>
      <c r="IH26" s="564"/>
      <c r="II26" s="564"/>
      <c r="IJ26" s="564"/>
      <c r="IK26" s="489"/>
      <c r="IL26" s="489"/>
      <c r="IM26" s="564"/>
      <c r="IN26" s="564"/>
      <c r="IO26" s="564"/>
      <c r="IP26" s="564"/>
      <c r="IQ26" s="564"/>
      <c r="IR26" s="564"/>
      <c r="IS26" s="489"/>
      <c r="IT26" s="489"/>
      <c r="IU26" s="489"/>
      <c r="IV26" s="489"/>
      <c r="IW26" s="489"/>
      <c r="IX26" s="489"/>
      <c r="IY26" s="489"/>
      <c r="JA26" s="564"/>
      <c r="JB26" s="564"/>
      <c r="JC26" s="564"/>
      <c r="JD26" s="564"/>
      <c r="JE26" s="489"/>
      <c r="JG26" s="562"/>
      <c r="JH26" s="562"/>
      <c r="JI26" s="562"/>
      <c r="JJ26" s="489"/>
      <c r="JK26" s="489"/>
      <c r="JL26" s="562"/>
      <c r="JM26" s="562"/>
      <c r="JN26" s="562"/>
      <c r="JO26" s="562"/>
      <c r="JP26" s="562"/>
      <c r="JQ26" s="562"/>
      <c r="JR26" s="562"/>
      <c r="JS26" s="562"/>
      <c r="JT26" s="562"/>
      <c r="JU26" s="562"/>
      <c r="JV26" s="562"/>
      <c r="JW26" s="562"/>
      <c r="JX26" s="562"/>
      <c r="JY26" s="562"/>
      <c r="JZ26" s="562"/>
      <c r="KA26" s="562"/>
      <c r="KB26" s="489"/>
      <c r="KC26" s="489"/>
      <c r="KD26" s="489"/>
      <c r="KE26" s="489"/>
      <c r="KF26" s="489"/>
      <c r="KG26" s="489"/>
      <c r="KH26" s="489"/>
      <c r="KI26" s="489"/>
      <c r="KJ26" s="489"/>
      <c r="KK26" s="489"/>
      <c r="KL26" s="489"/>
      <c r="KM26" s="489"/>
      <c r="KN26" s="489"/>
      <c r="KO26" s="489"/>
      <c r="KP26" s="489"/>
      <c r="KQ26" s="489"/>
      <c r="KR26" s="489"/>
      <c r="KT26" s="564"/>
      <c r="KU26" s="564"/>
      <c r="KV26" s="489"/>
      <c r="KW26" s="489"/>
    </row>
    <row r="27" spans="1:309">
      <c r="A27" s="490" t="s">
        <v>340</v>
      </c>
      <c r="B27" s="507">
        <v>0</v>
      </c>
      <c r="C27" s="490"/>
      <c r="D27" s="490"/>
      <c r="E27" s="490"/>
      <c r="F27" s="489"/>
      <c r="G27" s="489"/>
      <c r="H27" s="489"/>
      <c r="I27" s="489"/>
      <c r="J27" s="489"/>
      <c r="K27" s="489"/>
      <c r="L27" s="564"/>
      <c r="M27" s="489"/>
      <c r="O27" s="562"/>
      <c r="P27" s="562"/>
      <c r="Q27" s="562"/>
      <c r="R27" s="562"/>
      <c r="S27" s="562"/>
      <c r="T27" s="562"/>
      <c r="U27" s="562"/>
      <c r="V27" s="562"/>
      <c r="W27" s="489"/>
      <c r="Y27" s="562"/>
      <c r="Z27" s="562"/>
      <c r="AA27" s="562"/>
      <c r="AB27" s="562"/>
      <c r="AC27" s="562"/>
      <c r="AD27" s="562"/>
      <c r="AE27" s="562"/>
      <c r="AF27" s="489"/>
      <c r="AH27" s="489"/>
      <c r="AI27" s="489"/>
      <c r="AJ27" s="489"/>
      <c r="AK27" s="489"/>
      <c r="AL27" s="489"/>
      <c r="AM27" s="489"/>
      <c r="AN27" s="489"/>
      <c r="AO27" s="489"/>
      <c r="AP27" s="489"/>
      <c r="AQ27" s="489"/>
      <c r="AR27" s="489"/>
      <c r="AS27" s="489"/>
      <c r="AT27" s="489"/>
      <c r="AU27" s="489"/>
      <c r="AV27" s="489"/>
      <c r="AW27" s="489"/>
      <c r="AX27" s="489"/>
      <c r="AY27" s="489"/>
      <c r="AZ27" s="489"/>
      <c r="BA27" s="489"/>
      <c r="BB27" s="489"/>
      <c r="BC27" s="564"/>
      <c r="BD27" s="564"/>
      <c r="BE27" s="489"/>
      <c r="BG27" s="564"/>
      <c r="BH27" s="564"/>
      <c r="BI27" s="564"/>
      <c r="BJ27" s="489"/>
      <c r="BK27" s="489"/>
      <c r="BL27" s="489"/>
      <c r="BN27" s="564"/>
      <c r="BO27" s="564"/>
      <c r="BP27" s="564"/>
      <c r="BQ27" s="489"/>
      <c r="BR27" s="489"/>
      <c r="BS27" s="489"/>
      <c r="BU27" s="564"/>
      <c r="BV27" s="564"/>
      <c r="BW27" s="564"/>
      <c r="BX27" s="489"/>
      <c r="BY27" s="489"/>
      <c r="BZ27" s="489"/>
      <c r="CB27" s="564"/>
      <c r="CC27" s="564"/>
      <c r="CD27" s="564"/>
      <c r="CE27" s="489"/>
      <c r="CF27" s="489"/>
      <c r="CG27" s="564"/>
      <c r="CH27" s="564"/>
      <c r="CI27" s="564"/>
      <c r="CJ27" s="564"/>
      <c r="CK27" s="564"/>
      <c r="CL27" s="564"/>
      <c r="CM27" s="489"/>
      <c r="CN27" s="489"/>
      <c r="CO27" s="489"/>
      <c r="CP27" s="489"/>
      <c r="CQ27" s="489"/>
      <c r="CR27" s="489"/>
      <c r="CS27" s="489"/>
      <c r="CT27" s="489"/>
      <c r="CV27" s="564"/>
      <c r="CW27" s="564"/>
      <c r="CX27" s="564"/>
      <c r="CY27" s="489"/>
      <c r="CZ27" s="489"/>
      <c r="DA27" s="564"/>
      <c r="DB27" s="489"/>
      <c r="DC27" s="564"/>
      <c r="DD27" s="564"/>
      <c r="DE27" s="564"/>
      <c r="DF27" s="564"/>
      <c r="DG27" s="564"/>
      <c r="DH27" s="564"/>
      <c r="DI27" s="564"/>
      <c r="DJ27" s="564"/>
      <c r="DK27" s="564"/>
      <c r="DL27" s="564"/>
      <c r="DM27" s="564"/>
      <c r="DN27" s="564"/>
      <c r="DO27" s="564"/>
      <c r="DP27" s="564"/>
      <c r="DQ27" s="564"/>
      <c r="DR27" s="564"/>
      <c r="DS27" s="564"/>
      <c r="DT27" s="564"/>
      <c r="DU27" s="564"/>
      <c r="DV27" s="564"/>
      <c r="DW27" s="489"/>
      <c r="DX27" s="489"/>
      <c r="DY27" s="489"/>
      <c r="DZ27" s="489"/>
      <c r="EA27" s="489"/>
      <c r="EB27" s="489"/>
      <c r="EC27" s="489"/>
      <c r="ED27" s="489"/>
      <c r="EE27" s="489"/>
      <c r="EF27" s="489"/>
      <c r="EG27" s="489"/>
      <c r="EH27" s="489"/>
      <c r="EI27" s="489"/>
      <c r="EJ27" s="489"/>
      <c r="EK27" s="489"/>
      <c r="EL27" s="489"/>
      <c r="EM27" s="489"/>
      <c r="EN27" s="489"/>
      <c r="EO27" s="489"/>
      <c r="EP27" s="489"/>
      <c r="EQ27" s="489"/>
      <c r="ES27" s="564"/>
      <c r="ET27" s="564"/>
      <c r="EU27" s="564"/>
      <c r="EV27" s="489"/>
      <c r="EW27" s="489"/>
      <c r="EX27" s="489"/>
      <c r="EZ27" s="564"/>
      <c r="FA27" s="564"/>
      <c r="FB27" s="564"/>
      <c r="FC27" s="489"/>
      <c r="FD27" s="489"/>
      <c r="FE27" s="489"/>
      <c r="FG27" s="564"/>
      <c r="FH27" s="564"/>
      <c r="FI27" s="564"/>
      <c r="FJ27" s="489"/>
      <c r="FK27" s="489"/>
      <c r="FL27" s="564"/>
      <c r="FM27" s="564"/>
      <c r="FN27" s="564"/>
      <c r="FO27" s="564"/>
      <c r="FP27" s="564"/>
      <c r="FQ27" s="564"/>
      <c r="FR27" s="564"/>
      <c r="FS27" s="564"/>
      <c r="FT27" s="564"/>
      <c r="FU27" s="564"/>
      <c r="FV27" s="564"/>
      <c r="FW27" s="564"/>
      <c r="FX27" s="564"/>
      <c r="FY27" s="564"/>
      <c r="FZ27" s="564"/>
      <c r="GA27" s="564"/>
      <c r="GB27" s="564"/>
      <c r="GC27" s="564"/>
      <c r="GD27" s="564"/>
      <c r="GE27" s="564"/>
      <c r="GF27" s="564"/>
      <c r="GG27" s="564"/>
      <c r="GH27" s="564"/>
      <c r="GI27" s="564"/>
      <c r="GJ27" s="564"/>
      <c r="GK27" s="564"/>
      <c r="GL27" s="564"/>
      <c r="GM27" s="564"/>
      <c r="GN27" s="564"/>
      <c r="GO27" s="564"/>
      <c r="GP27" s="564"/>
      <c r="GQ27" s="564"/>
      <c r="GR27" s="564"/>
      <c r="GS27" s="564"/>
      <c r="GT27" s="564"/>
      <c r="GU27" s="564"/>
      <c r="GV27" s="489"/>
      <c r="GW27" s="489"/>
      <c r="GX27" s="489"/>
      <c r="GY27" s="489"/>
      <c r="GZ27" s="489"/>
      <c r="HA27" s="489"/>
      <c r="HB27" s="489"/>
      <c r="HC27" s="489"/>
      <c r="HD27" s="489"/>
      <c r="HE27" s="489"/>
      <c r="HF27" s="489"/>
      <c r="HG27" s="489"/>
      <c r="HH27" s="489"/>
      <c r="HI27" s="489"/>
      <c r="HJ27" s="489"/>
      <c r="HK27" s="489"/>
      <c r="HL27" s="489"/>
      <c r="HM27" s="489"/>
      <c r="HN27" s="489"/>
      <c r="HO27" s="489"/>
      <c r="HP27" s="489"/>
      <c r="HQ27" s="489"/>
      <c r="HR27" s="489"/>
      <c r="HS27" s="489"/>
      <c r="HT27" s="489"/>
      <c r="HU27" s="489"/>
      <c r="HV27" s="489"/>
      <c r="HW27" s="489"/>
      <c r="HX27" s="489"/>
      <c r="HY27" s="489"/>
      <c r="HZ27" s="489"/>
      <c r="IA27" s="489"/>
      <c r="IB27" s="489"/>
      <c r="IC27" s="489"/>
      <c r="ID27" s="489"/>
      <c r="IE27" s="489"/>
      <c r="IF27" s="489"/>
      <c r="IH27" s="564"/>
      <c r="II27" s="564"/>
      <c r="IJ27" s="564"/>
      <c r="IK27" s="489"/>
      <c r="IL27" s="489"/>
      <c r="IM27" s="564"/>
      <c r="IN27" s="564"/>
      <c r="IO27" s="564"/>
      <c r="IP27" s="564"/>
      <c r="IQ27" s="564"/>
      <c r="IR27" s="564"/>
      <c r="IS27" s="489"/>
      <c r="IT27" s="489"/>
      <c r="IU27" s="489"/>
      <c r="IV27" s="489"/>
      <c r="IW27" s="489"/>
      <c r="IX27" s="489"/>
      <c r="IY27" s="489"/>
      <c r="JA27" s="564"/>
      <c r="JB27" s="564"/>
      <c r="JC27" s="564"/>
      <c r="JD27" s="564"/>
      <c r="JE27" s="489"/>
      <c r="JG27" s="562"/>
      <c r="JH27" s="562"/>
      <c r="JI27" s="562"/>
      <c r="JJ27" s="489"/>
      <c r="JK27" s="489"/>
      <c r="JL27" s="562"/>
      <c r="JM27" s="562"/>
      <c r="JN27" s="562"/>
      <c r="JO27" s="562"/>
      <c r="JP27" s="562"/>
      <c r="JQ27" s="562"/>
      <c r="JR27" s="562"/>
      <c r="JS27" s="562"/>
      <c r="JT27" s="562"/>
      <c r="JU27" s="562"/>
      <c r="JV27" s="562"/>
      <c r="JW27" s="562"/>
      <c r="JX27" s="562"/>
      <c r="JY27" s="562"/>
      <c r="JZ27" s="562"/>
      <c r="KA27" s="562"/>
      <c r="KB27" s="489"/>
      <c r="KC27" s="489"/>
      <c r="KD27" s="489"/>
      <c r="KE27" s="489"/>
      <c r="KF27" s="489"/>
      <c r="KG27" s="489"/>
      <c r="KH27" s="489"/>
      <c r="KI27" s="489"/>
      <c r="KJ27" s="489"/>
      <c r="KK27" s="489"/>
      <c r="KL27" s="489"/>
      <c r="KM27" s="489"/>
      <c r="KN27" s="489"/>
      <c r="KO27" s="489"/>
      <c r="KP27" s="489"/>
      <c r="KQ27" s="489"/>
      <c r="KR27" s="489"/>
      <c r="KT27" s="564"/>
      <c r="KU27" s="564"/>
      <c r="KV27" s="489"/>
      <c r="KW27" s="489"/>
    </row>
    <row r="28" spans="1:309">
      <c r="A28" s="490" t="s">
        <v>341</v>
      </c>
      <c r="B28" s="507">
        <v>0</v>
      </c>
      <c r="C28" s="490"/>
      <c r="D28" s="490"/>
      <c r="E28" s="490"/>
      <c r="F28" s="489"/>
      <c r="G28" s="489"/>
      <c r="H28" s="489"/>
      <c r="I28" s="489"/>
      <c r="J28" s="489"/>
      <c r="K28" s="489"/>
      <c r="L28" s="564"/>
      <c r="M28" s="489"/>
      <c r="O28" s="562"/>
      <c r="P28" s="562"/>
      <c r="Q28" s="562"/>
      <c r="R28" s="562"/>
      <c r="S28" s="562"/>
      <c r="T28" s="562"/>
      <c r="U28" s="562"/>
      <c r="V28" s="562"/>
      <c r="W28" s="489"/>
      <c r="Y28" s="562"/>
      <c r="Z28" s="562"/>
      <c r="AA28" s="562"/>
      <c r="AB28" s="562"/>
      <c r="AC28" s="562"/>
      <c r="AD28" s="562"/>
      <c r="AE28" s="562"/>
      <c r="AF28" s="489"/>
      <c r="AH28" s="489"/>
      <c r="AI28" s="489"/>
      <c r="AJ28" s="489"/>
      <c r="AK28" s="489"/>
      <c r="AL28" s="489"/>
      <c r="AM28" s="489"/>
      <c r="AN28" s="489"/>
      <c r="AO28" s="489"/>
      <c r="AP28" s="489"/>
      <c r="AQ28" s="489"/>
      <c r="AR28" s="489"/>
      <c r="AS28" s="489"/>
      <c r="AT28" s="489"/>
      <c r="AU28" s="489"/>
      <c r="AV28" s="489"/>
      <c r="AW28" s="489"/>
      <c r="AX28" s="489"/>
      <c r="AY28" s="489"/>
      <c r="AZ28" s="489"/>
      <c r="BA28" s="489"/>
      <c r="BB28" s="489"/>
      <c r="BC28" s="564"/>
      <c r="BD28" s="564"/>
      <c r="BE28" s="489"/>
      <c r="BG28" s="564"/>
      <c r="BH28" s="564"/>
      <c r="BI28" s="564"/>
      <c r="BJ28" s="489"/>
      <c r="BK28" s="489"/>
      <c r="BL28" s="489"/>
      <c r="BN28" s="564"/>
      <c r="BO28" s="564"/>
      <c r="BP28" s="564"/>
      <c r="BQ28" s="489"/>
      <c r="BR28" s="489"/>
      <c r="BS28" s="489"/>
      <c r="BU28" s="564"/>
      <c r="BV28" s="564"/>
      <c r="BW28" s="564"/>
      <c r="BX28" s="489"/>
      <c r="BY28" s="489"/>
      <c r="BZ28" s="489"/>
      <c r="CB28" s="564"/>
      <c r="CC28" s="564"/>
      <c r="CD28" s="564"/>
      <c r="CE28" s="489"/>
      <c r="CF28" s="489"/>
      <c r="CG28" s="564"/>
      <c r="CH28" s="564"/>
      <c r="CI28" s="564"/>
      <c r="CJ28" s="564"/>
      <c r="CK28" s="564"/>
      <c r="CL28" s="564"/>
      <c r="CM28" s="489"/>
      <c r="CN28" s="489"/>
      <c r="CO28" s="489"/>
      <c r="CP28" s="489"/>
      <c r="CQ28" s="489"/>
      <c r="CR28" s="489"/>
      <c r="CS28" s="489"/>
      <c r="CT28" s="489"/>
      <c r="CV28" s="564"/>
      <c r="CW28" s="564"/>
      <c r="CX28" s="564"/>
      <c r="CY28" s="489"/>
      <c r="CZ28" s="489"/>
      <c r="DA28" s="564"/>
      <c r="DB28" s="489"/>
      <c r="DC28" s="564"/>
      <c r="DD28" s="564"/>
      <c r="DE28" s="564"/>
      <c r="DF28" s="564"/>
      <c r="DG28" s="564"/>
      <c r="DH28" s="564"/>
      <c r="DI28" s="564"/>
      <c r="DJ28" s="564"/>
      <c r="DK28" s="564"/>
      <c r="DL28" s="564"/>
      <c r="DM28" s="564"/>
      <c r="DN28" s="564"/>
      <c r="DO28" s="564"/>
      <c r="DP28" s="564"/>
      <c r="DQ28" s="564"/>
      <c r="DR28" s="564"/>
      <c r="DS28" s="564"/>
      <c r="DT28" s="564"/>
      <c r="DU28" s="564"/>
      <c r="DV28" s="564"/>
      <c r="DW28" s="489"/>
      <c r="DX28" s="489"/>
      <c r="DY28" s="489"/>
      <c r="DZ28" s="489"/>
      <c r="EA28" s="489"/>
      <c r="EB28" s="489"/>
      <c r="EC28" s="489"/>
      <c r="ED28" s="489"/>
      <c r="EE28" s="489"/>
      <c r="EF28" s="489"/>
      <c r="EG28" s="489"/>
      <c r="EH28" s="489"/>
      <c r="EI28" s="489"/>
      <c r="EJ28" s="489"/>
      <c r="EK28" s="489"/>
      <c r="EL28" s="489"/>
      <c r="EM28" s="489"/>
      <c r="EN28" s="489"/>
      <c r="EO28" s="489"/>
      <c r="EP28" s="489"/>
      <c r="EQ28" s="489"/>
      <c r="ES28" s="564"/>
      <c r="ET28" s="564"/>
      <c r="EU28" s="564"/>
      <c r="EV28" s="489"/>
      <c r="EW28" s="489"/>
      <c r="EX28" s="489"/>
      <c r="EZ28" s="564"/>
      <c r="FA28" s="564"/>
      <c r="FB28" s="564"/>
      <c r="FC28" s="489"/>
      <c r="FD28" s="489"/>
      <c r="FE28" s="489"/>
      <c r="FG28" s="564"/>
      <c r="FH28" s="564"/>
      <c r="FI28" s="564"/>
      <c r="FJ28" s="489"/>
      <c r="FK28" s="489"/>
      <c r="FL28" s="564"/>
      <c r="FM28" s="564"/>
      <c r="FN28" s="564"/>
      <c r="FO28" s="564"/>
      <c r="FP28" s="564"/>
      <c r="FQ28" s="564"/>
      <c r="FR28" s="564"/>
      <c r="FS28" s="564"/>
      <c r="FT28" s="564"/>
      <c r="FU28" s="564"/>
      <c r="FV28" s="564"/>
      <c r="FW28" s="564"/>
      <c r="FX28" s="564"/>
      <c r="FY28" s="564"/>
      <c r="FZ28" s="564"/>
      <c r="GA28" s="564"/>
      <c r="GB28" s="564"/>
      <c r="GC28" s="564"/>
      <c r="GD28" s="564"/>
      <c r="GE28" s="564"/>
      <c r="GF28" s="564"/>
      <c r="GG28" s="564"/>
      <c r="GH28" s="564"/>
      <c r="GI28" s="564"/>
      <c r="GJ28" s="564"/>
      <c r="GK28" s="564"/>
      <c r="GL28" s="564"/>
      <c r="GM28" s="564"/>
      <c r="GN28" s="564"/>
      <c r="GO28" s="564"/>
      <c r="GP28" s="564"/>
      <c r="GQ28" s="564"/>
      <c r="GR28" s="564"/>
      <c r="GS28" s="564"/>
      <c r="GT28" s="564"/>
      <c r="GU28" s="564"/>
      <c r="GV28" s="489"/>
      <c r="GW28" s="489"/>
      <c r="GX28" s="489"/>
      <c r="GY28" s="489"/>
      <c r="GZ28" s="489"/>
      <c r="HA28" s="489"/>
      <c r="HB28" s="489"/>
      <c r="HC28" s="489"/>
      <c r="HD28" s="489"/>
      <c r="HE28" s="489"/>
      <c r="HF28" s="489"/>
      <c r="HG28" s="489"/>
      <c r="HH28" s="489"/>
      <c r="HI28" s="489"/>
      <c r="HJ28" s="489"/>
      <c r="HK28" s="489"/>
      <c r="HL28" s="489"/>
      <c r="HM28" s="489"/>
      <c r="HN28" s="489"/>
      <c r="HO28" s="489"/>
      <c r="HP28" s="489"/>
      <c r="HQ28" s="489"/>
      <c r="HR28" s="489"/>
      <c r="HS28" s="489"/>
      <c r="HT28" s="489"/>
      <c r="HU28" s="489"/>
      <c r="HV28" s="489"/>
      <c r="HW28" s="489"/>
      <c r="HX28" s="489"/>
      <c r="HY28" s="489"/>
      <c r="HZ28" s="489"/>
      <c r="IA28" s="489"/>
      <c r="IB28" s="489"/>
      <c r="IC28" s="489"/>
      <c r="ID28" s="489"/>
      <c r="IE28" s="489"/>
      <c r="IF28" s="489"/>
      <c r="IH28" s="564"/>
      <c r="II28" s="564"/>
      <c r="IJ28" s="564"/>
      <c r="IK28" s="489"/>
      <c r="IL28" s="489"/>
      <c r="IM28" s="564"/>
      <c r="IN28" s="564"/>
      <c r="IO28" s="564"/>
      <c r="IP28" s="564"/>
      <c r="IQ28" s="564"/>
      <c r="IR28" s="564"/>
      <c r="IS28" s="489"/>
      <c r="IT28" s="489"/>
      <c r="IU28" s="489"/>
      <c r="IV28" s="489"/>
      <c r="IW28" s="489"/>
      <c r="IX28" s="489"/>
      <c r="IY28" s="489"/>
      <c r="JA28" s="564"/>
      <c r="JB28" s="564"/>
      <c r="JC28" s="564"/>
      <c r="JD28" s="564"/>
      <c r="JE28" s="489"/>
      <c r="JG28" s="562"/>
      <c r="JH28" s="562"/>
      <c r="JI28" s="562"/>
      <c r="JJ28" s="489"/>
      <c r="JK28" s="489"/>
      <c r="JL28" s="562"/>
      <c r="JM28" s="562"/>
      <c r="JN28" s="562"/>
      <c r="JO28" s="562"/>
      <c r="JP28" s="562"/>
      <c r="JQ28" s="562"/>
      <c r="JR28" s="562"/>
      <c r="JS28" s="562"/>
      <c r="JT28" s="562"/>
      <c r="JU28" s="562"/>
      <c r="JV28" s="562"/>
      <c r="JW28" s="562"/>
      <c r="JX28" s="562"/>
      <c r="JY28" s="562"/>
      <c r="JZ28" s="562"/>
      <c r="KA28" s="562"/>
      <c r="KB28" s="489"/>
      <c r="KC28" s="489"/>
      <c r="KD28" s="489"/>
      <c r="KE28" s="489"/>
      <c r="KF28" s="489"/>
      <c r="KG28" s="489"/>
      <c r="KH28" s="489"/>
      <c r="KI28" s="489"/>
      <c r="KJ28" s="489"/>
      <c r="KK28" s="489"/>
      <c r="KL28" s="489"/>
      <c r="KM28" s="489"/>
      <c r="KN28" s="489"/>
      <c r="KO28" s="489"/>
      <c r="KP28" s="489"/>
      <c r="KQ28" s="489"/>
      <c r="KR28" s="489"/>
      <c r="KT28" s="564"/>
      <c r="KU28" s="564"/>
      <c r="KV28" s="489"/>
      <c r="KW28" s="489"/>
    </row>
    <row r="29" spans="1:309">
      <c r="A29" s="490" t="s">
        <v>342</v>
      </c>
      <c r="B29" s="507">
        <v>0</v>
      </c>
      <c r="C29" s="500"/>
      <c r="D29" s="500"/>
      <c r="E29" s="490"/>
      <c r="F29" s="489"/>
      <c r="G29" s="489"/>
      <c r="H29" s="489"/>
      <c r="I29" s="489"/>
      <c r="J29" s="489"/>
      <c r="K29" s="489"/>
      <c r="L29" s="564"/>
      <c r="M29" s="489"/>
      <c r="O29" s="562"/>
      <c r="P29" s="562"/>
      <c r="Q29" s="562"/>
      <c r="R29" s="562"/>
      <c r="S29" s="562"/>
      <c r="T29" s="562"/>
      <c r="U29" s="562"/>
      <c r="V29" s="562"/>
      <c r="W29" s="489"/>
      <c r="Y29" s="562"/>
      <c r="Z29" s="562"/>
      <c r="AA29" s="562"/>
      <c r="AB29" s="562"/>
      <c r="AC29" s="562"/>
      <c r="AD29" s="562"/>
      <c r="AE29" s="562"/>
      <c r="AF29" s="489"/>
      <c r="AH29" s="489"/>
      <c r="AI29" s="489"/>
      <c r="AJ29" s="489"/>
      <c r="AK29" s="489"/>
      <c r="AL29" s="489"/>
      <c r="AM29" s="489"/>
      <c r="AN29" s="489"/>
      <c r="AO29" s="489"/>
      <c r="AP29" s="489"/>
      <c r="AQ29" s="489"/>
      <c r="AR29" s="489"/>
      <c r="AS29" s="489"/>
      <c r="AT29" s="489"/>
      <c r="AU29" s="489"/>
      <c r="AV29" s="489"/>
      <c r="AW29" s="489"/>
      <c r="AX29" s="489"/>
      <c r="AY29" s="489"/>
      <c r="AZ29" s="489"/>
      <c r="BA29" s="489"/>
      <c r="BB29" s="489"/>
      <c r="BC29" s="564"/>
      <c r="BD29" s="564"/>
      <c r="BE29" s="489"/>
      <c r="BG29" s="564"/>
      <c r="BH29" s="564"/>
      <c r="BI29" s="564"/>
      <c r="BJ29" s="489"/>
      <c r="BK29" s="489"/>
      <c r="BL29" s="489"/>
      <c r="BN29" s="564"/>
      <c r="BO29" s="564"/>
      <c r="BP29" s="564"/>
      <c r="BQ29" s="489"/>
      <c r="BR29" s="489"/>
      <c r="BS29" s="489"/>
      <c r="BU29" s="564"/>
      <c r="BV29" s="564"/>
      <c r="BW29" s="564"/>
      <c r="BX29" s="489"/>
      <c r="BY29" s="489"/>
      <c r="BZ29" s="489"/>
      <c r="CB29" s="564"/>
      <c r="CC29" s="564"/>
      <c r="CD29" s="564"/>
      <c r="CE29" s="489"/>
      <c r="CF29" s="489"/>
      <c r="CG29" s="564"/>
      <c r="CH29" s="564"/>
      <c r="CI29" s="564"/>
      <c r="CJ29" s="564"/>
      <c r="CK29" s="564"/>
      <c r="CL29" s="564"/>
      <c r="CM29" s="489"/>
      <c r="CN29" s="489"/>
      <c r="CO29" s="489"/>
      <c r="CP29" s="489"/>
      <c r="CQ29" s="489"/>
      <c r="CR29" s="489"/>
      <c r="CS29" s="489"/>
      <c r="CT29" s="489"/>
      <c r="CV29" s="564"/>
      <c r="CW29" s="564"/>
      <c r="CX29" s="564"/>
      <c r="CY29" s="489"/>
      <c r="CZ29" s="489"/>
      <c r="DA29" s="564"/>
      <c r="DB29" s="489"/>
      <c r="DC29" s="564"/>
      <c r="DD29" s="564"/>
      <c r="DE29" s="564"/>
      <c r="DF29" s="564"/>
      <c r="DG29" s="564"/>
      <c r="DH29" s="564"/>
      <c r="DI29" s="564"/>
      <c r="DJ29" s="564"/>
      <c r="DK29" s="564"/>
      <c r="DL29" s="564"/>
      <c r="DM29" s="564"/>
      <c r="DN29" s="564"/>
      <c r="DO29" s="564"/>
      <c r="DP29" s="564"/>
      <c r="DQ29" s="564"/>
      <c r="DR29" s="564"/>
      <c r="DS29" s="564"/>
      <c r="DT29" s="564"/>
      <c r="DU29" s="564"/>
      <c r="DV29" s="564"/>
      <c r="DW29" s="489"/>
      <c r="DX29" s="489"/>
      <c r="DY29" s="489"/>
      <c r="DZ29" s="489"/>
      <c r="EA29" s="489"/>
      <c r="EB29" s="489"/>
      <c r="EC29" s="489"/>
      <c r="ED29" s="489"/>
      <c r="EE29" s="489"/>
      <c r="EF29" s="489"/>
      <c r="EG29" s="489"/>
      <c r="EH29" s="489"/>
      <c r="EI29" s="489"/>
      <c r="EJ29" s="489"/>
      <c r="EK29" s="489"/>
      <c r="EL29" s="489"/>
      <c r="EM29" s="489"/>
      <c r="EN29" s="489"/>
      <c r="EO29" s="489"/>
      <c r="EP29" s="489"/>
      <c r="EQ29" s="489"/>
      <c r="ES29" s="564"/>
      <c r="ET29" s="564"/>
      <c r="EU29" s="564"/>
      <c r="EV29" s="489"/>
      <c r="EW29" s="489"/>
      <c r="EX29" s="489"/>
      <c r="EZ29" s="564"/>
      <c r="FA29" s="564"/>
      <c r="FB29" s="564"/>
      <c r="FC29" s="489"/>
      <c r="FD29" s="489"/>
      <c r="FE29" s="489"/>
      <c r="FG29" s="564"/>
      <c r="FH29" s="564"/>
      <c r="FI29" s="564"/>
      <c r="FJ29" s="489"/>
      <c r="FK29" s="489"/>
      <c r="FL29" s="564"/>
      <c r="FM29" s="564"/>
      <c r="FN29" s="564"/>
      <c r="FO29" s="564"/>
      <c r="FP29" s="564"/>
      <c r="FQ29" s="564"/>
      <c r="FR29" s="564"/>
      <c r="FS29" s="564"/>
      <c r="FT29" s="564"/>
      <c r="FU29" s="564"/>
      <c r="FV29" s="564"/>
      <c r="FW29" s="564"/>
      <c r="FX29" s="564"/>
      <c r="FY29" s="564"/>
      <c r="FZ29" s="564"/>
      <c r="GA29" s="564"/>
      <c r="GB29" s="564"/>
      <c r="GC29" s="564"/>
      <c r="GD29" s="564"/>
      <c r="GE29" s="564"/>
      <c r="GF29" s="564"/>
      <c r="GG29" s="564"/>
      <c r="GH29" s="564"/>
      <c r="GI29" s="564"/>
      <c r="GJ29" s="564"/>
      <c r="GK29" s="564"/>
      <c r="GL29" s="564"/>
      <c r="GM29" s="564"/>
      <c r="GN29" s="564"/>
      <c r="GO29" s="564"/>
      <c r="GP29" s="564"/>
      <c r="GQ29" s="564"/>
      <c r="GR29" s="564"/>
      <c r="GS29" s="564"/>
      <c r="GT29" s="564"/>
      <c r="GU29" s="564"/>
      <c r="GV29" s="489"/>
      <c r="GW29" s="489"/>
      <c r="GX29" s="489"/>
      <c r="GY29" s="489"/>
      <c r="GZ29" s="489"/>
      <c r="HA29" s="489"/>
      <c r="HB29" s="489"/>
      <c r="HC29" s="489"/>
      <c r="HD29" s="489"/>
      <c r="HE29" s="489"/>
      <c r="HF29" s="489"/>
      <c r="HG29" s="489"/>
      <c r="HH29" s="489"/>
      <c r="HI29" s="489"/>
      <c r="HJ29" s="489"/>
      <c r="HK29" s="489"/>
      <c r="HL29" s="489"/>
      <c r="HM29" s="489"/>
      <c r="HN29" s="489"/>
      <c r="HO29" s="489"/>
      <c r="HP29" s="489"/>
      <c r="HQ29" s="489"/>
      <c r="HR29" s="489"/>
      <c r="HS29" s="489"/>
      <c r="HT29" s="489"/>
      <c r="HU29" s="489"/>
      <c r="HV29" s="489"/>
      <c r="HW29" s="489"/>
      <c r="HX29" s="489"/>
      <c r="HY29" s="489"/>
      <c r="HZ29" s="489"/>
      <c r="IA29" s="489"/>
      <c r="IB29" s="489"/>
      <c r="IC29" s="489"/>
      <c r="ID29" s="489"/>
      <c r="IE29" s="489"/>
      <c r="IF29" s="489"/>
      <c r="IH29" s="564"/>
      <c r="II29" s="564"/>
      <c r="IJ29" s="564"/>
      <c r="IK29" s="489"/>
      <c r="IL29" s="489"/>
      <c r="IM29" s="564"/>
      <c r="IN29" s="564"/>
      <c r="IO29" s="564"/>
      <c r="IP29" s="564"/>
      <c r="IQ29" s="564"/>
      <c r="IR29" s="564"/>
      <c r="IS29" s="489"/>
      <c r="IT29" s="489"/>
      <c r="IU29" s="489"/>
      <c r="IV29" s="489"/>
      <c r="IW29" s="489"/>
      <c r="IX29" s="489"/>
      <c r="IY29" s="489"/>
      <c r="JA29" s="564"/>
      <c r="JB29" s="564"/>
      <c r="JC29" s="564"/>
      <c r="JD29" s="564"/>
      <c r="JE29" s="489"/>
      <c r="JG29" s="562"/>
      <c r="JH29" s="562"/>
      <c r="JI29" s="562"/>
      <c r="JJ29" s="489"/>
      <c r="JK29" s="489"/>
      <c r="JL29" s="562"/>
      <c r="JM29" s="562"/>
      <c r="JN29" s="562"/>
      <c r="JO29" s="562"/>
      <c r="JP29" s="562"/>
      <c r="JQ29" s="562"/>
      <c r="JR29" s="562"/>
      <c r="JS29" s="562"/>
      <c r="JT29" s="562"/>
      <c r="JU29" s="562"/>
      <c r="JV29" s="562"/>
      <c r="JW29" s="562"/>
      <c r="JX29" s="562"/>
      <c r="JY29" s="562"/>
      <c r="JZ29" s="562"/>
      <c r="KA29" s="562"/>
      <c r="KB29" s="489"/>
      <c r="KC29" s="489"/>
      <c r="KD29" s="489"/>
      <c r="KE29" s="489"/>
      <c r="KF29" s="489"/>
      <c r="KG29" s="489"/>
      <c r="KH29" s="489"/>
      <c r="KI29" s="489"/>
      <c r="KJ29" s="489"/>
      <c r="KK29" s="489"/>
      <c r="KL29" s="489"/>
      <c r="KM29" s="489"/>
      <c r="KN29" s="489"/>
      <c r="KO29" s="489"/>
      <c r="KP29" s="489"/>
      <c r="KQ29" s="489"/>
      <c r="KR29" s="489"/>
      <c r="KT29" s="564"/>
      <c r="KU29" s="564"/>
      <c r="KV29" s="489"/>
      <c r="KW29" s="489"/>
    </row>
    <row r="30" spans="1:309">
      <c r="A30" s="490" t="s">
        <v>343</v>
      </c>
      <c r="B30" s="507">
        <v>0</v>
      </c>
      <c r="C30" s="500"/>
      <c r="D30" s="500"/>
      <c r="E30" s="490"/>
      <c r="F30" s="489"/>
      <c r="G30" s="489"/>
      <c r="H30" s="489"/>
      <c r="I30" s="489"/>
      <c r="J30" s="489"/>
      <c r="K30" s="489"/>
      <c r="L30" s="564"/>
      <c r="M30" s="489"/>
      <c r="O30" s="562"/>
      <c r="P30" s="562"/>
      <c r="Q30" s="562"/>
      <c r="R30" s="562"/>
      <c r="S30" s="562"/>
      <c r="T30" s="562"/>
      <c r="U30" s="562"/>
      <c r="V30" s="562"/>
      <c r="W30" s="489"/>
      <c r="Y30" s="562"/>
      <c r="Z30" s="562"/>
      <c r="AA30" s="562"/>
      <c r="AB30" s="562"/>
      <c r="AC30" s="562"/>
      <c r="AD30" s="562"/>
      <c r="AE30" s="562"/>
      <c r="AF30" s="489"/>
      <c r="AH30" s="489"/>
      <c r="AI30" s="489"/>
      <c r="AJ30" s="489"/>
      <c r="AK30" s="489"/>
      <c r="AL30" s="489"/>
      <c r="AM30" s="489"/>
      <c r="AN30" s="489"/>
      <c r="AO30" s="489"/>
      <c r="AP30" s="489"/>
      <c r="AQ30" s="489"/>
      <c r="AR30" s="489"/>
      <c r="AS30" s="489"/>
      <c r="AT30" s="489"/>
      <c r="AU30" s="489"/>
      <c r="AV30" s="489"/>
      <c r="AW30" s="489"/>
      <c r="AX30" s="489"/>
      <c r="AY30" s="489"/>
      <c r="AZ30" s="489"/>
      <c r="BA30" s="489"/>
      <c r="BB30" s="489"/>
      <c r="BC30" s="564"/>
      <c r="BD30" s="564"/>
      <c r="BE30" s="489"/>
      <c r="BG30" s="564"/>
      <c r="BH30" s="564"/>
      <c r="BI30" s="564"/>
      <c r="BJ30" s="489"/>
      <c r="BK30" s="489"/>
      <c r="BL30" s="489"/>
      <c r="BN30" s="564"/>
      <c r="BO30" s="564"/>
      <c r="BP30" s="564"/>
      <c r="BQ30" s="489"/>
      <c r="BR30" s="489"/>
      <c r="BS30" s="489"/>
      <c r="BU30" s="564"/>
      <c r="BV30" s="564"/>
      <c r="BW30" s="564"/>
      <c r="BX30" s="489"/>
      <c r="BY30" s="489"/>
      <c r="BZ30" s="489"/>
      <c r="CB30" s="564"/>
      <c r="CC30" s="564"/>
      <c r="CD30" s="564"/>
      <c r="CE30" s="489"/>
      <c r="CF30" s="489"/>
      <c r="CG30" s="564"/>
      <c r="CH30" s="564"/>
      <c r="CI30" s="564"/>
      <c r="CJ30" s="564"/>
      <c r="CK30" s="564"/>
      <c r="CL30" s="564"/>
      <c r="CM30" s="489"/>
      <c r="CN30" s="489"/>
      <c r="CO30" s="489"/>
      <c r="CP30" s="489"/>
      <c r="CQ30" s="489"/>
      <c r="CR30" s="489"/>
      <c r="CS30" s="489"/>
      <c r="CT30" s="489"/>
      <c r="CV30" s="564"/>
      <c r="CW30" s="564"/>
      <c r="CX30" s="564"/>
      <c r="CY30" s="489"/>
      <c r="CZ30" s="489"/>
      <c r="DA30" s="564"/>
      <c r="DB30" s="489"/>
      <c r="DC30" s="564"/>
      <c r="DD30" s="564"/>
      <c r="DE30" s="564"/>
      <c r="DF30" s="564"/>
      <c r="DG30" s="564"/>
      <c r="DH30" s="564"/>
      <c r="DI30" s="564"/>
      <c r="DJ30" s="564"/>
      <c r="DK30" s="564"/>
      <c r="DL30" s="564"/>
      <c r="DM30" s="564"/>
      <c r="DN30" s="564"/>
      <c r="DO30" s="564"/>
      <c r="DP30" s="564"/>
      <c r="DQ30" s="564"/>
      <c r="DR30" s="564"/>
      <c r="DS30" s="564"/>
      <c r="DT30" s="564"/>
      <c r="DU30" s="564"/>
      <c r="DV30" s="564"/>
      <c r="DW30" s="489"/>
      <c r="DX30" s="489"/>
      <c r="DY30" s="489"/>
      <c r="DZ30" s="489"/>
      <c r="EA30" s="489"/>
      <c r="EB30" s="489"/>
      <c r="EC30" s="489"/>
      <c r="ED30" s="489"/>
      <c r="EE30" s="489"/>
      <c r="EF30" s="489"/>
      <c r="EG30" s="489"/>
      <c r="EH30" s="489"/>
      <c r="EI30" s="489"/>
      <c r="EJ30" s="489"/>
      <c r="EK30" s="489"/>
      <c r="EL30" s="489"/>
      <c r="EM30" s="489"/>
      <c r="EN30" s="489"/>
      <c r="EO30" s="489"/>
      <c r="EP30" s="489"/>
      <c r="EQ30" s="489"/>
      <c r="ES30" s="564"/>
      <c r="ET30" s="564"/>
      <c r="EU30" s="564"/>
      <c r="EV30" s="489"/>
      <c r="EW30" s="489"/>
      <c r="EX30" s="489"/>
      <c r="EZ30" s="564"/>
      <c r="FA30" s="564"/>
      <c r="FB30" s="564"/>
      <c r="FC30" s="489"/>
      <c r="FD30" s="489"/>
      <c r="FE30" s="489"/>
      <c r="FG30" s="564"/>
      <c r="FH30" s="564"/>
      <c r="FI30" s="564"/>
      <c r="FJ30" s="489"/>
      <c r="FK30" s="489"/>
      <c r="FL30" s="564"/>
      <c r="FM30" s="564"/>
      <c r="FN30" s="564"/>
      <c r="FO30" s="564"/>
      <c r="FP30" s="564"/>
      <c r="FQ30" s="564"/>
      <c r="FR30" s="564"/>
      <c r="FS30" s="564"/>
      <c r="FT30" s="564"/>
      <c r="FU30" s="564"/>
      <c r="FV30" s="564"/>
      <c r="FW30" s="564"/>
      <c r="FX30" s="564"/>
      <c r="FY30" s="564"/>
      <c r="FZ30" s="564"/>
      <c r="GA30" s="564"/>
      <c r="GB30" s="564"/>
      <c r="GC30" s="564"/>
      <c r="GD30" s="564"/>
      <c r="GE30" s="564"/>
      <c r="GF30" s="564"/>
      <c r="GG30" s="564"/>
      <c r="GH30" s="564"/>
      <c r="GI30" s="564"/>
      <c r="GJ30" s="564"/>
      <c r="GK30" s="564"/>
      <c r="GL30" s="564"/>
      <c r="GM30" s="564"/>
      <c r="GN30" s="564"/>
      <c r="GO30" s="564"/>
      <c r="GP30" s="564"/>
      <c r="GQ30" s="564"/>
      <c r="GR30" s="564"/>
      <c r="GS30" s="564"/>
      <c r="GT30" s="564"/>
      <c r="GU30" s="564"/>
      <c r="GV30" s="489"/>
      <c r="GW30" s="489"/>
      <c r="GX30" s="489"/>
      <c r="GY30" s="489"/>
      <c r="GZ30" s="489"/>
      <c r="HA30" s="489"/>
      <c r="HB30" s="489"/>
      <c r="HC30" s="489"/>
      <c r="HD30" s="489"/>
      <c r="HE30" s="489"/>
      <c r="HF30" s="489"/>
      <c r="HG30" s="489"/>
      <c r="HH30" s="489"/>
      <c r="HI30" s="489"/>
      <c r="HJ30" s="489"/>
      <c r="HK30" s="489"/>
      <c r="HL30" s="489"/>
      <c r="HM30" s="489"/>
      <c r="HN30" s="489"/>
      <c r="HO30" s="489"/>
      <c r="HP30" s="489"/>
      <c r="HQ30" s="489"/>
      <c r="HR30" s="489"/>
      <c r="HS30" s="489"/>
      <c r="HT30" s="489"/>
      <c r="HU30" s="489"/>
      <c r="HV30" s="489"/>
      <c r="HW30" s="489"/>
      <c r="HX30" s="489"/>
      <c r="HY30" s="489"/>
      <c r="HZ30" s="489"/>
      <c r="IA30" s="489"/>
      <c r="IB30" s="489"/>
      <c r="IC30" s="489"/>
      <c r="ID30" s="489"/>
      <c r="IE30" s="489"/>
      <c r="IF30" s="489"/>
      <c r="IH30" s="564"/>
      <c r="II30" s="564"/>
      <c r="IJ30" s="564"/>
      <c r="IK30" s="489"/>
      <c r="IL30" s="489"/>
      <c r="IM30" s="564"/>
      <c r="IN30" s="564"/>
      <c r="IO30" s="564"/>
      <c r="IP30" s="564"/>
      <c r="IQ30" s="564"/>
      <c r="IR30" s="564"/>
      <c r="IS30" s="489"/>
      <c r="IT30" s="489"/>
      <c r="IU30" s="489"/>
      <c r="IV30" s="489"/>
      <c r="IW30" s="489"/>
      <c r="IX30" s="489"/>
      <c r="IY30" s="489"/>
      <c r="JA30" s="564"/>
      <c r="JB30" s="564"/>
      <c r="JC30" s="564"/>
      <c r="JD30" s="564"/>
      <c r="JE30" s="489"/>
      <c r="JG30" s="562"/>
      <c r="JH30" s="562"/>
      <c r="JI30" s="562"/>
      <c r="JJ30" s="489"/>
      <c r="JK30" s="489"/>
      <c r="JL30" s="562"/>
      <c r="JM30" s="562"/>
      <c r="JN30" s="562"/>
      <c r="JO30" s="562"/>
      <c r="JP30" s="562"/>
      <c r="JQ30" s="562"/>
      <c r="JR30" s="562"/>
      <c r="JS30" s="562"/>
      <c r="JT30" s="562"/>
      <c r="JU30" s="562"/>
      <c r="JV30" s="562"/>
      <c r="JW30" s="562"/>
      <c r="JX30" s="562"/>
      <c r="JY30" s="562"/>
      <c r="JZ30" s="562"/>
      <c r="KA30" s="562"/>
      <c r="KB30" s="489"/>
      <c r="KC30" s="489"/>
      <c r="KD30" s="489"/>
      <c r="KE30" s="489"/>
      <c r="KF30" s="489"/>
      <c r="KG30" s="489"/>
      <c r="KH30" s="489"/>
      <c r="KI30" s="489"/>
      <c r="KJ30" s="489"/>
      <c r="KK30" s="489"/>
      <c r="KL30" s="489"/>
      <c r="KM30" s="489"/>
      <c r="KN30" s="489"/>
      <c r="KO30" s="489"/>
      <c r="KP30" s="489"/>
      <c r="KQ30" s="489"/>
      <c r="KR30" s="489"/>
      <c r="KT30" s="564"/>
      <c r="KU30" s="564"/>
      <c r="KV30" s="489"/>
      <c r="KW30" s="489"/>
    </row>
    <row r="31" spans="1:309">
      <c r="A31" s="490" t="s">
        <v>344</v>
      </c>
      <c r="B31" s="507">
        <v>0</v>
      </c>
      <c r="C31" s="500"/>
      <c r="D31" s="500"/>
      <c r="E31" s="490"/>
      <c r="F31" s="489"/>
      <c r="G31" s="489"/>
      <c r="H31" s="489"/>
      <c r="I31" s="489"/>
      <c r="J31" s="489"/>
      <c r="K31" s="489"/>
      <c r="L31" s="564"/>
      <c r="M31" s="489"/>
      <c r="O31" s="562"/>
      <c r="P31" s="562"/>
      <c r="Q31" s="562"/>
      <c r="R31" s="562"/>
      <c r="S31" s="562"/>
      <c r="T31" s="562"/>
      <c r="U31" s="562"/>
      <c r="V31" s="562"/>
      <c r="W31" s="489"/>
      <c r="Y31" s="562"/>
      <c r="Z31" s="562"/>
      <c r="AA31" s="562"/>
      <c r="AB31" s="562"/>
      <c r="AC31" s="562"/>
      <c r="AD31" s="562"/>
      <c r="AE31" s="562"/>
      <c r="AF31" s="489"/>
      <c r="AH31" s="489"/>
      <c r="AI31" s="489"/>
      <c r="AJ31" s="489"/>
      <c r="AK31" s="489"/>
      <c r="AL31" s="489"/>
      <c r="AM31" s="489"/>
      <c r="AN31" s="489"/>
      <c r="AO31" s="489"/>
      <c r="AP31" s="489"/>
      <c r="AQ31" s="489"/>
      <c r="AR31" s="489"/>
      <c r="AS31" s="489"/>
      <c r="AT31" s="489"/>
      <c r="AU31" s="489"/>
      <c r="AV31" s="489"/>
      <c r="AW31" s="489"/>
      <c r="AX31" s="489"/>
      <c r="AY31" s="489"/>
      <c r="AZ31" s="489"/>
      <c r="BA31" s="489"/>
      <c r="BB31" s="489"/>
      <c r="BC31" s="564"/>
      <c r="BD31" s="564"/>
      <c r="BE31" s="489"/>
      <c r="BG31" s="564"/>
      <c r="BH31" s="564"/>
      <c r="BI31" s="564"/>
      <c r="BJ31" s="489"/>
      <c r="BK31" s="489"/>
      <c r="BL31" s="489"/>
      <c r="BN31" s="564"/>
      <c r="BO31" s="564"/>
      <c r="BP31" s="564"/>
      <c r="BQ31" s="489"/>
      <c r="BR31" s="489"/>
      <c r="BS31" s="489"/>
      <c r="BU31" s="564"/>
      <c r="BV31" s="564"/>
      <c r="BW31" s="564"/>
      <c r="BX31" s="489"/>
      <c r="BY31" s="489"/>
      <c r="BZ31" s="489"/>
      <c r="CB31" s="564"/>
      <c r="CC31" s="564"/>
      <c r="CD31" s="564"/>
      <c r="CE31" s="489"/>
      <c r="CF31" s="489"/>
      <c r="CG31" s="564"/>
      <c r="CH31" s="564"/>
      <c r="CI31" s="564"/>
      <c r="CJ31" s="564"/>
      <c r="CK31" s="564"/>
      <c r="CL31" s="564"/>
      <c r="CM31" s="489"/>
      <c r="CN31" s="489"/>
      <c r="CO31" s="489"/>
      <c r="CP31" s="489"/>
      <c r="CQ31" s="489"/>
      <c r="CR31" s="489"/>
      <c r="CS31" s="489"/>
      <c r="CT31" s="489"/>
      <c r="CV31" s="564"/>
      <c r="CW31" s="564"/>
      <c r="CX31" s="564"/>
      <c r="CY31" s="489"/>
      <c r="CZ31" s="489"/>
      <c r="DA31" s="564"/>
      <c r="DB31" s="489"/>
      <c r="DC31" s="564"/>
      <c r="DD31" s="564"/>
      <c r="DE31" s="564"/>
      <c r="DF31" s="564"/>
      <c r="DG31" s="564"/>
      <c r="DH31" s="564"/>
      <c r="DI31" s="564"/>
      <c r="DJ31" s="564"/>
      <c r="DK31" s="564"/>
      <c r="DL31" s="564"/>
      <c r="DM31" s="564"/>
      <c r="DN31" s="564"/>
      <c r="DO31" s="564"/>
      <c r="DP31" s="564"/>
      <c r="DQ31" s="564"/>
      <c r="DR31" s="564"/>
      <c r="DS31" s="564"/>
      <c r="DT31" s="564"/>
      <c r="DU31" s="564"/>
      <c r="DV31" s="564"/>
      <c r="DW31" s="489"/>
      <c r="DX31" s="489"/>
      <c r="DY31" s="489"/>
      <c r="DZ31" s="489"/>
      <c r="EA31" s="489"/>
      <c r="EB31" s="489"/>
      <c r="EC31" s="489"/>
      <c r="ED31" s="489"/>
      <c r="EE31" s="489"/>
      <c r="EF31" s="489"/>
      <c r="EG31" s="489"/>
      <c r="EH31" s="489"/>
      <c r="EI31" s="489"/>
      <c r="EJ31" s="489"/>
      <c r="EK31" s="489"/>
      <c r="EL31" s="489"/>
      <c r="EM31" s="489"/>
      <c r="EN31" s="489"/>
      <c r="EO31" s="489"/>
      <c r="EP31" s="489"/>
      <c r="EQ31" s="489"/>
      <c r="ES31" s="564"/>
      <c r="ET31" s="564"/>
      <c r="EU31" s="564"/>
      <c r="EV31" s="489"/>
      <c r="EW31" s="489"/>
      <c r="EX31" s="489"/>
      <c r="EZ31" s="564"/>
      <c r="FA31" s="564"/>
      <c r="FB31" s="564"/>
      <c r="FC31" s="489"/>
      <c r="FD31" s="489"/>
      <c r="FE31" s="489"/>
      <c r="FG31" s="564"/>
      <c r="FH31" s="564"/>
      <c r="FI31" s="564"/>
      <c r="FJ31" s="489"/>
      <c r="FK31" s="489"/>
      <c r="FL31" s="564"/>
      <c r="FM31" s="564"/>
      <c r="FN31" s="564"/>
      <c r="FO31" s="564"/>
      <c r="FP31" s="564"/>
      <c r="FQ31" s="564"/>
      <c r="FR31" s="564"/>
      <c r="FS31" s="564"/>
      <c r="FT31" s="564"/>
      <c r="FU31" s="564"/>
      <c r="FV31" s="564"/>
      <c r="FW31" s="564"/>
      <c r="FX31" s="564"/>
      <c r="FY31" s="564"/>
      <c r="FZ31" s="564"/>
      <c r="GA31" s="564"/>
      <c r="GB31" s="564"/>
      <c r="GC31" s="564"/>
      <c r="GD31" s="564"/>
      <c r="GE31" s="564"/>
      <c r="GF31" s="564"/>
      <c r="GG31" s="564"/>
      <c r="GH31" s="564"/>
      <c r="GI31" s="564"/>
      <c r="GJ31" s="564"/>
      <c r="GK31" s="564"/>
      <c r="GL31" s="564"/>
      <c r="GM31" s="564"/>
      <c r="GN31" s="564"/>
      <c r="GO31" s="564"/>
      <c r="GP31" s="564"/>
      <c r="GQ31" s="564"/>
      <c r="GR31" s="564"/>
      <c r="GS31" s="564"/>
      <c r="GT31" s="564"/>
      <c r="GU31" s="564"/>
      <c r="GV31" s="489"/>
      <c r="GW31" s="489"/>
      <c r="GX31" s="489"/>
      <c r="GY31" s="489"/>
      <c r="GZ31" s="489"/>
      <c r="HA31" s="489"/>
      <c r="HB31" s="489"/>
      <c r="HC31" s="489"/>
      <c r="HD31" s="489"/>
      <c r="HE31" s="489"/>
      <c r="HF31" s="489"/>
      <c r="HG31" s="489"/>
      <c r="HH31" s="489"/>
      <c r="HI31" s="489"/>
      <c r="HJ31" s="489"/>
      <c r="HK31" s="489"/>
      <c r="HL31" s="489"/>
      <c r="HM31" s="489"/>
      <c r="HN31" s="489"/>
      <c r="HO31" s="489"/>
      <c r="HP31" s="489"/>
      <c r="HQ31" s="489"/>
      <c r="HR31" s="489"/>
      <c r="HS31" s="489"/>
      <c r="HT31" s="489"/>
      <c r="HU31" s="489"/>
      <c r="HV31" s="489"/>
      <c r="HW31" s="489"/>
      <c r="HX31" s="489"/>
      <c r="HY31" s="489"/>
      <c r="HZ31" s="489"/>
      <c r="IA31" s="489"/>
      <c r="IB31" s="489"/>
      <c r="IC31" s="489"/>
      <c r="ID31" s="489"/>
      <c r="IE31" s="489"/>
      <c r="IF31" s="489"/>
      <c r="IH31" s="564"/>
      <c r="II31" s="564"/>
      <c r="IJ31" s="564"/>
      <c r="IK31" s="489"/>
      <c r="IL31" s="489"/>
      <c r="IM31" s="564"/>
      <c r="IN31" s="564"/>
      <c r="IO31" s="564"/>
      <c r="IP31" s="564"/>
      <c r="IQ31" s="564"/>
      <c r="IR31" s="564"/>
      <c r="IS31" s="489"/>
      <c r="IT31" s="489"/>
      <c r="IU31" s="489"/>
      <c r="IV31" s="489"/>
      <c r="IW31" s="489"/>
      <c r="IX31" s="489"/>
      <c r="IY31" s="489"/>
      <c r="JA31" s="564"/>
      <c r="JB31" s="564"/>
      <c r="JC31" s="564"/>
      <c r="JD31" s="564"/>
      <c r="JE31" s="489"/>
      <c r="JG31" s="562"/>
      <c r="JH31" s="562"/>
      <c r="JI31" s="562"/>
      <c r="JJ31" s="489"/>
      <c r="JK31" s="489"/>
      <c r="JL31" s="562"/>
      <c r="JM31" s="562"/>
      <c r="JN31" s="562"/>
      <c r="JO31" s="562"/>
      <c r="JP31" s="562"/>
      <c r="JQ31" s="562"/>
      <c r="JR31" s="562"/>
      <c r="JS31" s="562"/>
      <c r="JT31" s="562"/>
      <c r="JU31" s="562"/>
      <c r="JV31" s="562"/>
      <c r="JW31" s="562"/>
      <c r="JX31" s="562"/>
      <c r="JY31" s="562"/>
      <c r="JZ31" s="562"/>
      <c r="KA31" s="562"/>
      <c r="KB31" s="489"/>
      <c r="KC31" s="489"/>
      <c r="KD31" s="489"/>
      <c r="KE31" s="489"/>
      <c r="KF31" s="489"/>
      <c r="KG31" s="489"/>
      <c r="KH31" s="489"/>
      <c r="KI31" s="489"/>
      <c r="KJ31" s="489"/>
      <c r="KK31" s="489"/>
      <c r="KL31" s="489"/>
      <c r="KM31" s="489"/>
      <c r="KN31" s="489"/>
      <c r="KO31" s="489"/>
      <c r="KP31" s="489"/>
      <c r="KQ31" s="489"/>
      <c r="KR31" s="489"/>
      <c r="KT31" s="564"/>
      <c r="KU31" s="564"/>
      <c r="KV31" s="489"/>
      <c r="KW31" s="489"/>
    </row>
    <row r="32" spans="1:309">
      <c r="A32" s="490" t="s">
        <v>345</v>
      </c>
      <c r="B32" s="507">
        <v>0</v>
      </c>
      <c r="C32" s="500"/>
      <c r="D32" s="500"/>
      <c r="E32" s="490"/>
      <c r="F32" s="489"/>
      <c r="G32" s="489"/>
      <c r="H32" s="489"/>
      <c r="I32" s="489"/>
      <c r="J32" s="489"/>
      <c r="K32" s="489"/>
      <c r="L32" s="564"/>
      <c r="M32" s="489"/>
      <c r="O32" s="562"/>
      <c r="P32" s="562"/>
      <c r="Q32" s="562"/>
      <c r="R32" s="562"/>
      <c r="S32" s="562"/>
      <c r="T32" s="562"/>
      <c r="U32" s="562"/>
      <c r="V32" s="562"/>
      <c r="W32" s="489"/>
      <c r="Y32" s="562"/>
      <c r="Z32" s="562"/>
      <c r="AA32" s="562"/>
      <c r="AB32" s="562"/>
      <c r="AC32" s="562"/>
      <c r="AD32" s="562"/>
      <c r="AE32" s="562"/>
      <c r="AF32" s="489"/>
      <c r="AH32" s="489"/>
      <c r="AI32" s="489"/>
      <c r="AJ32" s="489"/>
      <c r="AK32" s="489"/>
      <c r="AL32" s="489"/>
      <c r="AM32" s="489"/>
      <c r="AN32" s="489"/>
      <c r="AO32" s="489"/>
      <c r="AP32" s="489"/>
      <c r="AQ32" s="489"/>
      <c r="AR32" s="489"/>
      <c r="AS32" s="489"/>
      <c r="AT32" s="489"/>
      <c r="AU32" s="489"/>
      <c r="AV32" s="489"/>
      <c r="AW32" s="489"/>
      <c r="AX32" s="489"/>
      <c r="AY32" s="489"/>
      <c r="AZ32" s="489"/>
      <c r="BA32" s="489"/>
      <c r="BB32" s="489"/>
      <c r="BC32" s="564"/>
      <c r="BD32" s="564"/>
      <c r="BE32" s="489"/>
      <c r="BG32" s="564"/>
      <c r="BH32" s="564"/>
      <c r="BI32" s="564"/>
      <c r="BJ32" s="489"/>
      <c r="BK32" s="489"/>
      <c r="BL32" s="489"/>
      <c r="BN32" s="564"/>
      <c r="BO32" s="564"/>
      <c r="BP32" s="564"/>
      <c r="BQ32" s="489"/>
      <c r="BR32" s="489"/>
      <c r="BS32" s="489"/>
      <c r="BU32" s="564"/>
      <c r="BV32" s="564"/>
      <c r="BW32" s="564"/>
      <c r="BX32" s="489"/>
      <c r="BY32" s="489"/>
      <c r="BZ32" s="489"/>
      <c r="CB32" s="564"/>
      <c r="CC32" s="564"/>
      <c r="CD32" s="564"/>
      <c r="CE32" s="489"/>
      <c r="CF32" s="489"/>
      <c r="CG32" s="564"/>
      <c r="CH32" s="564"/>
      <c r="CI32" s="564"/>
      <c r="CJ32" s="564"/>
      <c r="CK32" s="564"/>
      <c r="CL32" s="564"/>
      <c r="CM32" s="489"/>
      <c r="CN32" s="489"/>
      <c r="CO32" s="489"/>
      <c r="CP32" s="489"/>
      <c r="CQ32" s="489"/>
      <c r="CR32" s="489"/>
      <c r="CS32" s="489"/>
      <c r="CT32" s="489"/>
      <c r="CV32" s="564"/>
      <c r="CW32" s="564"/>
      <c r="CX32" s="564"/>
      <c r="CY32" s="489"/>
      <c r="CZ32" s="489"/>
      <c r="DA32" s="564"/>
      <c r="DB32" s="489"/>
      <c r="DC32" s="564"/>
      <c r="DD32" s="564"/>
      <c r="DE32" s="564"/>
      <c r="DF32" s="564"/>
      <c r="DG32" s="564"/>
      <c r="DH32" s="564"/>
      <c r="DI32" s="564"/>
      <c r="DJ32" s="564"/>
      <c r="DK32" s="564"/>
      <c r="DL32" s="564"/>
      <c r="DM32" s="564"/>
      <c r="DN32" s="564"/>
      <c r="DO32" s="564"/>
      <c r="DP32" s="564"/>
      <c r="DQ32" s="564"/>
      <c r="DR32" s="564"/>
      <c r="DS32" s="564"/>
      <c r="DT32" s="564"/>
      <c r="DU32" s="564"/>
      <c r="DV32" s="564"/>
      <c r="DW32" s="489"/>
      <c r="DX32" s="489"/>
      <c r="DY32" s="489"/>
      <c r="DZ32" s="489"/>
      <c r="EA32" s="489"/>
      <c r="EB32" s="489"/>
      <c r="EC32" s="489"/>
      <c r="ED32" s="489"/>
      <c r="EE32" s="489"/>
      <c r="EF32" s="489"/>
      <c r="EG32" s="489"/>
      <c r="EH32" s="489"/>
      <c r="EI32" s="489"/>
      <c r="EJ32" s="489"/>
      <c r="EK32" s="489"/>
      <c r="EL32" s="489"/>
      <c r="EM32" s="489"/>
      <c r="EN32" s="489"/>
      <c r="EO32" s="489"/>
      <c r="EP32" s="489"/>
      <c r="EQ32" s="489"/>
      <c r="ES32" s="564"/>
      <c r="ET32" s="564"/>
      <c r="EU32" s="564"/>
      <c r="EV32" s="489"/>
      <c r="EW32" s="489"/>
      <c r="EX32" s="489"/>
      <c r="EZ32" s="564"/>
      <c r="FA32" s="564"/>
      <c r="FB32" s="564"/>
      <c r="FC32" s="489"/>
      <c r="FD32" s="489"/>
      <c r="FE32" s="489"/>
      <c r="FG32" s="564"/>
      <c r="FH32" s="564"/>
      <c r="FI32" s="564"/>
      <c r="FJ32" s="489"/>
      <c r="FK32" s="489"/>
      <c r="FL32" s="564"/>
      <c r="FM32" s="564"/>
      <c r="FN32" s="564"/>
      <c r="FO32" s="564"/>
      <c r="FP32" s="564"/>
      <c r="FQ32" s="564"/>
      <c r="FR32" s="564"/>
      <c r="FS32" s="564"/>
      <c r="FT32" s="564"/>
      <c r="FU32" s="564"/>
      <c r="FV32" s="564"/>
      <c r="FW32" s="564"/>
      <c r="FX32" s="564"/>
      <c r="FY32" s="564"/>
      <c r="FZ32" s="564"/>
      <c r="GA32" s="564"/>
      <c r="GB32" s="564"/>
      <c r="GC32" s="564"/>
      <c r="GD32" s="564"/>
      <c r="GE32" s="564"/>
      <c r="GF32" s="564"/>
      <c r="GG32" s="564"/>
      <c r="GH32" s="564"/>
      <c r="GI32" s="564"/>
      <c r="GJ32" s="564"/>
      <c r="GK32" s="564"/>
      <c r="GL32" s="564"/>
      <c r="GM32" s="564"/>
      <c r="GN32" s="564"/>
      <c r="GO32" s="564"/>
      <c r="GP32" s="564"/>
      <c r="GQ32" s="564"/>
      <c r="GR32" s="564"/>
      <c r="GS32" s="564"/>
      <c r="GT32" s="564"/>
      <c r="GU32" s="564"/>
      <c r="GV32" s="489"/>
      <c r="GW32" s="489"/>
      <c r="GX32" s="489"/>
      <c r="GY32" s="489"/>
      <c r="GZ32" s="489"/>
      <c r="HA32" s="489"/>
      <c r="HB32" s="489"/>
      <c r="HC32" s="489"/>
      <c r="HD32" s="489"/>
      <c r="HE32" s="489"/>
      <c r="HF32" s="489"/>
      <c r="HG32" s="489"/>
      <c r="HH32" s="489"/>
      <c r="HI32" s="489"/>
      <c r="HJ32" s="489"/>
      <c r="HK32" s="489"/>
      <c r="HL32" s="489"/>
      <c r="HM32" s="489"/>
      <c r="HN32" s="489"/>
      <c r="HO32" s="489"/>
      <c r="HP32" s="489"/>
      <c r="HQ32" s="489"/>
      <c r="HR32" s="489"/>
      <c r="HS32" s="489"/>
      <c r="HT32" s="489"/>
      <c r="HU32" s="489"/>
      <c r="HV32" s="489"/>
      <c r="HW32" s="489"/>
      <c r="HX32" s="489"/>
      <c r="HY32" s="489"/>
      <c r="HZ32" s="489"/>
      <c r="IA32" s="489"/>
      <c r="IB32" s="489"/>
      <c r="IC32" s="489"/>
      <c r="ID32" s="489"/>
      <c r="IE32" s="489"/>
      <c r="IF32" s="489"/>
      <c r="IH32" s="564"/>
      <c r="II32" s="564"/>
      <c r="IJ32" s="564"/>
      <c r="IK32" s="489"/>
      <c r="IL32" s="489"/>
      <c r="IM32" s="564"/>
      <c r="IN32" s="564"/>
      <c r="IO32" s="564"/>
      <c r="IP32" s="564"/>
      <c r="IQ32" s="564"/>
      <c r="IR32" s="564"/>
      <c r="IS32" s="489"/>
      <c r="IT32" s="489"/>
      <c r="IU32" s="489"/>
      <c r="IV32" s="489"/>
      <c r="IW32" s="489"/>
      <c r="IX32" s="489"/>
      <c r="IY32" s="489"/>
      <c r="JA32" s="564"/>
      <c r="JB32" s="564"/>
      <c r="JC32" s="564"/>
      <c r="JD32" s="564"/>
      <c r="JE32" s="489"/>
      <c r="JG32" s="562"/>
      <c r="JH32" s="562"/>
      <c r="JI32" s="562"/>
      <c r="JJ32" s="489"/>
      <c r="JK32" s="489"/>
      <c r="JL32" s="562"/>
      <c r="JM32" s="562"/>
      <c r="JN32" s="562"/>
      <c r="JO32" s="562"/>
      <c r="JP32" s="562"/>
      <c r="JQ32" s="562"/>
      <c r="JR32" s="562"/>
      <c r="JS32" s="562"/>
      <c r="JT32" s="562"/>
      <c r="JU32" s="562"/>
      <c r="JV32" s="562"/>
      <c r="JW32" s="562"/>
      <c r="JX32" s="562"/>
      <c r="JY32" s="562"/>
      <c r="JZ32" s="562"/>
      <c r="KA32" s="562"/>
      <c r="KB32" s="489"/>
      <c r="KC32" s="489"/>
      <c r="KD32" s="489"/>
      <c r="KE32" s="489"/>
      <c r="KF32" s="489"/>
      <c r="KG32" s="489"/>
      <c r="KH32" s="489"/>
      <c r="KI32" s="489"/>
      <c r="KJ32" s="489"/>
      <c r="KK32" s="489"/>
      <c r="KL32" s="489"/>
      <c r="KM32" s="489"/>
      <c r="KN32" s="489"/>
      <c r="KO32" s="489"/>
      <c r="KP32" s="489"/>
      <c r="KQ32" s="489"/>
      <c r="KR32" s="489"/>
      <c r="KT32" s="564"/>
      <c r="KU32" s="564"/>
      <c r="KV32" s="489"/>
      <c r="KW32" s="489"/>
    </row>
    <row r="33" spans="1:309">
      <c r="A33" s="490" t="s">
        <v>346</v>
      </c>
      <c r="B33" s="507">
        <v>0</v>
      </c>
      <c r="C33" s="500"/>
      <c r="D33" s="500"/>
      <c r="E33" s="490"/>
      <c r="F33" s="489"/>
      <c r="G33" s="489"/>
      <c r="H33" s="489"/>
      <c r="I33" s="489"/>
      <c r="J33" s="489"/>
      <c r="K33" s="489"/>
      <c r="L33" s="564"/>
      <c r="M33" s="489"/>
      <c r="O33" s="562"/>
      <c r="P33" s="562"/>
      <c r="Q33" s="562"/>
      <c r="R33" s="562"/>
      <c r="S33" s="562"/>
      <c r="T33" s="562"/>
      <c r="U33" s="562"/>
      <c r="V33" s="562"/>
      <c r="W33" s="489"/>
      <c r="Y33" s="562"/>
      <c r="Z33" s="562"/>
      <c r="AA33" s="562"/>
      <c r="AB33" s="562"/>
      <c r="AC33" s="562"/>
      <c r="AD33" s="562"/>
      <c r="AE33" s="562"/>
      <c r="AF33" s="489"/>
      <c r="AH33" s="489"/>
      <c r="AI33" s="489"/>
      <c r="AJ33" s="489"/>
      <c r="AK33" s="489"/>
      <c r="AL33" s="489"/>
      <c r="AM33" s="489"/>
      <c r="AN33" s="489"/>
      <c r="AO33" s="489"/>
      <c r="AP33" s="489"/>
      <c r="AQ33" s="489"/>
      <c r="AR33" s="489"/>
      <c r="AS33" s="489"/>
      <c r="AT33" s="489"/>
      <c r="AU33" s="489"/>
      <c r="AV33" s="489"/>
      <c r="AW33" s="489"/>
      <c r="AX33" s="489"/>
      <c r="AY33" s="489"/>
      <c r="AZ33" s="489"/>
      <c r="BA33" s="489"/>
      <c r="BB33" s="489"/>
      <c r="BC33" s="564"/>
      <c r="BD33" s="564"/>
      <c r="BE33" s="489"/>
      <c r="BG33" s="564"/>
      <c r="BH33" s="564"/>
      <c r="BI33" s="564"/>
      <c r="BJ33" s="489"/>
      <c r="BK33" s="489"/>
      <c r="BL33" s="489"/>
      <c r="BN33" s="564"/>
      <c r="BO33" s="564"/>
      <c r="BP33" s="564"/>
      <c r="BQ33" s="489"/>
      <c r="BR33" s="489"/>
      <c r="BS33" s="489"/>
      <c r="BU33" s="564"/>
      <c r="BV33" s="564"/>
      <c r="BW33" s="564"/>
      <c r="BX33" s="489"/>
      <c r="BY33" s="489"/>
      <c r="BZ33" s="489"/>
      <c r="CB33" s="564"/>
      <c r="CC33" s="564"/>
      <c r="CD33" s="564"/>
      <c r="CE33" s="489"/>
      <c r="CF33" s="489"/>
      <c r="CG33" s="564"/>
      <c r="CH33" s="564"/>
      <c r="CI33" s="564"/>
      <c r="CJ33" s="564"/>
      <c r="CK33" s="564"/>
      <c r="CL33" s="564"/>
      <c r="CM33" s="489"/>
      <c r="CN33" s="489"/>
      <c r="CO33" s="489"/>
      <c r="CP33" s="489"/>
      <c r="CQ33" s="489"/>
      <c r="CR33" s="489"/>
      <c r="CS33" s="489"/>
      <c r="CT33" s="489"/>
      <c r="CV33" s="564"/>
      <c r="CW33" s="564"/>
      <c r="CX33" s="564"/>
      <c r="CY33" s="489"/>
      <c r="CZ33" s="489"/>
      <c r="DA33" s="564"/>
      <c r="DB33" s="489"/>
      <c r="DC33" s="564"/>
      <c r="DD33" s="564"/>
      <c r="DE33" s="564"/>
      <c r="DF33" s="564"/>
      <c r="DG33" s="564"/>
      <c r="DH33" s="564"/>
      <c r="DI33" s="564"/>
      <c r="DJ33" s="564"/>
      <c r="DK33" s="564"/>
      <c r="DL33" s="564"/>
      <c r="DM33" s="564"/>
      <c r="DN33" s="564"/>
      <c r="DO33" s="564"/>
      <c r="DP33" s="564"/>
      <c r="DQ33" s="564"/>
      <c r="DR33" s="564"/>
      <c r="DS33" s="564"/>
      <c r="DT33" s="564"/>
      <c r="DU33" s="564"/>
      <c r="DV33" s="564"/>
      <c r="DW33" s="489"/>
      <c r="DX33" s="489"/>
      <c r="DY33" s="489"/>
      <c r="DZ33" s="489"/>
      <c r="EA33" s="489"/>
      <c r="EB33" s="489"/>
      <c r="EC33" s="489"/>
      <c r="ED33" s="489"/>
      <c r="EE33" s="489"/>
      <c r="EF33" s="489"/>
      <c r="EG33" s="489"/>
      <c r="EH33" s="489"/>
      <c r="EI33" s="489"/>
      <c r="EJ33" s="489"/>
      <c r="EK33" s="489"/>
      <c r="EL33" s="489"/>
      <c r="EM33" s="489"/>
      <c r="EN33" s="489"/>
      <c r="EO33" s="489"/>
      <c r="EP33" s="489"/>
      <c r="EQ33" s="489"/>
      <c r="ES33" s="564"/>
      <c r="ET33" s="564"/>
      <c r="EU33" s="564"/>
      <c r="EV33" s="489"/>
      <c r="EW33" s="489"/>
      <c r="EX33" s="489"/>
      <c r="EZ33" s="564"/>
      <c r="FA33" s="564"/>
      <c r="FB33" s="564"/>
      <c r="FC33" s="489"/>
      <c r="FD33" s="489"/>
      <c r="FE33" s="489"/>
      <c r="FG33" s="564"/>
      <c r="FH33" s="564"/>
      <c r="FI33" s="564"/>
      <c r="FJ33" s="489"/>
      <c r="FK33" s="489"/>
      <c r="FL33" s="564"/>
      <c r="FM33" s="564"/>
      <c r="FN33" s="564"/>
      <c r="FO33" s="564"/>
      <c r="FP33" s="564"/>
      <c r="FQ33" s="564"/>
      <c r="FR33" s="564"/>
      <c r="FS33" s="564"/>
      <c r="FT33" s="564"/>
      <c r="FU33" s="564"/>
      <c r="FV33" s="564"/>
      <c r="FW33" s="564"/>
      <c r="FX33" s="564"/>
      <c r="FY33" s="564"/>
      <c r="FZ33" s="564"/>
      <c r="GA33" s="564"/>
      <c r="GB33" s="564"/>
      <c r="GC33" s="564"/>
      <c r="GD33" s="564"/>
      <c r="GE33" s="564"/>
      <c r="GF33" s="564"/>
      <c r="GG33" s="564"/>
      <c r="GH33" s="564"/>
      <c r="GI33" s="564"/>
      <c r="GJ33" s="564"/>
      <c r="GK33" s="564"/>
      <c r="GL33" s="564"/>
      <c r="GM33" s="564"/>
      <c r="GN33" s="564"/>
      <c r="GO33" s="564"/>
      <c r="GP33" s="564"/>
      <c r="GQ33" s="564"/>
      <c r="GR33" s="564"/>
      <c r="GS33" s="564"/>
      <c r="GT33" s="564"/>
      <c r="GU33" s="564"/>
      <c r="GV33" s="489"/>
      <c r="GW33" s="489"/>
      <c r="GX33" s="489"/>
      <c r="GY33" s="489"/>
      <c r="GZ33" s="489"/>
      <c r="HA33" s="489"/>
      <c r="HB33" s="489"/>
      <c r="HC33" s="489"/>
      <c r="HD33" s="489"/>
      <c r="HE33" s="489"/>
      <c r="HF33" s="489"/>
      <c r="HG33" s="489"/>
      <c r="HH33" s="489"/>
      <c r="HI33" s="489"/>
      <c r="HJ33" s="489"/>
      <c r="HK33" s="489"/>
      <c r="HL33" s="489"/>
      <c r="HM33" s="489"/>
      <c r="HN33" s="489"/>
      <c r="HO33" s="489"/>
      <c r="HP33" s="489"/>
      <c r="HQ33" s="489"/>
      <c r="HR33" s="489"/>
      <c r="HS33" s="489"/>
      <c r="HT33" s="489"/>
      <c r="HU33" s="489"/>
      <c r="HV33" s="489"/>
      <c r="HW33" s="489"/>
      <c r="HX33" s="489"/>
      <c r="HY33" s="489"/>
      <c r="HZ33" s="489"/>
      <c r="IA33" s="489"/>
      <c r="IB33" s="489"/>
      <c r="IC33" s="489"/>
      <c r="ID33" s="489"/>
      <c r="IE33" s="489"/>
      <c r="IF33" s="489"/>
      <c r="IH33" s="564"/>
      <c r="II33" s="564"/>
      <c r="IJ33" s="564"/>
      <c r="IK33" s="489"/>
      <c r="IL33" s="489"/>
      <c r="IM33" s="564"/>
      <c r="IN33" s="564"/>
      <c r="IO33" s="564"/>
      <c r="IP33" s="564"/>
      <c r="IQ33" s="564"/>
      <c r="IR33" s="564"/>
      <c r="IS33" s="489"/>
      <c r="IT33" s="489"/>
      <c r="IU33" s="489"/>
      <c r="IV33" s="489"/>
      <c r="IW33" s="489"/>
      <c r="IX33" s="489"/>
      <c r="IY33" s="489"/>
      <c r="JA33" s="564"/>
      <c r="JB33" s="564"/>
      <c r="JC33" s="564"/>
      <c r="JD33" s="564"/>
      <c r="JE33" s="489"/>
      <c r="JG33" s="562"/>
      <c r="JH33" s="562"/>
      <c r="JI33" s="562"/>
      <c r="JJ33" s="489"/>
      <c r="JK33" s="489"/>
      <c r="JL33" s="562"/>
      <c r="JM33" s="562"/>
      <c r="JN33" s="562"/>
      <c r="JO33" s="562"/>
      <c r="JP33" s="562"/>
      <c r="JQ33" s="562"/>
      <c r="JR33" s="562"/>
      <c r="JS33" s="562"/>
      <c r="JT33" s="562"/>
      <c r="JU33" s="562"/>
      <c r="JV33" s="562"/>
      <c r="JW33" s="562"/>
      <c r="JX33" s="562"/>
      <c r="JY33" s="562"/>
      <c r="JZ33" s="562"/>
      <c r="KA33" s="562"/>
      <c r="KB33" s="489"/>
      <c r="KC33" s="489"/>
      <c r="KD33" s="489"/>
      <c r="KE33" s="489"/>
      <c r="KF33" s="489"/>
      <c r="KG33" s="489"/>
      <c r="KH33" s="489"/>
      <c r="KI33" s="489"/>
      <c r="KJ33" s="489"/>
      <c r="KK33" s="489"/>
      <c r="KL33" s="489"/>
      <c r="KM33" s="489"/>
      <c r="KN33" s="489"/>
      <c r="KO33" s="489"/>
      <c r="KP33" s="489"/>
      <c r="KQ33" s="489"/>
      <c r="KR33" s="489"/>
      <c r="KT33" s="564"/>
      <c r="KU33" s="564"/>
      <c r="KV33" s="489"/>
      <c r="KW33" s="489"/>
    </row>
    <row r="34" spans="1:309">
      <c r="A34" s="490" t="s">
        <v>347</v>
      </c>
      <c r="B34" s="507">
        <v>0</v>
      </c>
      <c r="C34" s="500"/>
      <c r="D34" s="500"/>
      <c r="E34" s="490"/>
      <c r="F34" s="489"/>
      <c r="G34" s="489"/>
      <c r="H34" s="489"/>
      <c r="I34" s="489"/>
      <c r="J34" s="489"/>
      <c r="K34" s="489"/>
      <c r="L34" s="564"/>
      <c r="M34" s="489"/>
      <c r="O34" s="562"/>
      <c r="P34" s="562"/>
      <c r="Q34" s="562"/>
      <c r="R34" s="562"/>
      <c r="S34" s="562"/>
      <c r="T34" s="562"/>
      <c r="U34" s="562"/>
      <c r="V34" s="562"/>
      <c r="W34" s="489"/>
      <c r="Y34" s="562"/>
      <c r="Z34" s="562"/>
      <c r="AA34" s="562"/>
      <c r="AB34" s="562"/>
      <c r="AC34" s="562"/>
      <c r="AD34" s="562"/>
      <c r="AE34" s="562"/>
      <c r="AF34" s="489"/>
      <c r="AH34" s="489"/>
      <c r="AI34" s="489"/>
      <c r="AJ34" s="489"/>
      <c r="AK34" s="489"/>
      <c r="AL34" s="489"/>
      <c r="AM34" s="489"/>
      <c r="AN34" s="489"/>
      <c r="AO34" s="489"/>
      <c r="AP34" s="489"/>
      <c r="AQ34" s="489"/>
      <c r="AR34" s="489"/>
      <c r="AS34" s="489"/>
      <c r="AT34" s="489"/>
      <c r="AU34" s="489"/>
      <c r="AV34" s="489"/>
      <c r="AW34" s="489"/>
      <c r="AX34" s="489"/>
      <c r="AY34" s="489"/>
      <c r="AZ34" s="489"/>
      <c r="BA34" s="489"/>
      <c r="BB34" s="489"/>
      <c r="BC34" s="564"/>
      <c r="BD34" s="564"/>
      <c r="BE34" s="489"/>
      <c r="BG34" s="564"/>
      <c r="BH34" s="564"/>
      <c r="BI34" s="564"/>
      <c r="BJ34" s="489"/>
      <c r="BK34" s="489"/>
      <c r="BL34" s="489"/>
      <c r="BN34" s="564"/>
      <c r="BO34" s="564"/>
      <c r="BP34" s="564"/>
      <c r="BQ34" s="489"/>
      <c r="BR34" s="489"/>
      <c r="BS34" s="489"/>
      <c r="BU34" s="564"/>
      <c r="BV34" s="564"/>
      <c r="BW34" s="564"/>
      <c r="BX34" s="489"/>
      <c r="BY34" s="489"/>
      <c r="BZ34" s="489"/>
      <c r="CB34" s="564"/>
      <c r="CC34" s="564"/>
      <c r="CD34" s="564"/>
      <c r="CE34" s="489"/>
      <c r="CF34" s="489"/>
      <c r="CG34" s="564"/>
      <c r="CH34" s="564"/>
      <c r="CI34" s="564"/>
      <c r="CJ34" s="564"/>
      <c r="CK34" s="564"/>
      <c r="CL34" s="564"/>
      <c r="CM34" s="489"/>
      <c r="CN34" s="489"/>
      <c r="CO34" s="489"/>
      <c r="CP34" s="489"/>
      <c r="CQ34" s="489"/>
      <c r="CR34" s="489"/>
      <c r="CS34" s="489"/>
      <c r="CT34" s="489"/>
      <c r="CV34" s="564"/>
      <c r="CW34" s="564"/>
      <c r="CX34" s="564"/>
      <c r="CY34" s="489"/>
      <c r="CZ34" s="489"/>
      <c r="DA34" s="564"/>
      <c r="DB34" s="489"/>
      <c r="DC34" s="564"/>
      <c r="DD34" s="564"/>
      <c r="DE34" s="564"/>
      <c r="DF34" s="564"/>
      <c r="DG34" s="564"/>
      <c r="DH34" s="564"/>
      <c r="DI34" s="564"/>
      <c r="DJ34" s="564"/>
      <c r="DK34" s="564"/>
      <c r="DL34" s="564"/>
      <c r="DM34" s="564"/>
      <c r="DN34" s="564"/>
      <c r="DO34" s="564"/>
      <c r="DP34" s="564"/>
      <c r="DQ34" s="564"/>
      <c r="DR34" s="564"/>
      <c r="DS34" s="564"/>
      <c r="DT34" s="564"/>
      <c r="DU34" s="564"/>
      <c r="DV34" s="564"/>
      <c r="DW34" s="489"/>
      <c r="DX34" s="489"/>
      <c r="DY34" s="489"/>
      <c r="DZ34" s="489"/>
      <c r="EA34" s="489"/>
      <c r="EB34" s="489"/>
      <c r="EC34" s="489"/>
      <c r="ED34" s="489"/>
      <c r="EE34" s="489"/>
      <c r="EF34" s="489"/>
      <c r="EG34" s="489"/>
      <c r="EH34" s="489"/>
      <c r="EI34" s="489"/>
      <c r="EJ34" s="489"/>
      <c r="EK34" s="489"/>
      <c r="EL34" s="489"/>
      <c r="EM34" s="489"/>
      <c r="EN34" s="489"/>
      <c r="EO34" s="489"/>
      <c r="EP34" s="489"/>
      <c r="EQ34" s="489"/>
      <c r="ES34" s="564"/>
      <c r="ET34" s="564"/>
      <c r="EU34" s="564"/>
      <c r="EV34" s="489"/>
      <c r="EW34" s="489"/>
      <c r="EX34" s="489"/>
      <c r="EZ34" s="564"/>
      <c r="FA34" s="564"/>
      <c r="FB34" s="564"/>
      <c r="FC34" s="489"/>
      <c r="FD34" s="489"/>
      <c r="FE34" s="489"/>
      <c r="FG34" s="564"/>
      <c r="FH34" s="564"/>
      <c r="FI34" s="564"/>
      <c r="FJ34" s="489"/>
      <c r="FK34" s="489"/>
      <c r="FL34" s="564"/>
      <c r="FM34" s="564"/>
      <c r="FN34" s="564"/>
      <c r="FO34" s="564"/>
      <c r="FP34" s="564"/>
      <c r="FQ34" s="564"/>
      <c r="FR34" s="564"/>
      <c r="FS34" s="564"/>
      <c r="FT34" s="564"/>
      <c r="FU34" s="564"/>
      <c r="FV34" s="564"/>
      <c r="FW34" s="564"/>
      <c r="FX34" s="564"/>
      <c r="FY34" s="564"/>
      <c r="FZ34" s="564"/>
      <c r="GA34" s="564"/>
      <c r="GB34" s="564"/>
      <c r="GC34" s="564"/>
      <c r="GD34" s="564"/>
      <c r="GE34" s="564"/>
      <c r="GF34" s="564"/>
      <c r="GG34" s="564"/>
      <c r="GH34" s="564"/>
      <c r="GI34" s="564"/>
      <c r="GJ34" s="564"/>
      <c r="GK34" s="564"/>
      <c r="GL34" s="564"/>
      <c r="GM34" s="564"/>
      <c r="GN34" s="564"/>
      <c r="GO34" s="564"/>
      <c r="GP34" s="564"/>
      <c r="GQ34" s="564"/>
      <c r="GR34" s="564"/>
      <c r="GS34" s="564"/>
      <c r="GT34" s="564"/>
      <c r="GU34" s="564"/>
      <c r="GV34" s="489"/>
      <c r="GW34" s="489"/>
      <c r="GX34" s="489"/>
      <c r="GY34" s="489"/>
      <c r="GZ34" s="489"/>
      <c r="HA34" s="489"/>
      <c r="HB34" s="489"/>
      <c r="HC34" s="489"/>
      <c r="HD34" s="489"/>
      <c r="HE34" s="489"/>
      <c r="HF34" s="489"/>
      <c r="HG34" s="489"/>
      <c r="HH34" s="489"/>
      <c r="HI34" s="489"/>
      <c r="HJ34" s="489"/>
      <c r="HK34" s="489"/>
      <c r="HL34" s="489"/>
      <c r="HM34" s="489"/>
      <c r="HN34" s="489"/>
      <c r="HO34" s="489"/>
      <c r="HP34" s="489"/>
      <c r="HQ34" s="489"/>
      <c r="HR34" s="489"/>
      <c r="HS34" s="489"/>
      <c r="HT34" s="489"/>
      <c r="HU34" s="489"/>
      <c r="HV34" s="489"/>
      <c r="HW34" s="489"/>
      <c r="HX34" s="489"/>
      <c r="HY34" s="489"/>
      <c r="HZ34" s="489"/>
      <c r="IA34" s="489"/>
      <c r="IB34" s="489"/>
      <c r="IC34" s="489"/>
      <c r="ID34" s="489"/>
      <c r="IE34" s="489"/>
      <c r="IF34" s="489"/>
      <c r="IH34" s="564"/>
      <c r="II34" s="564"/>
      <c r="IJ34" s="564"/>
      <c r="IK34" s="489"/>
      <c r="IL34" s="489"/>
      <c r="IM34" s="564"/>
      <c r="IN34" s="564"/>
      <c r="IO34" s="564"/>
      <c r="IP34" s="564"/>
      <c r="IQ34" s="564"/>
      <c r="IR34" s="564"/>
      <c r="IS34" s="489"/>
      <c r="IT34" s="489"/>
      <c r="IU34" s="489"/>
      <c r="IV34" s="489"/>
      <c r="IW34" s="489"/>
      <c r="IX34" s="489"/>
      <c r="IY34" s="489"/>
      <c r="JA34" s="564"/>
      <c r="JB34" s="564"/>
      <c r="JC34" s="564"/>
      <c r="JD34" s="564"/>
      <c r="JE34" s="489"/>
      <c r="JG34" s="562"/>
      <c r="JH34" s="562"/>
      <c r="JI34" s="562"/>
      <c r="JJ34" s="489"/>
      <c r="JK34" s="489"/>
      <c r="JL34" s="562"/>
      <c r="JM34" s="562"/>
      <c r="JN34" s="562"/>
      <c r="JO34" s="562"/>
      <c r="JP34" s="562"/>
      <c r="JQ34" s="562"/>
      <c r="JR34" s="562"/>
      <c r="JS34" s="562"/>
      <c r="JT34" s="562"/>
      <c r="JU34" s="562"/>
      <c r="JV34" s="562"/>
      <c r="JW34" s="562"/>
      <c r="JX34" s="562"/>
      <c r="JY34" s="562"/>
      <c r="JZ34" s="562"/>
      <c r="KA34" s="562"/>
      <c r="KB34" s="489"/>
      <c r="KC34" s="489"/>
      <c r="KD34" s="489"/>
      <c r="KE34" s="489"/>
      <c r="KF34" s="489"/>
      <c r="KG34" s="489"/>
      <c r="KH34" s="489"/>
      <c r="KI34" s="489"/>
      <c r="KJ34" s="489"/>
      <c r="KK34" s="489"/>
      <c r="KL34" s="489"/>
      <c r="KM34" s="489"/>
      <c r="KN34" s="489"/>
      <c r="KO34" s="489"/>
      <c r="KP34" s="489"/>
      <c r="KQ34" s="489"/>
      <c r="KR34" s="489"/>
      <c r="KT34" s="564"/>
      <c r="KU34" s="564"/>
      <c r="KV34" s="489"/>
      <c r="KW34" s="489"/>
    </row>
    <row r="35" spans="1:309">
      <c r="A35" s="490" t="s">
        <v>348</v>
      </c>
      <c r="B35" s="507">
        <v>0</v>
      </c>
      <c r="C35" s="500"/>
      <c r="D35" s="500"/>
      <c r="E35" s="490"/>
      <c r="F35" s="489"/>
      <c r="G35" s="489"/>
      <c r="H35" s="489"/>
      <c r="I35" s="489"/>
      <c r="J35" s="489"/>
      <c r="K35" s="489"/>
      <c r="L35" s="564"/>
      <c r="M35" s="489"/>
      <c r="O35" s="562"/>
      <c r="P35" s="562"/>
      <c r="Q35" s="562"/>
      <c r="R35" s="562"/>
      <c r="S35" s="562"/>
      <c r="T35" s="562"/>
      <c r="U35" s="562"/>
      <c r="V35" s="562"/>
      <c r="W35" s="489"/>
      <c r="Y35" s="562"/>
      <c r="Z35" s="562"/>
      <c r="AA35" s="562"/>
      <c r="AB35" s="562"/>
      <c r="AC35" s="562"/>
      <c r="AD35" s="562"/>
      <c r="AE35" s="562"/>
      <c r="AF35" s="489"/>
      <c r="AH35" s="489"/>
      <c r="AI35" s="489"/>
      <c r="AJ35" s="489"/>
      <c r="AK35" s="489"/>
      <c r="AL35" s="489"/>
      <c r="AM35" s="489"/>
      <c r="AN35" s="489"/>
      <c r="AO35" s="489"/>
      <c r="AP35" s="489"/>
      <c r="AQ35" s="489"/>
      <c r="AR35" s="489"/>
      <c r="AS35" s="489"/>
      <c r="AT35" s="489"/>
      <c r="AU35" s="489"/>
      <c r="AV35" s="489"/>
      <c r="AW35" s="489"/>
      <c r="AX35" s="489"/>
      <c r="AY35" s="489"/>
      <c r="AZ35" s="489"/>
      <c r="BA35" s="489"/>
      <c r="BB35" s="489"/>
      <c r="BC35" s="564"/>
      <c r="BD35" s="564"/>
      <c r="BE35" s="489"/>
      <c r="BG35" s="564"/>
      <c r="BH35" s="564"/>
      <c r="BI35" s="564"/>
      <c r="BJ35" s="489"/>
      <c r="BK35" s="489"/>
      <c r="BL35" s="489"/>
      <c r="BN35" s="564"/>
      <c r="BO35" s="564"/>
      <c r="BP35" s="564"/>
      <c r="BQ35" s="489"/>
      <c r="BR35" s="489"/>
      <c r="BS35" s="489"/>
      <c r="BU35" s="564"/>
      <c r="BV35" s="564"/>
      <c r="BW35" s="564"/>
      <c r="BX35" s="489"/>
      <c r="BY35" s="489"/>
      <c r="BZ35" s="489"/>
      <c r="CB35" s="564"/>
      <c r="CC35" s="564"/>
      <c r="CD35" s="564"/>
      <c r="CE35" s="489"/>
      <c r="CF35" s="489"/>
      <c r="CG35" s="564"/>
      <c r="CH35" s="564"/>
      <c r="CI35" s="564"/>
      <c r="CJ35" s="564"/>
      <c r="CK35" s="564"/>
      <c r="CL35" s="564"/>
      <c r="CM35" s="489"/>
      <c r="CN35" s="489"/>
      <c r="CO35" s="489"/>
      <c r="CP35" s="489"/>
      <c r="CQ35" s="489"/>
      <c r="CR35" s="489"/>
      <c r="CS35" s="489"/>
      <c r="CT35" s="489"/>
      <c r="CV35" s="564"/>
      <c r="CW35" s="564"/>
      <c r="CX35" s="564"/>
      <c r="CY35" s="489"/>
      <c r="CZ35" s="489"/>
      <c r="DA35" s="564"/>
      <c r="DB35" s="489"/>
      <c r="DC35" s="564"/>
      <c r="DD35" s="564"/>
      <c r="DE35" s="564"/>
      <c r="DF35" s="564"/>
      <c r="DG35" s="564"/>
      <c r="DH35" s="564"/>
      <c r="DI35" s="564"/>
      <c r="DJ35" s="564"/>
      <c r="DK35" s="564"/>
      <c r="DL35" s="564"/>
      <c r="DM35" s="564"/>
      <c r="DN35" s="564"/>
      <c r="DO35" s="564"/>
      <c r="DP35" s="564"/>
      <c r="DQ35" s="564"/>
      <c r="DR35" s="564"/>
      <c r="DS35" s="564"/>
      <c r="DT35" s="564"/>
      <c r="DU35" s="564"/>
      <c r="DV35" s="564"/>
      <c r="DW35" s="489"/>
      <c r="DX35" s="489"/>
      <c r="DY35" s="489"/>
      <c r="DZ35" s="489"/>
      <c r="EA35" s="489"/>
      <c r="EB35" s="489"/>
      <c r="EC35" s="489"/>
      <c r="ED35" s="489"/>
      <c r="EE35" s="489"/>
      <c r="EF35" s="489"/>
      <c r="EG35" s="489"/>
      <c r="EH35" s="489"/>
      <c r="EI35" s="489"/>
      <c r="EJ35" s="489"/>
      <c r="EK35" s="489"/>
      <c r="EL35" s="489"/>
      <c r="EM35" s="489"/>
      <c r="EN35" s="489"/>
      <c r="EO35" s="489"/>
      <c r="EP35" s="489"/>
      <c r="EQ35" s="489"/>
      <c r="ES35" s="564"/>
      <c r="ET35" s="564"/>
      <c r="EU35" s="564"/>
      <c r="EV35" s="489"/>
      <c r="EW35" s="489"/>
      <c r="EX35" s="489"/>
      <c r="EZ35" s="564"/>
      <c r="FA35" s="564"/>
      <c r="FB35" s="564"/>
      <c r="FC35" s="489"/>
      <c r="FD35" s="489"/>
      <c r="FE35" s="489"/>
      <c r="FG35" s="564"/>
      <c r="FH35" s="564"/>
      <c r="FI35" s="564"/>
      <c r="FJ35" s="489"/>
      <c r="FK35" s="489"/>
      <c r="FL35" s="564"/>
      <c r="FM35" s="564"/>
      <c r="FN35" s="564"/>
      <c r="FO35" s="564"/>
      <c r="FP35" s="564"/>
      <c r="FQ35" s="564"/>
      <c r="FR35" s="564"/>
      <c r="FS35" s="564"/>
      <c r="FT35" s="564"/>
      <c r="FU35" s="564"/>
      <c r="FV35" s="564"/>
      <c r="FW35" s="564"/>
      <c r="FX35" s="564"/>
      <c r="FY35" s="564"/>
      <c r="FZ35" s="564"/>
      <c r="GA35" s="564"/>
      <c r="GB35" s="564"/>
      <c r="GC35" s="564"/>
      <c r="GD35" s="564"/>
      <c r="GE35" s="564"/>
      <c r="GF35" s="564"/>
      <c r="GG35" s="564"/>
      <c r="GH35" s="564"/>
      <c r="GI35" s="564"/>
      <c r="GJ35" s="564"/>
      <c r="GK35" s="564"/>
      <c r="GL35" s="564"/>
      <c r="GM35" s="564"/>
      <c r="GN35" s="564"/>
      <c r="GO35" s="564"/>
      <c r="GP35" s="564"/>
      <c r="GQ35" s="564"/>
      <c r="GR35" s="564"/>
      <c r="GS35" s="564"/>
      <c r="GT35" s="564"/>
      <c r="GU35" s="564"/>
      <c r="GV35" s="489"/>
      <c r="GW35" s="489"/>
      <c r="GX35" s="489"/>
      <c r="GY35" s="489"/>
      <c r="GZ35" s="489"/>
      <c r="HA35" s="489"/>
      <c r="HB35" s="489"/>
      <c r="HC35" s="489"/>
      <c r="HD35" s="489"/>
      <c r="HE35" s="489"/>
      <c r="HF35" s="489"/>
      <c r="HG35" s="489"/>
      <c r="HH35" s="489"/>
      <c r="HI35" s="489"/>
      <c r="HJ35" s="489"/>
      <c r="HK35" s="489"/>
      <c r="HL35" s="489"/>
      <c r="HM35" s="489"/>
      <c r="HN35" s="489"/>
      <c r="HO35" s="489"/>
      <c r="HP35" s="489"/>
      <c r="HQ35" s="489"/>
      <c r="HR35" s="489"/>
      <c r="HS35" s="489"/>
      <c r="HT35" s="489"/>
      <c r="HU35" s="489"/>
      <c r="HV35" s="489"/>
      <c r="HW35" s="489"/>
      <c r="HX35" s="489"/>
      <c r="HY35" s="489"/>
      <c r="HZ35" s="489"/>
      <c r="IA35" s="489"/>
      <c r="IB35" s="489"/>
      <c r="IC35" s="489"/>
      <c r="ID35" s="489"/>
      <c r="IE35" s="489"/>
      <c r="IF35" s="489"/>
      <c r="IH35" s="564"/>
      <c r="II35" s="564"/>
      <c r="IJ35" s="564"/>
      <c r="IK35" s="489"/>
      <c r="IL35" s="489"/>
      <c r="IM35" s="564"/>
      <c r="IN35" s="564"/>
      <c r="IO35" s="564"/>
      <c r="IP35" s="564"/>
      <c r="IQ35" s="564"/>
      <c r="IR35" s="564"/>
      <c r="IS35" s="489"/>
      <c r="IT35" s="489"/>
      <c r="IU35" s="489"/>
      <c r="IV35" s="489"/>
      <c r="IW35" s="489"/>
      <c r="IX35" s="489"/>
      <c r="IY35" s="489"/>
      <c r="JA35" s="564"/>
      <c r="JB35" s="564"/>
      <c r="JC35" s="564"/>
      <c r="JD35" s="564"/>
      <c r="JE35" s="489"/>
      <c r="JG35" s="562"/>
      <c r="JH35" s="562"/>
      <c r="JI35" s="562"/>
      <c r="JJ35" s="489"/>
      <c r="JK35" s="489"/>
      <c r="JL35" s="562"/>
      <c r="JM35" s="562"/>
      <c r="JN35" s="562"/>
      <c r="JO35" s="562"/>
      <c r="JP35" s="562"/>
      <c r="JQ35" s="562"/>
      <c r="JR35" s="562"/>
      <c r="JS35" s="562"/>
      <c r="JT35" s="562"/>
      <c r="JU35" s="562"/>
      <c r="JV35" s="562"/>
      <c r="JW35" s="562"/>
      <c r="JX35" s="562"/>
      <c r="JY35" s="562"/>
      <c r="JZ35" s="562"/>
      <c r="KA35" s="562"/>
      <c r="KB35" s="489"/>
      <c r="KC35" s="489"/>
      <c r="KD35" s="489"/>
      <c r="KE35" s="489"/>
      <c r="KF35" s="489"/>
      <c r="KG35" s="489"/>
      <c r="KH35" s="489"/>
      <c r="KI35" s="489"/>
      <c r="KJ35" s="489"/>
      <c r="KK35" s="489"/>
      <c r="KL35" s="489"/>
      <c r="KM35" s="489"/>
      <c r="KN35" s="489"/>
      <c r="KO35" s="489"/>
      <c r="KP35" s="489"/>
      <c r="KQ35" s="489"/>
      <c r="KR35" s="489"/>
      <c r="KT35" s="564"/>
      <c r="KU35" s="564"/>
      <c r="KV35" s="489"/>
      <c r="KW35" s="489"/>
    </row>
    <row r="36" spans="1:309">
      <c r="A36" s="490" t="s">
        <v>349</v>
      </c>
      <c r="B36" s="507">
        <v>0</v>
      </c>
      <c r="C36" s="500"/>
      <c r="D36" s="500"/>
      <c r="E36" s="490"/>
      <c r="F36" s="489"/>
      <c r="G36" s="489"/>
      <c r="H36" s="489"/>
      <c r="I36" s="489"/>
      <c r="J36" s="489"/>
      <c r="K36" s="489"/>
      <c r="L36" s="564"/>
      <c r="M36" s="489"/>
      <c r="O36" s="562"/>
      <c r="P36" s="562"/>
      <c r="Q36" s="562"/>
      <c r="R36" s="562"/>
      <c r="S36" s="562"/>
      <c r="T36" s="562"/>
      <c r="U36" s="562"/>
      <c r="V36" s="562"/>
      <c r="W36" s="489"/>
      <c r="Y36" s="562"/>
      <c r="Z36" s="562"/>
      <c r="AA36" s="562"/>
      <c r="AB36" s="562"/>
      <c r="AC36" s="562"/>
      <c r="AD36" s="562"/>
      <c r="AE36" s="562"/>
      <c r="AF36" s="489"/>
      <c r="AH36" s="489"/>
      <c r="AI36" s="489"/>
      <c r="AJ36" s="489"/>
      <c r="AK36" s="489"/>
      <c r="AL36" s="489"/>
      <c r="AM36" s="489"/>
      <c r="AN36" s="489"/>
      <c r="AO36" s="489"/>
      <c r="AP36" s="489"/>
      <c r="AQ36" s="489"/>
      <c r="AR36" s="489"/>
      <c r="AS36" s="489"/>
      <c r="AT36" s="489"/>
      <c r="AU36" s="489"/>
      <c r="AV36" s="489"/>
      <c r="AW36" s="489"/>
      <c r="AX36" s="489"/>
      <c r="AY36" s="489"/>
      <c r="AZ36" s="489"/>
      <c r="BA36" s="489"/>
      <c r="BB36" s="489"/>
      <c r="BC36" s="564"/>
      <c r="BD36" s="564"/>
      <c r="BE36" s="489"/>
      <c r="BG36" s="564"/>
      <c r="BH36" s="564"/>
      <c r="BI36" s="564"/>
      <c r="BJ36" s="489"/>
      <c r="BK36" s="489"/>
      <c r="BL36" s="489"/>
      <c r="BN36" s="564"/>
      <c r="BO36" s="564"/>
      <c r="BP36" s="564"/>
      <c r="BQ36" s="489"/>
      <c r="BR36" s="489"/>
      <c r="BS36" s="489"/>
      <c r="BU36" s="564"/>
      <c r="BV36" s="564"/>
      <c r="BW36" s="564"/>
      <c r="BX36" s="489"/>
      <c r="BY36" s="489"/>
      <c r="BZ36" s="489"/>
      <c r="CB36" s="564"/>
      <c r="CC36" s="564"/>
      <c r="CD36" s="564"/>
      <c r="CE36" s="489"/>
      <c r="CF36" s="489"/>
      <c r="CG36" s="564"/>
      <c r="CH36" s="564"/>
      <c r="CI36" s="564"/>
      <c r="CJ36" s="564"/>
      <c r="CK36" s="564"/>
      <c r="CL36" s="564"/>
      <c r="CM36" s="489"/>
      <c r="CN36" s="489"/>
      <c r="CO36" s="489"/>
      <c r="CP36" s="489"/>
      <c r="CQ36" s="489"/>
      <c r="CR36" s="489"/>
      <c r="CS36" s="489"/>
      <c r="CT36" s="489"/>
      <c r="CV36" s="564"/>
      <c r="CW36" s="564"/>
      <c r="CX36" s="564"/>
      <c r="CY36" s="489"/>
      <c r="CZ36" s="489"/>
      <c r="DA36" s="564"/>
      <c r="DB36" s="489"/>
      <c r="DC36" s="564"/>
      <c r="DD36" s="564"/>
      <c r="DE36" s="564"/>
      <c r="DF36" s="564"/>
      <c r="DG36" s="564"/>
      <c r="DH36" s="564"/>
      <c r="DI36" s="564"/>
      <c r="DJ36" s="564"/>
      <c r="DK36" s="564"/>
      <c r="DL36" s="564"/>
      <c r="DM36" s="564"/>
      <c r="DN36" s="564"/>
      <c r="DO36" s="564"/>
      <c r="DP36" s="564"/>
      <c r="DQ36" s="564"/>
      <c r="DR36" s="564"/>
      <c r="DS36" s="564"/>
      <c r="DT36" s="564"/>
      <c r="DU36" s="564"/>
      <c r="DV36" s="564"/>
      <c r="DW36" s="489"/>
      <c r="DX36" s="489"/>
      <c r="DY36" s="489"/>
      <c r="DZ36" s="489"/>
      <c r="EA36" s="489"/>
      <c r="EB36" s="489"/>
      <c r="EC36" s="489"/>
      <c r="ED36" s="489"/>
      <c r="EE36" s="489"/>
      <c r="EF36" s="489"/>
      <c r="EG36" s="489"/>
      <c r="EH36" s="489"/>
      <c r="EI36" s="489"/>
      <c r="EJ36" s="489"/>
      <c r="EK36" s="489"/>
      <c r="EL36" s="489"/>
      <c r="EM36" s="489"/>
      <c r="EN36" s="489"/>
      <c r="EO36" s="489"/>
      <c r="EP36" s="489"/>
      <c r="EQ36" s="489"/>
      <c r="ES36" s="564"/>
      <c r="ET36" s="564"/>
      <c r="EU36" s="564"/>
      <c r="EV36" s="489"/>
      <c r="EW36" s="489"/>
      <c r="EX36" s="489"/>
      <c r="EZ36" s="564"/>
      <c r="FA36" s="564"/>
      <c r="FB36" s="564"/>
      <c r="FC36" s="489"/>
      <c r="FD36" s="489"/>
      <c r="FE36" s="489"/>
      <c r="FG36" s="564"/>
      <c r="FH36" s="564"/>
      <c r="FI36" s="564"/>
      <c r="FJ36" s="489"/>
      <c r="FK36" s="489"/>
      <c r="FL36" s="564"/>
      <c r="FM36" s="564"/>
      <c r="FN36" s="564"/>
      <c r="FO36" s="564"/>
      <c r="FP36" s="564"/>
      <c r="FQ36" s="564"/>
      <c r="FR36" s="564"/>
      <c r="FS36" s="564"/>
      <c r="FT36" s="564"/>
      <c r="FU36" s="564"/>
      <c r="FV36" s="564"/>
      <c r="FW36" s="564"/>
      <c r="FX36" s="564"/>
      <c r="FY36" s="564"/>
      <c r="FZ36" s="564"/>
      <c r="GA36" s="564"/>
      <c r="GB36" s="564"/>
      <c r="GC36" s="564"/>
      <c r="GD36" s="564"/>
      <c r="GE36" s="564"/>
      <c r="GF36" s="564"/>
      <c r="GG36" s="564"/>
      <c r="GH36" s="564"/>
      <c r="GI36" s="564"/>
      <c r="GJ36" s="564"/>
      <c r="GK36" s="564"/>
      <c r="GL36" s="564"/>
      <c r="GM36" s="564"/>
      <c r="GN36" s="564"/>
      <c r="GO36" s="564"/>
      <c r="GP36" s="564"/>
      <c r="GQ36" s="564"/>
      <c r="GR36" s="564"/>
      <c r="GS36" s="564"/>
      <c r="GT36" s="564"/>
      <c r="GU36" s="564"/>
      <c r="GV36" s="489"/>
      <c r="GW36" s="489"/>
      <c r="GX36" s="489"/>
      <c r="GY36" s="489"/>
      <c r="GZ36" s="489"/>
      <c r="HA36" s="489"/>
      <c r="HB36" s="489"/>
      <c r="HC36" s="489"/>
      <c r="HD36" s="489"/>
      <c r="HE36" s="489"/>
      <c r="HF36" s="489"/>
      <c r="HG36" s="489"/>
      <c r="HH36" s="489"/>
      <c r="HI36" s="489"/>
      <c r="HJ36" s="489"/>
      <c r="HK36" s="489"/>
      <c r="HL36" s="489"/>
      <c r="HM36" s="489"/>
      <c r="HN36" s="489"/>
      <c r="HO36" s="489"/>
      <c r="HP36" s="489"/>
      <c r="HQ36" s="489"/>
      <c r="HR36" s="489"/>
      <c r="HS36" s="489"/>
      <c r="HT36" s="489"/>
      <c r="HU36" s="489"/>
      <c r="HV36" s="489"/>
      <c r="HW36" s="489"/>
      <c r="HX36" s="489"/>
      <c r="HY36" s="489"/>
      <c r="HZ36" s="489"/>
      <c r="IA36" s="489"/>
      <c r="IB36" s="489"/>
      <c r="IC36" s="489"/>
      <c r="ID36" s="489"/>
      <c r="IE36" s="489"/>
      <c r="IF36" s="489"/>
      <c r="IH36" s="564"/>
      <c r="II36" s="564"/>
      <c r="IJ36" s="564"/>
      <c r="IK36" s="489"/>
      <c r="IL36" s="489"/>
      <c r="IM36" s="564"/>
      <c r="IN36" s="564"/>
      <c r="IO36" s="564"/>
      <c r="IP36" s="564"/>
      <c r="IQ36" s="564"/>
      <c r="IR36" s="564"/>
      <c r="IS36" s="489"/>
      <c r="IT36" s="489"/>
      <c r="IU36" s="489"/>
      <c r="IV36" s="489"/>
      <c r="IW36" s="489"/>
      <c r="IX36" s="489"/>
      <c r="IY36" s="489"/>
      <c r="JA36" s="564"/>
      <c r="JB36" s="564"/>
      <c r="JC36" s="564"/>
      <c r="JD36" s="564"/>
      <c r="JE36" s="489"/>
      <c r="JG36" s="562"/>
      <c r="JH36" s="562"/>
      <c r="JI36" s="562"/>
      <c r="JJ36" s="489"/>
      <c r="JK36" s="489"/>
      <c r="JL36" s="562"/>
      <c r="JM36" s="562"/>
      <c r="JN36" s="562"/>
      <c r="JO36" s="562"/>
      <c r="JP36" s="562"/>
      <c r="JQ36" s="562"/>
      <c r="JR36" s="562"/>
      <c r="JS36" s="562"/>
      <c r="JT36" s="562"/>
      <c r="JU36" s="562"/>
      <c r="JV36" s="562"/>
      <c r="JW36" s="562"/>
      <c r="JX36" s="562"/>
      <c r="JY36" s="562"/>
      <c r="JZ36" s="562"/>
      <c r="KA36" s="562"/>
      <c r="KB36" s="489"/>
      <c r="KC36" s="489"/>
      <c r="KD36" s="489"/>
      <c r="KE36" s="489"/>
      <c r="KF36" s="489"/>
      <c r="KG36" s="489"/>
      <c r="KH36" s="489"/>
      <c r="KI36" s="489"/>
      <c r="KJ36" s="489"/>
      <c r="KK36" s="489"/>
      <c r="KL36" s="489"/>
      <c r="KM36" s="489"/>
      <c r="KN36" s="489"/>
      <c r="KO36" s="489"/>
      <c r="KP36" s="489"/>
      <c r="KQ36" s="489"/>
      <c r="KR36" s="489"/>
      <c r="KT36" s="564"/>
      <c r="KU36" s="564"/>
      <c r="KV36" s="489"/>
      <c r="KW36" s="489"/>
    </row>
    <row r="37" spans="1:309">
      <c r="A37" s="490" t="s">
        <v>350</v>
      </c>
      <c r="B37" s="507">
        <v>0</v>
      </c>
      <c r="C37" s="500"/>
      <c r="D37" s="500"/>
      <c r="E37" s="490"/>
      <c r="F37" s="489"/>
      <c r="G37" s="489"/>
      <c r="H37" s="489"/>
      <c r="I37" s="489"/>
      <c r="J37" s="489"/>
      <c r="K37" s="489"/>
      <c r="L37" s="564"/>
      <c r="M37" s="489"/>
      <c r="O37" s="562"/>
      <c r="P37" s="562"/>
      <c r="Q37" s="562"/>
      <c r="R37" s="562"/>
      <c r="S37" s="562"/>
      <c r="T37" s="562"/>
      <c r="U37" s="562"/>
      <c r="V37" s="562"/>
      <c r="W37" s="489"/>
      <c r="Y37" s="562"/>
      <c r="Z37" s="562"/>
      <c r="AA37" s="562"/>
      <c r="AB37" s="562"/>
      <c r="AC37" s="562"/>
      <c r="AD37" s="562"/>
      <c r="AE37" s="562"/>
      <c r="AF37" s="489"/>
      <c r="AH37" s="489"/>
      <c r="AI37" s="489"/>
      <c r="AJ37" s="489"/>
      <c r="AK37" s="489"/>
      <c r="AL37" s="489"/>
      <c r="AM37" s="489"/>
      <c r="AN37" s="489"/>
      <c r="AO37" s="489"/>
      <c r="AP37" s="489"/>
      <c r="AQ37" s="489"/>
      <c r="AR37" s="489"/>
      <c r="AS37" s="489"/>
      <c r="AT37" s="489"/>
      <c r="AU37" s="489"/>
      <c r="AV37" s="489"/>
      <c r="AW37" s="489"/>
      <c r="AX37" s="489"/>
      <c r="AY37" s="489"/>
      <c r="AZ37" s="489"/>
      <c r="BA37" s="489"/>
      <c r="BB37" s="489"/>
      <c r="BC37" s="564"/>
      <c r="BD37" s="564"/>
      <c r="BE37" s="489"/>
      <c r="BG37" s="564"/>
      <c r="BH37" s="564"/>
      <c r="BI37" s="564"/>
      <c r="BJ37" s="489"/>
      <c r="BK37" s="489"/>
      <c r="BL37" s="489"/>
      <c r="BN37" s="564"/>
      <c r="BO37" s="564"/>
      <c r="BP37" s="564"/>
      <c r="BQ37" s="489"/>
      <c r="BR37" s="489"/>
      <c r="BS37" s="489"/>
      <c r="BU37" s="564"/>
      <c r="BV37" s="564"/>
      <c r="BW37" s="564"/>
      <c r="BX37" s="489"/>
      <c r="BY37" s="489"/>
      <c r="BZ37" s="489"/>
      <c r="CB37" s="564"/>
      <c r="CC37" s="564"/>
      <c r="CD37" s="564"/>
      <c r="CE37" s="489"/>
      <c r="CF37" s="489"/>
      <c r="CG37" s="564"/>
      <c r="CH37" s="564"/>
      <c r="CI37" s="564"/>
      <c r="CJ37" s="564"/>
      <c r="CK37" s="564"/>
      <c r="CL37" s="564"/>
      <c r="CM37" s="489"/>
      <c r="CN37" s="489"/>
      <c r="CO37" s="489"/>
      <c r="CP37" s="489"/>
      <c r="CQ37" s="489"/>
      <c r="CR37" s="489"/>
      <c r="CS37" s="489"/>
      <c r="CT37" s="489"/>
      <c r="CV37" s="564"/>
      <c r="CW37" s="564"/>
      <c r="CX37" s="564"/>
      <c r="CY37" s="489"/>
      <c r="CZ37" s="489"/>
      <c r="DA37" s="564"/>
      <c r="DB37" s="489"/>
      <c r="DC37" s="564"/>
      <c r="DD37" s="564"/>
      <c r="DE37" s="564"/>
      <c r="DF37" s="564"/>
      <c r="DG37" s="564"/>
      <c r="DH37" s="564"/>
      <c r="DI37" s="564"/>
      <c r="DJ37" s="564"/>
      <c r="DK37" s="564"/>
      <c r="DL37" s="564"/>
      <c r="DM37" s="564"/>
      <c r="DN37" s="564"/>
      <c r="DO37" s="564"/>
      <c r="DP37" s="564"/>
      <c r="DQ37" s="564"/>
      <c r="DR37" s="564"/>
      <c r="DS37" s="564"/>
      <c r="DT37" s="564"/>
      <c r="DU37" s="564"/>
      <c r="DV37" s="564"/>
      <c r="DW37" s="489"/>
      <c r="DX37" s="489"/>
      <c r="DY37" s="489"/>
      <c r="DZ37" s="489"/>
      <c r="EA37" s="489"/>
      <c r="EB37" s="489"/>
      <c r="EC37" s="489"/>
      <c r="ED37" s="489"/>
      <c r="EE37" s="489"/>
      <c r="EF37" s="489"/>
      <c r="EG37" s="489"/>
      <c r="EH37" s="489"/>
      <c r="EI37" s="489"/>
      <c r="EJ37" s="489"/>
      <c r="EK37" s="489"/>
      <c r="EL37" s="489"/>
      <c r="EM37" s="489"/>
      <c r="EN37" s="489"/>
      <c r="EO37" s="489"/>
      <c r="EP37" s="489"/>
      <c r="EQ37" s="489"/>
      <c r="ES37" s="564"/>
      <c r="ET37" s="564"/>
      <c r="EU37" s="564"/>
      <c r="EV37" s="489"/>
      <c r="EW37" s="489"/>
      <c r="EX37" s="489"/>
      <c r="EZ37" s="564"/>
      <c r="FA37" s="564"/>
      <c r="FB37" s="564"/>
      <c r="FC37" s="489"/>
      <c r="FD37" s="489"/>
      <c r="FE37" s="489"/>
      <c r="FG37" s="564"/>
      <c r="FH37" s="564"/>
      <c r="FI37" s="564"/>
      <c r="FJ37" s="489"/>
      <c r="FK37" s="489"/>
      <c r="FL37" s="564"/>
      <c r="FM37" s="564"/>
      <c r="FN37" s="564"/>
      <c r="FO37" s="564"/>
      <c r="FP37" s="564"/>
      <c r="FQ37" s="564"/>
      <c r="FR37" s="564"/>
      <c r="FS37" s="564"/>
      <c r="FT37" s="564"/>
      <c r="FU37" s="564"/>
      <c r="FV37" s="564"/>
      <c r="FW37" s="564"/>
      <c r="FX37" s="564"/>
      <c r="FY37" s="564"/>
      <c r="FZ37" s="564"/>
      <c r="GA37" s="564"/>
      <c r="GB37" s="564"/>
      <c r="GC37" s="564"/>
      <c r="GD37" s="564"/>
      <c r="GE37" s="564"/>
      <c r="GF37" s="564"/>
      <c r="GG37" s="564"/>
      <c r="GH37" s="564"/>
      <c r="GI37" s="564"/>
      <c r="GJ37" s="564"/>
      <c r="GK37" s="564"/>
      <c r="GL37" s="564"/>
      <c r="GM37" s="564"/>
      <c r="GN37" s="564"/>
      <c r="GO37" s="564"/>
      <c r="GP37" s="564"/>
      <c r="GQ37" s="564"/>
      <c r="GR37" s="564"/>
      <c r="GS37" s="564"/>
      <c r="GT37" s="564"/>
      <c r="GU37" s="564"/>
      <c r="GV37" s="489"/>
      <c r="GW37" s="489"/>
      <c r="GX37" s="489"/>
      <c r="GY37" s="489"/>
      <c r="GZ37" s="489"/>
      <c r="HA37" s="489"/>
      <c r="HB37" s="489"/>
      <c r="HC37" s="489"/>
      <c r="HD37" s="489"/>
      <c r="HE37" s="489"/>
      <c r="HF37" s="489"/>
      <c r="HG37" s="489"/>
      <c r="HH37" s="489"/>
      <c r="HI37" s="489"/>
      <c r="HJ37" s="489"/>
      <c r="HK37" s="489"/>
      <c r="HL37" s="489"/>
      <c r="HM37" s="489"/>
      <c r="HN37" s="489"/>
      <c r="HO37" s="489"/>
      <c r="HP37" s="489"/>
      <c r="HQ37" s="489"/>
      <c r="HR37" s="489"/>
      <c r="HS37" s="489"/>
      <c r="HT37" s="489"/>
      <c r="HU37" s="489"/>
      <c r="HV37" s="489"/>
      <c r="HW37" s="489"/>
      <c r="HX37" s="489"/>
      <c r="HY37" s="489"/>
      <c r="HZ37" s="489"/>
      <c r="IA37" s="489"/>
      <c r="IB37" s="489"/>
      <c r="IC37" s="489"/>
      <c r="ID37" s="489"/>
      <c r="IE37" s="489"/>
      <c r="IF37" s="489"/>
      <c r="IH37" s="564"/>
      <c r="II37" s="564"/>
      <c r="IJ37" s="564"/>
      <c r="IK37" s="489"/>
      <c r="IL37" s="489"/>
      <c r="IM37" s="564"/>
      <c r="IN37" s="564"/>
      <c r="IO37" s="564"/>
      <c r="IP37" s="564"/>
      <c r="IQ37" s="564"/>
      <c r="IR37" s="564"/>
      <c r="IS37" s="489"/>
      <c r="IT37" s="489"/>
      <c r="IU37" s="489"/>
      <c r="IV37" s="489"/>
      <c r="IW37" s="489"/>
      <c r="IX37" s="489"/>
      <c r="IY37" s="489"/>
      <c r="JA37" s="564"/>
      <c r="JB37" s="564"/>
      <c r="JC37" s="564"/>
      <c r="JD37" s="564"/>
      <c r="JE37" s="489"/>
      <c r="JG37" s="562"/>
      <c r="JH37" s="562"/>
      <c r="JI37" s="562"/>
      <c r="JJ37" s="489"/>
      <c r="JK37" s="489"/>
      <c r="JL37" s="562"/>
      <c r="JM37" s="562"/>
      <c r="JN37" s="562"/>
      <c r="JO37" s="562"/>
      <c r="JP37" s="562"/>
      <c r="JQ37" s="562"/>
      <c r="JR37" s="562"/>
      <c r="JS37" s="562"/>
      <c r="JT37" s="562"/>
      <c r="JU37" s="562"/>
      <c r="JV37" s="562"/>
      <c r="JW37" s="562"/>
      <c r="JX37" s="562"/>
      <c r="JY37" s="562"/>
      <c r="JZ37" s="562"/>
      <c r="KA37" s="562"/>
      <c r="KB37" s="489"/>
      <c r="KC37" s="489"/>
      <c r="KD37" s="489"/>
      <c r="KE37" s="489"/>
      <c r="KF37" s="489"/>
      <c r="KG37" s="489"/>
      <c r="KH37" s="489"/>
      <c r="KI37" s="489"/>
      <c r="KJ37" s="489"/>
      <c r="KK37" s="489"/>
      <c r="KL37" s="489"/>
      <c r="KM37" s="489"/>
      <c r="KN37" s="489"/>
      <c r="KO37" s="489"/>
      <c r="KP37" s="489"/>
      <c r="KQ37" s="489"/>
      <c r="KR37" s="489"/>
      <c r="KT37" s="564"/>
      <c r="KU37" s="564"/>
      <c r="KV37" s="489"/>
      <c r="KW37" s="489"/>
    </row>
    <row r="38" spans="1:309">
      <c r="A38" s="490" t="s">
        <v>351</v>
      </c>
      <c r="B38" s="507">
        <v>0</v>
      </c>
      <c r="C38" s="500"/>
      <c r="D38" s="500"/>
      <c r="E38" s="490"/>
      <c r="F38" s="489"/>
      <c r="G38" s="489"/>
      <c r="H38" s="489"/>
      <c r="I38" s="489"/>
      <c r="J38" s="489"/>
      <c r="K38" s="489"/>
      <c r="L38" s="564"/>
      <c r="M38" s="489"/>
      <c r="O38" s="562"/>
      <c r="P38" s="562"/>
      <c r="Q38" s="562"/>
      <c r="R38" s="562"/>
      <c r="S38" s="562"/>
      <c r="T38" s="562"/>
      <c r="U38" s="562"/>
      <c r="V38" s="562"/>
      <c r="W38" s="489"/>
      <c r="Y38" s="562"/>
      <c r="Z38" s="562"/>
      <c r="AA38" s="562"/>
      <c r="AB38" s="562"/>
      <c r="AC38" s="562"/>
      <c r="AD38" s="562"/>
      <c r="AE38" s="562"/>
      <c r="AF38" s="489"/>
      <c r="AH38" s="489"/>
      <c r="AI38" s="489"/>
      <c r="AJ38" s="489"/>
      <c r="AK38" s="489"/>
      <c r="AL38" s="489"/>
      <c r="AM38" s="489"/>
      <c r="AN38" s="489"/>
      <c r="AO38" s="489"/>
      <c r="AP38" s="489"/>
      <c r="AQ38" s="489"/>
      <c r="AR38" s="489"/>
      <c r="AS38" s="489"/>
      <c r="AT38" s="489"/>
      <c r="AU38" s="489"/>
      <c r="AV38" s="489"/>
      <c r="AW38" s="489"/>
      <c r="AX38" s="489"/>
      <c r="AY38" s="489"/>
      <c r="AZ38" s="489"/>
      <c r="BA38" s="489"/>
      <c r="BB38" s="489"/>
      <c r="BC38" s="564"/>
      <c r="BD38" s="564"/>
      <c r="BE38" s="489"/>
      <c r="BG38" s="564"/>
      <c r="BH38" s="564"/>
      <c r="BI38" s="564"/>
      <c r="BJ38" s="489"/>
      <c r="BK38" s="489"/>
      <c r="BL38" s="489"/>
      <c r="BN38" s="564"/>
      <c r="BO38" s="564"/>
      <c r="BP38" s="564"/>
      <c r="BQ38" s="489"/>
      <c r="BR38" s="489"/>
      <c r="BS38" s="489"/>
      <c r="BU38" s="564"/>
      <c r="BV38" s="564"/>
      <c r="BW38" s="564"/>
      <c r="BX38" s="489"/>
      <c r="BY38" s="489"/>
      <c r="BZ38" s="489"/>
      <c r="CB38" s="564"/>
      <c r="CC38" s="564"/>
      <c r="CD38" s="564"/>
      <c r="CE38" s="489"/>
      <c r="CF38" s="489"/>
      <c r="CG38" s="564"/>
      <c r="CH38" s="564"/>
      <c r="CI38" s="564"/>
      <c r="CJ38" s="564"/>
      <c r="CK38" s="564"/>
      <c r="CL38" s="564"/>
      <c r="CM38" s="489"/>
      <c r="CN38" s="489"/>
      <c r="CO38" s="489"/>
      <c r="CP38" s="489"/>
      <c r="CQ38" s="489"/>
      <c r="CR38" s="489"/>
      <c r="CS38" s="489"/>
      <c r="CT38" s="489"/>
      <c r="CV38" s="564"/>
      <c r="CW38" s="564"/>
      <c r="CX38" s="564"/>
      <c r="CY38" s="489"/>
      <c r="CZ38" s="489"/>
      <c r="DA38" s="564"/>
      <c r="DB38" s="489"/>
      <c r="DC38" s="564"/>
      <c r="DD38" s="564"/>
      <c r="DE38" s="564"/>
      <c r="DF38" s="564"/>
      <c r="DG38" s="564"/>
      <c r="DH38" s="564"/>
      <c r="DI38" s="564"/>
      <c r="DJ38" s="564"/>
      <c r="DK38" s="564"/>
      <c r="DL38" s="564"/>
      <c r="DM38" s="564"/>
      <c r="DN38" s="564"/>
      <c r="DO38" s="564"/>
      <c r="DP38" s="564"/>
      <c r="DQ38" s="564"/>
      <c r="DR38" s="564"/>
      <c r="DS38" s="564"/>
      <c r="DT38" s="564"/>
      <c r="DU38" s="564"/>
      <c r="DV38" s="564"/>
      <c r="DW38" s="489"/>
      <c r="DX38" s="489"/>
      <c r="DY38" s="489"/>
      <c r="DZ38" s="489"/>
      <c r="EA38" s="489"/>
      <c r="EB38" s="489"/>
      <c r="EC38" s="489"/>
      <c r="ED38" s="489"/>
      <c r="EE38" s="489"/>
      <c r="EF38" s="489"/>
      <c r="EG38" s="489"/>
      <c r="EH38" s="489"/>
      <c r="EI38" s="489"/>
      <c r="EJ38" s="489"/>
      <c r="EK38" s="489"/>
      <c r="EL38" s="489"/>
      <c r="EM38" s="489"/>
      <c r="EN38" s="489"/>
      <c r="EO38" s="489"/>
      <c r="EP38" s="489"/>
      <c r="EQ38" s="489"/>
      <c r="ES38" s="564"/>
      <c r="ET38" s="564"/>
      <c r="EU38" s="564"/>
      <c r="EV38" s="489"/>
      <c r="EW38" s="489"/>
      <c r="EX38" s="489"/>
      <c r="EZ38" s="564"/>
      <c r="FA38" s="564"/>
      <c r="FB38" s="564"/>
      <c r="FC38" s="489"/>
      <c r="FD38" s="489"/>
      <c r="FE38" s="489"/>
      <c r="FG38" s="564"/>
      <c r="FH38" s="564"/>
      <c r="FI38" s="564"/>
      <c r="FJ38" s="489"/>
      <c r="FK38" s="489"/>
      <c r="FL38" s="564"/>
      <c r="FM38" s="564"/>
      <c r="FN38" s="564"/>
      <c r="FO38" s="564"/>
      <c r="FP38" s="564"/>
      <c r="FQ38" s="564"/>
      <c r="FR38" s="564"/>
      <c r="FS38" s="564"/>
      <c r="FT38" s="564"/>
      <c r="FU38" s="564"/>
      <c r="FV38" s="564"/>
      <c r="FW38" s="564"/>
      <c r="FX38" s="564"/>
      <c r="FY38" s="564"/>
      <c r="FZ38" s="564"/>
      <c r="GA38" s="564"/>
      <c r="GB38" s="564"/>
      <c r="GC38" s="564"/>
      <c r="GD38" s="564"/>
      <c r="GE38" s="564"/>
      <c r="GF38" s="564"/>
      <c r="GG38" s="564"/>
      <c r="GH38" s="564"/>
      <c r="GI38" s="564"/>
      <c r="GJ38" s="564"/>
      <c r="GK38" s="564"/>
      <c r="GL38" s="564"/>
      <c r="GM38" s="564"/>
      <c r="GN38" s="564"/>
      <c r="GO38" s="564"/>
      <c r="GP38" s="564"/>
      <c r="GQ38" s="564"/>
      <c r="GR38" s="564"/>
      <c r="GS38" s="564"/>
      <c r="GT38" s="564"/>
      <c r="GU38" s="564"/>
      <c r="GV38" s="489"/>
      <c r="GW38" s="489"/>
      <c r="GX38" s="489"/>
      <c r="GY38" s="489"/>
      <c r="GZ38" s="489"/>
      <c r="HA38" s="489"/>
      <c r="HB38" s="489"/>
      <c r="HC38" s="489"/>
      <c r="HD38" s="489"/>
      <c r="HE38" s="489"/>
      <c r="HF38" s="489"/>
      <c r="HG38" s="489"/>
      <c r="HH38" s="489"/>
      <c r="HI38" s="489"/>
      <c r="HJ38" s="489"/>
      <c r="HK38" s="489"/>
      <c r="HL38" s="489"/>
      <c r="HM38" s="489"/>
      <c r="HN38" s="489"/>
      <c r="HO38" s="489"/>
      <c r="HP38" s="489"/>
      <c r="HQ38" s="489"/>
      <c r="HR38" s="489"/>
      <c r="HS38" s="489"/>
      <c r="HT38" s="489"/>
      <c r="HU38" s="489"/>
      <c r="HV38" s="489"/>
      <c r="HW38" s="489"/>
      <c r="HX38" s="489"/>
      <c r="HY38" s="489"/>
      <c r="HZ38" s="489"/>
      <c r="IA38" s="489"/>
      <c r="IB38" s="489"/>
      <c r="IC38" s="489"/>
      <c r="ID38" s="489"/>
      <c r="IE38" s="489"/>
      <c r="IF38" s="489"/>
      <c r="IH38" s="564"/>
      <c r="II38" s="564"/>
      <c r="IJ38" s="564"/>
      <c r="IK38" s="489"/>
      <c r="IL38" s="489"/>
      <c r="IM38" s="564"/>
      <c r="IN38" s="564"/>
      <c r="IO38" s="564"/>
      <c r="IP38" s="564"/>
      <c r="IQ38" s="564"/>
      <c r="IR38" s="564"/>
      <c r="IS38" s="489"/>
      <c r="IT38" s="489"/>
      <c r="IU38" s="489"/>
      <c r="IV38" s="489"/>
      <c r="IW38" s="489"/>
      <c r="IX38" s="489"/>
      <c r="IY38" s="489"/>
      <c r="JA38" s="564"/>
      <c r="JB38" s="564"/>
      <c r="JC38" s="564"/>
      <c r="JD38" s="564"/>
      <c r="JE38" s="489"/>
      <c r="JG38" s="562"/>
      <c r="JH38" s="562"/>
      <c r="JI38" s="562"/>
      <c r="JJ38" s="489"/>
      <c r="JK38" s="489"/>
      <c r="JL38" s="562"/>
      <c r="JM38" s="562"/>
      <c r="JN38" s="562"/>
      <c r="JO38" s="562"/>
      <c r="JP38" s="562"/>
      <c r="JQ38" s="562"/>
      <c r="JR38" s="562"/>
      <c r="JS38" s="562"/>
      <c r="JT38" s="562"/>
      <c r="JU38" s="562"/>
      <c r="JV38" s="562"/>
      <c r="JW38" s="562"/>
      <c r="JX38" s="562"/>
      <c r="JY38" s="562"/>
      <c r="JZ38" s="562"/>
      <c r="KA38" s="562"/>
      <c r="KB38" s="489"/>
      <c r="KC38" s="489"/>
      <c r="KD38" s="489"/>
      <c r="KE38" s="489"/>
      <c r="KF38" s="489"/>
      <c r="KG38" s="489"/>
      <c r="KH38" s="489"/>
      <c r="KI38" s="489"/>
      <c r="KJ38" s="489"/>
      <c r="KK38" s="489"/>
      <c r="KL38" s="489"/>
      <c r="KM38" s="489"/>
      <c r="KN38" s="489"/>
      <c r="KO38" s="489"/>
      <c r="KP38" s="489"/>
      <c r="KQ38" s="489"/>
      <c r="KR38" s="489"/>
      <c r="KT38" s="564"/>
      <c r="KU38" s="564"/>
      <c r="KV38" s="489"/>
      <c r="KW38" s="489"/>
    </row>
    <row r="39" spans="1:309">
      <c r="A39" s="490" t="s">
        <v>352</v>
      </c>
      <c r="B39" s="507">
        <v>0</v>
      </c>
      <c r="C39" s="500"/>
      <c r="D39" s="500"/>
      <c r="E39" s="490"/>
      <c r="F39" s="489"/>
      <c r="G39" s="489"/>
      <c r="H39" s="489"/>
      <c r="I39" s="489"/>
      <c r="J39" s="489"/>
      <c r="K39" s="489"/>
      <c r="L39" s="564"/>
      <c r="M39" s="489"/>
      <c r="O39" s="562"/>
      <c r="P39" s="562"/>
      <c r="Q39" s="562"/>
      <c r="R39" s="562"/>
      <c r="S39" s="562"/>
      <c r="T39" s="562"/>
      <c r="U39" s="562"/>
      <c r="V39" s="562"/>
      <c r="W39" s="489"/>
      <c r="Y39" s="562"/>
      <c r="Z39" s="562"/>
      <c r="AA39" s="562"/>
      <c r="AB39" s="562"/>
      <c r="AC39" s="562"/>
      <c r="AD39" s="562"/>
      <c r="AE39" s="562"/>
      <c r="AF39" s="489"/>
      <c r="AH39" s="489"/>
      <c r="AI39" s="489"/>
      <c r="AJ39" s="489"/>
      <c r="AK39" s="489"/>
      <c r="AL39" s="489"/>
      <c r="AM39" s="489"/>
      <c r="AN39" s="489"/>
      <c r="AO39" s="489"/>
      <c r="AP39" s="489"/>
      <c r="AQ39" s="489"/>
      <c r="AR39" s="489"/>
      <c r="AS39" s="489"/>
      <c r="AT39" s="489"/>
      <c r="AU39" s="489"/>
      <c r="AV39" s="489"/>
      <c r="AW39" s="489"/>
      <c r="AX39" s="489"/>
      <c r="AY39" s="489"/>
      <c r="AZ39" s="489"/>
      <c r="BA39" s="489"/>
      <c r="BB39" s="489"/>
      <c r="BC39" s="564"/>
      <c r="BD39" s="564"/>
      <c r="BE39" s="489"/>
      <c r="BG39" s="564"/>
      <c r="BH39" s="564"/>
      <c r="BI39" s="564"/>
      <c r="BJ39" s="489"/>
      <c r="BK39" s="489"/>
      <c r="BL39" s="489"/>
      <c r="BN39" s="564"/>
      <c r="BO39" s="564"/>
      <c r="BP39" s="564"/>
      <c r="BQ39" s="489"/>
      <c r="BR39" s="489"/>
      <c r="BS39" s="489"/>
      <c r="BU39" s="564"/>
      <c r="BV39" s="564"/>
      <c r="BW39" s="564"/>
      <c r="BX39" s="489"/>
      <c r="BY39" s="489"/>
      <c r="BZ39" s="489"/>
      <c r="CB39" s="564"/>
      <c r="CC39" s="564"/>
      <c r="CD39" s="564"/>
      <c r="CE39" s="489"/>
      <c r="CF39" s="489"/>
      <c r="CG39" s="564"/>
      <c r="CH39" s="564"/>
      <c r="CI39" s="564"/>
      <c r="CJ39" s="564"/>
      <c r="CK39" s="564"/>
      <c r="CL39" s="564"/>
      <c r="CM39" s="489"/>
      <c r="CN39" s="489"/>
      <c r="CO39" s="489"/>
      <c r="CP39" s="489"/>
      <c r="CQ39" s="489"/>
      <c r="CR39" s="489"/>
      <c r="CS39" s="489"/>
      <c r="CT39" s="489"/>
      <c r="CV39" s="564"/>
      <c r="CW39" s="564"/>
      <c r="CX39" s="564"/>
      <c r="CY39" s="489"/>
      <c r="CZ39" s="489"/>
      <c r="DA39" s="564"/>
      <c r="DB39" s="489"/>
      <c r="DC39" s="564"/>
      <c r="DD39" s="564"/>
      <c r="DE39" s="564"/>
      <c r="DF39" s="564"/>
      <c r="DG39" s="564"/>
      <c r="DH39" s="564"/>
      <c r="DI39" s="564"/>
      <c r="DJ39" s="564"/>
      <c r="DK39" s="564"/>
      <c r="DL39" s="564"/>
      <c r="DM39" s="564"/>
      <c r="DN39" s="564"/>
      <c r="DO39" s="564"/>
      <c r="DP39" s="564"/>
      <c r="DQ39" s="564"/>
      <c r="DR39" s="564"/>
      <c r="DS39" s="564"/>
      <c r="DT39" s="564"/>
      <c r="DU39" s="564"/>
      <c r="DV39" s="564"/>
      <c r="DW39" s="489"/>
      <c r="DX39" s="489"/>
      <c r="DY39" s="489"/>
      <c r="DZ39" s="489"/>
      <c r="EA39" s="489"/>
      <c r="EB39" s="489"/>
      <c r="EC39" s="489"/>
      <c r="ED39" s="489"/>
      <c r="EE39" s="489"/>
      <c r="EF39" s="489"/>
      <c r="EG39" s="489"/>
      <c r="EH39" s="489"/>
      <c r="EI39" s="489"/>
      <c r="EJ39" s="489"/>
      <c r="EK39" s="489"/>
      <c r="EL39" s="489"/>
      <c r="EM39" s="489"/>
      <c r="EN39" s="489"/>
      <c r="EO39" s="489"/>
      <c r="EP39" s="489"/>
      <c r="EQ39" s="489"/>
      <c r="ES39" s="564"/>
      <c r="ET39" s="564"/>
      <c r="EU39" s="564"/>
      <c r="EV39" s="489"/>
      <c r="EW39" s="489"/>
      <c r="EX39" s="489"/>
      <c r="EZ39" s="564"/>
      <c r="FA39" s="564"/>
      <c r="FB39" s="564"/>
      <c r="FC39" s="489"/>
      <c r="FD39" s="489"/>
      <c r="FE39" s="489"/>
      <c r="FG39" s="564"/>
      <c r="FH39" s="564"/>
      <c r="FI39" s="564"/>
      <c r="FJ39" s="489"/>
      <c r="FK39" s="489"/>
      <c r="FL39" s="564"/>
      <c r="FM39" s="564"/>
      <c r="FN39" s="564"/>
      <c r="FO39" s="564"/>
      <c r="FP39" s="564"/>
      <c r="FQ39" s="564"/>
      <c r="FR39" s="564"/>
      <c r="FS39" s="564"/>
      <c r="FT39" s="564"/>
      <c r="FU39" s="564"/>
      <c r="FV39" s="564"/>
      <c r="FW39" s="564"/>
      <c r="FX39" s="564"/>
      <c r="FY39" s="564"/>
      <c r="FZ39" s="564"/>
      <c r="GA39" s="564"/>
      <c r="GB39" s="564"/>
      <c r="GC39" s="564"/>
      <c r="GD39" s="564"/>
      <c r="GE39" s="564"/>
      <c r="GF39" s="564"/>
      <c r="GG39" s="564"/>
      <c r="GH39" s="564"/>
      <c r="GI39" s="564"/>
      <c r="GJ39" s="564"/>
      <c r="GK39" s="564"/>
      <c r="GL39" s="564"/>
      <c r="GM39" s="564"/>
      <c r="GN39" s="564"/>
      <c r="GO39" s="564"/>
      <c r="GP39" s="564"/>
      <c r="GQ39" s="564"/>
      <c r="GR39" s="564"/>
      <c r="GS39" s="564"/>
      <c r="GT39" s="564"/>
      <c r="GU39" s="564"/>
      <c r="GV39" s="489"/>
      <c r="GW39" s="489"/>
      <c r="GX39" s="489"/>
      <c r="GY39" s="489"/>
      <c r="GZ39" s="489"/>
      <c r="HA39" s="489"/>
      <c r="HB39" s="489"/>
      <c r="HC39" s="489"/>
      <c r="HD39" s="489"/>
      <c r="HE39" s="489"/>
      <c r="HF39" s="489"/>
      <c r="HG39" s="489"/>
      <c r="HH39" s="489"/>
      <c r="HI39" s="489"/>
      <c r="HJ39" s="489"/>
      <c r="HK39" s="489"/>
      <c r="HL39" s="489"/>
      <c r="HM39" s="489"/>
      <c r="HN39" s="489"/>
      <c r="HO39" s="489"/>
      <c r="HP39" s="489"/>
      <c r="HQ39" s="489"/>
      <c r="HR39" s="489"/>
      <c r="HS39" s="489"/>
      <c r="HT39" s="489"/>
      <c r="HU39" s="489"/>
      <c r="HV39" s="489"/>
      <c r="HW39" s="489"/>
      <c r="HX39" s="489"/>
      <c r="HY39" s="489"/>
      <c r="HZ39" s="489"/>
      <c r="IA39" s="489"/>
      <c r="IB39" s="489"/>
      <c r="IC39" s="489"/>
      <c r="ID39" s="489"/>
      <c r="IE39" s="489"/>
      <c r="IF39" s="489"/>
      <c r="IH39" s="564"/>
      <c r="II39" s="564"/>
      <c r="IJ39" s="564"/>
      <c r="IK39" s="489"/>
      <c r="IL39" s="489"/>
      <c r="IM39" s="564"/>
      <c r="IN39" s="564"/>
      <c r="IO39" s="564"/>
      <c r="IP39" s="564"/>
      <c r="IQ39" s="564"/>
      <c r="IR39" s="564"/>
      <c r="IS39" s="489"/>
      <c r="IT39" s="489"/>
      <c r="IU39" s="489"/>
      <c r="IV39" s="489"/>
      <c r="IW39" s="489"/>
      <c r="IX39" s="489"/>
      <c r="IY39" s="489"/>
      <c r="JA39" s="564"/>
      <c r="JB39" s="564"/>
      <c r="JC39" s="564"/>
      <c r="JD39" s="564"/>
      <c r="JE39" s="489"/>
      <c r="JG39" s="562"/>
      <c r="JH39" s="562"/>
      <c r="JI39" s="562"/>
      <c r="JJ39" s="489"/>
      <c r="JK39" s="489"/>
      <c r="JL39" s="562"/>
      <c r="JM39" s="562"/>
      <c r="JN39" s="562"/>
      <c r="JO39" s="562"/>
      <c r="JP39" s="562"/>
      <c r="JQ39" s="562"/>
      <c r="JR39" s="562"/>
      <c r="JS39" s="562"/>
      <c r="JT39" s="562"/>
      <c r="JU39" s="562"/>
      <c r="JV39" s="562"/>
      <c r="JW39" s="562"/>
      <c r="JX39" s="562"/>
      <c r="JY39" s="562"/>
      <c r="JZ39" s="562"/>
      <c r="KA39" s="562"/>
      <c r="KB39" s="489"/>
      <c r="KC39" s="489"/>
      <c r="KD39" s="489"/>
      <c r="KE39" s="489"/>
      <c r="KF39" s="489"/>
      <c r="KG39" s="489"/>
      <c r="KH39" s="489"/>
      <c r="KI39" s="489"/>
      <c r="KJ39" s="489"/>
      <c r="KK39" s="489"/>
      <c r="KL39" s="489"/>
      <c r="KM39" s="489"/>
      <c r="KN39" s="489"/>
      <c r="KO39" s="489"/>
      <c r="KP39" s="489"/>
      <c r="KQ39" s="489"/>
      <c r="KR39" s="489"/>
      <c r="KT39" s="564"/>
      <c r="KU39" s="564"/>
      <c r="KV39" s="489"/>
      <c r="KW39" s="489"/>
    </row>
    <row r="40" spans="1:309">
      <c r="A40" s="490" t="s">
        <v>353</v>
      </c>
      <c r="B40" s="507">
        <v>0</v>
      </c>
      <c r="C40" s="500"/>
      <c r="D40" s="500"/>
      <c r="E40" s="490"/>
      <c r="F40" s="489"/>
      <c r="G40" s="489"/>
      <c r="H40" s="489"/>
      <c r="I40" s="489"/>
      <c r="J40" s="489"/>
      <c r="K40" s="489"/>
      <c r="L40" s="564"/>
      <c r="M40" s="489"/>
      <c r="O40" s="562"/>
      <c r="P40" s="562"/>
      <c r="Q40" s="562"/>
      <c r="R40" s="562"/>
      <c r="S40" s="562"/>
      <c r="T40" s="562"/>
      <c r="U40" s="562"/>
      <c r="V40" s="562"/>
      <c r="W40" s="489"/>
      <c r="Y40" s="562"/>
      <c r="Z40" s="562"/>
      <c r="AA40" s="562"/>
      <c r="AB40" s="562"/>
      <c r="AC40" s="562"/>
      <c r="AD40" s="562"/>
      <c r="AE40" s="562"/>
      <c r="AF40" s="489"/>
      <c r="AH40" s="489"/>
      <c r="AI40" s="489"/>
      <c r="AJ40" s="489"/>
      <c r="AK40" s="489"/>
      <c r="AL40" s="489"/>
      <c r="AM40" s="489"/>
      <c r="AN40" s="489"/>
      <c r="AO40" s="489"/>
      <c r="AP40" s="489"/>
      <c r="AQ40" s="489"/>
      <c r="AR40" s="489"/>
      <c r="AS40" s="489"/>
      <c r="AT40" s="489"/>
      <c r="AU40" s="489"/>
      <c r="AV40" s="489"/>
      <c r="AW40" s="489"/>
      <c r="AX40" s="489"/>
      <c r="AY40" s="489"/>
      <c r="AZ40" s="489"/>
      <c r="BA40" s="489"/>
      <c r="BB40" s="489"/>
      <c r="BC40" s="564"/>
      <c r="BD40" s="564"/>
      <c r="BE40" s="489"/>
      <c r="BG40" s="564"/>
      <c r="BH40" s="564"/>
      <c r="BI40" s="564"/>
      <c r="BJ40" s="489"/>
      <c r="BK40" s="489"/>
      <c r="BL40" s="489"/>
      <c r="BN40" s="564"/>
      <c r="BO40" s="564"/>
      <c r="BP40" s="564"/>
      <c r="BQ40" s="489"/>
      <c r="BR40" s="489"/>
      <c r="BS40" s="489"/>
      <c r="BU40" s="564"/>
      <c r="BV40" s="564"/>
      <c r="BW40" s="564"/>
      <c r="BX40" s="489"/>
      <c r="BY40" s="489"/>
      <c r="BZ40" s="489"/>
      <c r="CB40" s="564"/>
      <c r="CC40" s="564"/>
      <c r="CD40" s="564"/>
      <c r="CE40" s="489"/>
      <c r="CF40" s="489"/>
      <c r="CG40" s="564"/>
      <c r="CH40" s="564"/>
      <c r="CI40" s="564"/>
      <c r="CJ40" s="564"/>
      <c r="CK40" s="564"/>
      <c r="CL40" s="564"/>
      <c r="CM40" s="489"/>
      <c r="CN40" s="489"/>
      <c r="CO40" s="489"/>
      <c r="CP40" s="489"/>
      <c r="CQ40" s="489"/>
      <c r="CR40" s="489"/>
      <c r="CS40" s="489"/>
      <c r="CT40" s="489"/>
      <c r="CV40" s="564"/>
      <c r="CW40" s="564"/>
      <c r="CX40" s="564"/>
      <c r="CY40" s="489"/>
      <c r="CZ40" s="489"/>
      <c r="DA40" s="564"/>
      <c r="DB40" s="489"/>
      <c r="DC40" s="564"/>
      <c r="DD40" s="564"/>
      <c r="DE40" s="564"/>
      <c r="DF40" s="564"/>
      <c r="DG40" s="564"/>
      <c r="DH40" s="564"/>
      <c r="DI40" s="564"/>
      <c r="DJ40" s="564"/>
      <c r="DK40" s="564"/>
      <c r="DL40" s="564"/>
      <c r="DM40" s="564"/>
      <c r="DN40" s="564"/>
      <c r="DO40" s="564"/>
      <c r="DP40" s="564"/>
      <c r="DQ40" s="564"/>
      <c r="DR40" s="564"/>
      <c r="DS40" s="564"/>
      <c r="DT40" s="564"/>
      <c r="DU40" s="564"/>
      <c r="DV40" s="564"/>
      <c r="DW40" s="489"/>
      <c r="DX40" s="489"/>
      <c r="DY40" s="489"/>
      <c r="DZ40" s="489"/>
      <c r="EA40" s="489"/>
      <c r="EB40" s="489"/>
      <c r="EC40" s="489"/>
      <c r="ED40" s="489"/>
      <c r="EE40" s="489"/>
      <c r="EF40" s="489"/>
      <c r="EG40" s="489"/>
      <c r="EH40" s="489"/>
      <c r="EI40" s="489"/>
      <c r="EJ40" s="489"/>
      <c r="EK40" s="489"/>
      <c r="EL40" s="489"/>
      <c r="EM40" s="489"/>
      <c r="EN40" s="489"/>
      <c r="EO40" s="489"/>
      <c r="EP40" s="489"/>
      <c r="EQ40" s="489"/>
      <c r="ES40" s="564"/>
      <c r="ET40" s="564"/>
      <c r="EU40" s="564"/>
      <c r="EV40" s="489"/>
      <c r="EW40" s="489"/>
      <c r="EX40" s="489"/>
      <c r="EZ40" s="564"/>
      <c r="FA40" s="564"/>
      <c r="FB40" s="564"/>
      <c r="FC40" s="489"/>
      <c r="FD40" s="489"/>
      <c r="FE40" s="489"/>
      <c r="FG40" s="564"/>
      <c r="FH40" s="564"/>
      <c r="FI40" s="564"/>
      <c r="FJ40" s="489"/>
      <c r="FK40" s="489"/>
      <c r="FL40" s="564"/>
      <c r="FM40" s="564"/>
      <c r="FN40" s="564"/>
      <c r="FO40" s="564"/>
      <c r="FP40" s="564"/>
      <c r="FQ40" s="564"/>
      <c r="FR40" s="564"/>
      <c r="FS40" s="564"/>
      <c r="FT40" s="564"/>
      <c r="FU40" s="564"/>
      <c r="FV40" s="564"/>
      <c r="FW40" s="564"/>
      <c r="FX40" s="564"/>
      <c r="FY40" s="564"/>
      <c r="FZ40" s="564"/>
      <c r="GA40" s="564"/>
      <c r="GB40" s="564"/>
      <c r="GC40" s="564"/>
      <c r="GD40" s="564"/>
      <c r="GE40" s="564"/>
      <c r="GF40" s="564"/>
      <c r="GG40" s="564"/>
      <c r="GH40" s="564"/>
      <c r="GI40" s="564"/>
      <c r="GJ40" s="564"/>
      <c r="GK40" s="564"/>
      <c r="GL40" s="564"/>
      <c r="GM40" s="564"/>
      <c r="GN40" s="564"/>
      <c r="GO40" s="564"/>
      <c r="GP40" s="564"/>
      <c r="GQ40" s="564"/>
      <c r="GR40" s="564"/>
      <c r="GS40" s="564"/>
      <c r="GT40" s="564"/>
      <c r="GU40" s="564"/>
      <c r="GV40" s="489"/>
      <c r="GW40" s="489"/>
      <c r="GX40" s="489"/>
      <c r="GY40" s="489"/>
      <c r="GZ40" s="489"/>
      <c r="HA40" s="489"/>
      <c r="HB40" s="489"/>
      <c r="HC40" s="489"/>
      <c r="HD40" s="489"/>
      <c r="HE40" s="489"/>
      <c r="HF40" s="489"/>
      <c r="HG40" s="489"/>
      <c r="HH40" s="489"/>
      <c r="HI40" s="489"/>
      <c r="HJ40" s="489"/>
      <c r="HK40" s="489"/>
      <c r="HL40" s="489"/>
      <c r="HM40" s="489"/>
      <c r="HN40" s="489"/>
      <c r="HO40" s="489"/>
      <c r="HP40" s="489"/>
      <c r="HQ40" s="489"/>
      <c r="HR40" s="489"/>
      <c r="HS40" s="489"/>
      <c r="HT40" s="489"/>
      <c r="HU40" s="489"/>
      <c r="HV40" s="489"/>
      <c r="HW40" s="489"/>
      <c r="HX40" s="489"/>
      <c r="HY40" s="489"/>
      <c r="HZ40" s="489"/>
      <c r="IA40" s="489"/>
      <c r="IB40" s="489"/>
      <c r="IC40" s="489"/>
      <c r="ID40" s="489"/>
      <c r="IE40" s="489"/>
      <c r="IF40" s="489"/>
      <c r="IH40" s="564"/>
      <c r="II40" s="564"/>
      <c r="IJ40" s="564"/>
      <c r="IK40" s="489"/>
      <c r="IL40" s="489"/>
      <c r="IM40" s="564"/>
      <c r="IN40" s="564"/>
      <c r="IO40" s="564"/>
      <c r="IP40" s="564"/>
      <c r="IQ40" s="564"/>
      <c r="IR40" s="564"/>
      <c r="IS40" s="489"/>
      <c r="IT40" s="489"/>
      <c r="IU40" s="489"/>
      <c r="IV40" s="489"/>
      <c r="IW40" s="489"/>
      <c r="IX40" s="489"/>
      <c r="IY40" s="489"/>
      <c r="JA40" s="564"/>
      <c r="JB40" s="564"/>
      <c r="JC40" s="564"/>
      <c r="JD40" s="564"/>
      <c r="JE40" s="489"/>
      <c r="JG40" s="562"/>
      <c r="JH40" s="562"/>
      <c r="JI40" s="562"/>
      <c r="JJ40" s="489"/>
      <c r="JK40" s="489"/>
      <c r="JL40" s="562"/>
      <c r="JM40" s="562"/>
      <c r="JN40" s="562"/>
      <c r="JO40" s="562"/>
      <c r="JP40" s="562"/>
      <c r="JQ40" s="562"/>
      <c r="JR40" s="562"/>
      <c r="JS40" s="562"/>
      <c r="JT40" s="562"/>
      <c r="JU40" s="562"/>
      <c r="JV40" s="562"/>
      <c r="JW40" s="562"/>
      <c r="JX40" s="562"/>
      <c r="JY40" s="562"/>
      <c r="JZ40" s="562"/>
      <c r="KA40" s="562"/>
      <c r="KB40" s="489"/>
      <c r="KC40" s="489"/>
      <c r="KD40" s="489"/>
      <c r="KE40" s="489"/>
      <c r="KF40" s="489"/>
      <c r="KG40" s="489"/>
      <c r="KH40" s="489"/>
      <c r="KI40" s="489"/>
      <c r="KJ40" s="489"/>
      <c r="KK40" s="489"/>
      <c r="KL40" s="489"/>
      <c r="KM40" s="489"/>
      <c r="KN40" s="489"/>
      <c r="KO40" s="489"/>
      <c r="KP40" s="489"/>
      <c r="KQ40" s="489"/>
      <c r="KR40" s="489"/>
      <c r="KT40" s="564"/>
      <c r="KU40" s="564"/>
      <c r="KV40" s="489"/>
      <c r="KW40" s="489"/>
    </row>
    <row r="41" spans="1:309">
      <c r="A41" s="490" t="s">
        <v>354</v>
      </c>
      <c r="B41" s="507">
        <v>0</v>
      </c>
      <c r="C41" s="500"/>
      <c r="D41" s="500"/>
      <c r="E41" s="490"/>
      <c r="F41" s="489"/>
      <c r="G41" s="489"/>
      <c r="H41" s="489"/>
      <c r="I41" s="489"/>
      <c r="J41" s="489"/>
      <c r="K41" s="489"/>
      <c r="L41" s="564"/>
      <c r="M41" s="489"/>
      <c r="O41" s="562"/>
      <c r="P41" s="562"/>
      <c r="Q41" s="562"/>
      <c r="R41" s="562"/>
      <c r="S41" s="562"/>
      <c r="T41" s="562"/>
      <c r="U41" s="562"/>
      <c r="V41" s="562"/>
      <c r="W41" s="489"/>
      <c r="Y41" s="562"/>
      <c r="Z41" s="562"/>
      <c r="AA41" s="562"/>
      <c r="AB41" s="562"/>
      <c r="AC41" s="562"/>
      <c r="AD41" s="562"/>
      <c r="AE41" s="562"/>
      <c r="AF41" s="489"/>
      <c r="AH41" s="489"/>
      <c r="AI41" s="489"/>
      <c r="AJ41" s="489"/>
      <c r="AK41" s="489"/>
      <c r="AL41" s="489"/>
      <c r="AM41" s="489"/>
      <c r="AN41" s="489"/>
      <c r="AO41" s="489"/>
      <c r="AP41" s="489"/>
      <c r="AQ41" s="489"/>
      <c r="AR41" s="489"/>
      <c r="AS41" s="489"/>
      <c r="AT41" s="489"/>
      <c r="AU41" s="489"/>
      <c r="AV41" s="489"/>
      <c r="AW41" s="489"/>
      <c r="AX41" s="489"/>
      <c r="AY41" s="489"/>
      <c r="AZ41" s="489"/>
      <c r="BA41" s="489"/>
      <c r="BB41" s="489"/>
      <c r="BC41" s="564"/>
      <c r="BD41" s="564"/>
      <c r="BE41" s="489"/>
      <c r="BG41" s="564"/>
      <c r="BH41" s="564"/>
      <c r="BI41" s="564"/>
      <c r="BJ41" s="489"/>
      <c r="BK41" s="489"/>
      <c r="BL41" s="489"/>
      <c r="BN41" s="564"/>
      <c r="BO41" s="564"/>
      <c r="BP41" s="564"/>
      <c r="BQ41" s="489"/>
      <c r="BR41" s="489"/>
      <c r="BS41" s="489"/>
      <c r="BU41" s="564"/>
      <c r="BV41" s="564"/>
      <c r="BW41" s="564"/>
      <c r="BX41" s="489"/>
      <c r="BY41" s="489"/>
      <c r="BZ41" s="489"/>
      <c r="CB41" s="564"/>
      <c r="CC41" s="564"/>
      <c r="CD41" s="564"/>
      <c r="CE41" s="489"/>
      <c r="CF41" s="489"/>
      <c r="CG41" s="564"/>
      <c r="CH41" s="564"/>
      <c r="CI41" s="564"/>
      <c r="CJ41" s="564"/>
      <c r="CK41" s="564"/>
      <c r="CL41" s="564"/>
      <c r="CM41" s="489"/>
      <c r="CN41" s="489"/>
      <c r="CO41" s="489"/>
      <c r="CP41" s="489"/>
      <c r="CQ41" s="489"/>
      <c r="CR41" s="489"/>
      <c r="CS41" s="489"/>
      <c r="CT41" s="489"/>
      <c r="CV41" s="564"/>
      <c r="CW41" s="564"/>
      <c r="CX41" s="564"/>
      <c r="CY41" s="489"/>
      <c r="CZ41" s="489"/>
      <c r="DA41" s="564"/>
      <c r="DB41" s="489"/>
      <c r="DC41" s="564"/>
      <c r="DD41" s="564"/>
      <c r="DE41" s="564"/>
      <c r="DF41" s="564"/>
      <c r="DG41" s="564"/>
      <c r="DH41" s="564"/>
      <c r="DI41" s="564"/>
      <c r="DJ41" s="564"/>
      <c r="DK41" s="564"/>
      <c r="DL41" s="564"/>
      <c r="DM41" s="564"/>
      <c r="DN41" s="564"/>
      <c r="DO41" s="564"/>
      <c r="DP41" s="564"/>
      <c r="DQ41" s="564"/>
      <c r="DR41" s="564"/>
      <c r="DS41" s="564"/>
      <c r="DT41" s="564"/>
      <c r="DU41" s="564"/>
      <c r="DV41" s="564"/>
      <c r="DW41" s="489"/>
      <c r="DX41" s="489"/>
      <c r="DY41" s="489"/>
      <c r="DZ41" s="489"/>
      <c r="EA41" s="489"/>
      <c r="EB41" s="489"/>
      <c r="EC41" s="489"/>
      <c r="ED41" s="489"/>
      <c r="EE41" s="489"/>
      <c r="EF41" s="489"/>
      <c r="EG41" s="489"/>
      <c r="EH41" s="489"/>
      <c r="EI41" s="489"/>
      <c r="EJ41" s="489"/>
      <c r="EK41" s="489"/>
      <c r="EL41" s="489"/>
      <c r="EM41" s="489"/>
      <c r="EN41" s="489"/>
      <c r="EO41" s="489"/>
      <c r="EP41" s="489"/>
      <c r="EQ41" s="489"/>
      <c r="ES41" s="564"/>
      <c r="ET41" s="564"/>
      <c r="EU41" s="564"/>
      <c r="EV41" s="489"/>
      <c r="EW41" s="489"/>
      <c r="EX41" s="489"/>
      <c r="EZ41" s="564"/>
      <c r="FA41" s="564"/>
      <c r="FB41" s="564"/>
      <c r="FC41" s="489"/>
      <c r="FD41" s="489"/>
      <c r="FE41" s="489"/>
      <c r="FG41" s="564"/>
      <c r="FH41" s="564"/>
      <c r="FI41" s="564"/>
      <c r="FJ41" s="489"/>
      <c r="FK41" s="489"/>
      <c r="FL41" s="564"/>
      <c r="FM41" s="564"/>
      <c r="FN41" s="564"/>
      <c r="FO41" s="564"/>
      <c r="FP41" s="564"/>
      <c r="FQ41" s="564"/>
      <c r="FR41" s="564"/>
      <c r="FS41" s="564"/>
      <c r="FT41" s="564"/>
      <c r="FU41" s="564"/>
      <c r="FV41" s="564"/>
      <c r="FW41" s="564"/>
      <c r="FX41" s="564"/>
      <c r="FY41" s="564"/>
      <c r="FZ41" s="564"/>
      <c r="GA41" s="564"/>
      <c r="GB41" s="564"/>
      <c r="GC41" s="564"/>
      <c r="GD41" s="564"/>
      <c r="GE41" s="564"/>
      <c r="GF41" s="564"/>
      <c r="GG41" s="564"/>
      <c r="GH41" s="564"/>
      <c r="GI41" s="564"/>
      <c r="GJ41" s="564"/>
      <c r="GK41" s="564"/>
      <c r="GL41" s="564"/>
      <c r="GM41" s="564"/>
      <c r="GN41" s="564"/>
      <c r="GO41" s="564"/>
      <c r="GP41" s="564"/>
      <c r="GQ41" s="564"/>
      <c r="GR41" s="564"/>
      <c r="GS41" s="564"/>
      <c r="GT41" s="564"/>
      <c r="GU41" s="564"/>
      <c r="GV41" s="489"/>
      <c r="GW41" s="489"/>
      <c r="GX41" s="489"/>
      <c r="GY41" s="489"/>
      <c r="GZ41" s="489"/>
      <c r="HA41" s="489"/>
      <c r="HB41" s="489"/>
      <c r="HC41" s="489"/>
      <c r="HD41" s="489"/>
      <c r="HE41" s="489"/>
      <c r="HF41" s="489"/>
      <c r="HG41" s="489"/>
      <c r="HH41" s="489"/>
      <c r="HI41" s="489"/>
      <c r="HJ41" s="489"/>
      <c r="HK41" s="489"/>
      <c r="HL41" s="489"/>
      <c r="HM41" s="489"/>
      <c r="HN41" s="489"/>
      <c r="HO41" s="489"/>
      <c r="HP41" s="489"/>
      <c r="HQ41" s="489"/>
      <c r="HR41" s="489"/>
      <c r="HS41" s="489"/>
      <c r="HT41" s="489"/>
      <c r="HU41" s="489"/>
      <c r="HV41" s="489"/>
      <c r="HW41" s="489"/>
      <c r="HX41" s="489"/>
      <c r="HY41" s="489"/>
      <c r="HZ41" s="489"/>
      <c r="IA41" s="489"/>
      <c r="IB41" s="489"/>
      <c r="IC41" s="489"/>
      <c r="ID41" s="489"/>
      <c r="IE41" s="489"/>
      <c r="IF41" s="489"/>
      <c r="IH41" s="564"/>
      <c r="II41" s="564"/>
      <c r="IJ41" s="564"/>
      <c r="IK41" s="489"/>
      <c r="IL41" s="489"/>
      <c r="IM41" s="564"/>
      <c r="IN41" s="564"/>
      <c r="IO41" s="564"/>
      <c r="IP41" s="564"/>
      <c r="IQ41" s="564"/>
      <c r="IR41" s="564"/>
      <c r="IS41" s="489"/>
      <c r="IT41" s="489"/>
      <c r="IU41" s="489"/>
      <c r="IV41" s="489"/>
      <c r="IW41" s="489"/>
      <c r="IX41" s="489"/>
      <c r="IY41" s="489"/>
      <c r="JA41" s="564"/>
      <c r="JB41" s="564"/>
      <c r="JC41" s="564"/>
      <c r="JD41" s="564"/>
      <c r="JE41" s="489"/>
      <c r="JG41" s="562"/>
      <c r="JH41" s="562"/>
      <c r="JI41" s="562"/>
      <c r="JJ41" s="489"/>
      <c r="JK41" s="489"/>
      <c r="JL41" s="562"/>
      <c r="JM41" s="562"/>
      <c r="JN41" s="562"/>
      <c r="JO41" s="562"/>
      <c r="JP41" s="562"/>
      <c r="JQ41" s="562"/>
      <c r="JR41" s="562"/>
      <c r="JS41" s="562"/>
      <c r="JT41" s="562"/>
      <c r="JU41" s="562"/>
      <c r="JV41" s="562"/>
      <c r="JW41" s="562"/>
      <c r="JX41" s="562"/>
      <c r="JY41" s="562"/>
      <c r="JZ41" s="562"/>
      <c r="KA41" s="562"/>
      <c r="KB41" s="489"/>
      <c r="KC41" s="489"/>
      <c r="KD41" s="489"/>
      <c r="KE41" s="489"/>
      <c r="KF41" s="489"/>
      <c r="KG41" s="489"/>
      <c r="KH41" s="489"/>
      <c r="KI41" s="489"/>
      <c r="KJ41" s="489"/>
      <c r="KK41" s="489"/>
      <c r="KL41" s="489"/>
      <c r="KM41" s="489"/>
      <c r="KN41" s="489"/>
      <c r="KO41" s="489"/>
      <c r="KP41" s="489"/>
      <c r="KQ41" s="489"/>
      <c r="KR41" s="489"/>
      <c r="KT41" s="564"/>
      <c r="KU41" s="564"/>
      <c r="KV41" s="489"/>
      <c r="KW41" s="489"/>
    </row>
    <row r="42" spans="1:309">
      <c r="A42" s="490" t="s">
        <v>355</v>
      </c>
      <c r="B42" s="507">
        <v>0</v>
      </c>
      <c r="C42" s="500"/>
      <c r="D42" s="500"/>
      <c r="E42" s="490"/>
      <c r="F42" s="489"/>
      <c r="G42" s="489"/>
      <c r="H42" s="489"/>
      <c r="I42" s="489"/>
      <c r="J42" s="489"/>
      <c r="K42" s="489"/>
      <c r="L42" s="564"/>
      <c r="M42" s="489"/>
      <c r="O42" s="562"/>
      <c r="P42" s="562"/>
      <c r="Q42" s="562"/>
      <c r="R42" s="562"/>
      <c r="S42" s="562"/>
      <c r="T42" s="562"/>
      <c r="U42" s="562"/>
      <c r="V42" s="562"/>
      <c r="W42" s="489"/>
      <c r="Y42" s="562"/>
      <c r="Z42" s="562"/>
      <c r="AA42" s="562"/>
      <c r="AB42" s="562"/>
      <c r="AC42" s="562"/>
      <c r="AD42" s="562"/>
      <c r="AE42" s="562"/>
      <c r="AF42" s="489"/>
      <c r="AH42" s="489"/>
      <c r="AI42" s="489"/>
      <c r="AJ42" s="489"/>
      <c r="AK42" s="489"/>
      <c r="AL42" s="489"/>
      <c r="AM42" s="489"/>
      <c r="AN42" s="489"/>
      <c r="AO42" s="489"/>
      <c r="AP42" s="489"/>
      <c r="AQ42" s="489"/>
      <c r="AR42" s="489"/>
      <c r="AS42" s="489"/>
      <c r="AT42" s="489"/>
      <c r="AU42" s="489"/>
      <c r="AV42" s="489"/>
      <c r="AW42" s="489"/>
      <c r="AX42" s="489"/>
      <c r="AY42" s="489"/>
      <c r="AZ42" s="489"/>
      <c r="BA42" s="489"/>
      <c r="BB42" s="489"/>
      <c r="BC42" s="564"/>
      <c r="BD42" s="564"/>
      <c r="BE42" s="489"/>
      <c r="BG42" s="564"/>
      <c r="BH42" s="564"/>
      <c r="BI42" s="564"/>
      <c r="BJ42" s="489"/>
      <c r="BK42" s="489"/>
      <c r="BL42" s="489"/>
      <c r="BN42" s="564"/>
      <c r="BO42" s="564"/>
      <c r="BP42" s="564"/>
      <c r="BQ42" s="489"/>
      <c r="BR42" s="489"/>
      <c r="BS42" s="489"/>
      <c r="BU42" s="564"/>
      <c r="BV42" s="564"/>
      <c r="BW42" s="564"/>
      <c r="BX42" s="489"/>
      <c r="BY42" s="489"/>
      <c r="BZ42" s="489"/>
      <c r="CB42" s="564"/>
      <c r="CC42" s="564"/>
      <c r="CD42" s="564"/>
      <c r="CE42" s="489"/>
      <c r="CF42" s="489"/>
      <c r="CG42" s="564"/>
      <c r="CH42" s="564"/>
      <c r="CI42" s="564"/>
      <c r="CJ42" s="564"/>
      <c r="CK42" s="564"/>
      <c r="CL42" s="564"/>
      <c r="CM42" s="489"/>
      <c r="CN42" s="489"/>
      <c r="CO42" s="489"/>
      <c r="CP42" s="489"/>
      <c r="CQ42" s="489"/>
      <c r="CR42" s="489"/>
      <c r="CS42" s="489"/>
      <c r="CT42" s="489"/>
      <c r="CV42" s="564"/>
      <c r="CW42" s="564"/>
      <c r="CX42" s="564"/>
      <c r="CY42" s="489"/>
      <c r="CZ42" s="489"/>
      <c r="DA42" s="564"/>
      <c r="DB42" s="489"/>
      <c r="DC42" s="564"/>
      <c r="DD42" s="564"/>
      <c r="DE42" s="564"/>
      <c r="DF42" s="564"/>
      <c r="DG42" s="564"/>
      <c r="DH42" s="564"/>
      <c r="DI42" s="564"/>
      <c r="DJ42" s="564"/>
      <c r="DK42" s="564"/>
      <c r="DL42" s="564"/>
      <c r="DM42" s="564"/>
      <c r="DN42" s="564"/>
      <c r="DO42" s="564"/>
      <c r="DP42" s="564"/>
      <c r="DQ42" s="564"/>
      <c r="DR42" s="564"/>
      <c r="DS42" s="564"/>
      <c r="DT42" s="564"/>
      <c r="DU42" s="564"/>
      <c r="DV42" s="564"/>
      <c r="DW42" s="489"/>
      <c r="DX42" s="489"/>
      <c r="DY42" s="489"/>
      <c r="DZ42" s="489"/>
      <c r="EA42" s="489"/>
      <c r="EB42" s="489"/>
      <c r="EC42" s="489"/>
      <c r="ED42" s="489"/>
      <c r="EE42" s="489"/>
      <c r="EF42" s="489"/>
      <c r="EG42" s="489"/>
      <c r="EH42" s="489"/>
      <c r="EI42" s="489"/>
      <c r="EJ42" s="489"/>
      <c r="EK42" s="489"/>
      <c r="EL42" s="489"/>
      <c r="EM42" s="489"/>
      <c r="EN42" s="489"/>
      <c r="EO42" s="489"/>
      <c r="EP42" s="489"/>
      <c r="EQ42" s="489"/>
      <c r="ES42" s="564"/>
      <c r="ET42" s="564"/>
      <c r="EU42" s="564"/>
      <c r="EV42" s="489"/>
      <c r="EW42" s="489"/>
      <c r="EX42" s="489"/>
      <c r="EZ42" s="564"/>
      <c r="FA42" s="564"/>
      <c r="FB42" s="564"/>
      <c r="FC42" s="489"/>
      <c r="FD42" s="489"/>
      <c r="FE42" s="489"/>
      <c r="FG42" s="564"/>
      <c r="FH42" s="564"/>
      <c r="FI42" s="564"/>
      <c r="FJ42" s="489"/>
      <c r="FK42" s="489"/>
      <c r="FL42" s="564"/>
      <c r="FM42" s="564"/>
      <c r="FN42" s="564"/>
      <c r="FO42" s="564"/>
      <c r="FP42" s="564"/>
      <c r="FQ42" s="564"/>
      <c r="FR42" s="564"/>
      <c r="FS42" s="564"/>
      <c r="FT42" s="564"/>
      <c r="FU42" s="564"/>
      <c r="FV42" s="564"/>
      <c r="FW42" s="564"/>
      <c r="FX42" s="564"/>
      <c r="FY42" s="564"/>
      <c r="FZ42" s="564"/>
      <c r="GA42" s="564"/>
      <c r="GB42" s="564"/>
      <c r="GC42" s="564"/>
      <c r="GD42" s="564"/>
      <c r="GE42" s="564"/>
      <c r="GF42" s="564"/>
      <c r="GG42" s="564"/>
      <c r="GH42" s="564"/>
      <c r="GI42" s="564"/>
      <c r="GJ42" s="564"/>
      <c r="GK42" s="564"/>
      <c r="GL42" s="564"/>
      <c r="GM42" s="564"/>
      <c r="GN42" s="564"/>
      <c r="GO42" s="564"/>
      <c r="GP42" s="564"/>
      <c r="GQ42" s="564"/>
      <c r="GR42" s="564"/>
      <c r="GS42" s="564"/>
      <c r="GT42" s="564"/>
      <c r="GU42" s="564"/>
      <c r="GV42" s="489"/>
      <c r="GW42" s="489"/>
      <c r="GX42" s="489"/>
      <c r="GY42" s="489"/>
      <c r="GZ42" s="489"/>
      <c r="HA42" s="489"/>
      <c r="HB42" s="489"/>
      <c r="HC42" s="489"/>
      <c r="HD42" s="489"/>
      <c r="HE42" s="489"/>
      <c r="HF42" s="489"/>
      <c r="HG42" s="489"/>
      <c r="HH42" s="489"/>
      <c r="HI42" s="489"/>
      <c r="HJ42" s="489"/>
      <c r="HK42" s="489"/>
      <c r="HL42" s="489"/>
      <c r="HM42" s="489"/>
      <c r="HN42" s="489"/>
      <c r="HO42" s="489"/>
      <c r="HP42" s="489"/>
      <c r="HQ42" s="489"/>
      <c r="HR42" s="489"/>
      <c r="HS42" s="489"/>
      <c r="HT42" s="489"/>
      <c r="HU42" s="489"/>
      <c r="HV42" s="489"/>
      <c r="HW42" s="489"/>
      <c r="HX42" s="489"/>
      <c r="HY42" s="489"/>
      <c r="HZ42" s="489"/>
      <c r="IA42" s="489"/>
      <c r="IB42" s="489"/>
      <c r="IC42" s="489"/>
      <c r="ID42" s="489"/>
      <c r="IE42" s="489"/>
      <c r="IF42" s="489"/>
      <c r="IH42" s="564"/>
      <c r="II42" s="564"/>
      <c r="IJ42" s="564"/>
      <c r="IK42" s="489"/>
      <c r="IL42" s="489"/>
      <c r="IM42" s="564"/>
      <c r="IN42" s="564"/>
      <c r="IO42" s="564"/>
      <c r="IP42" s="564"/>
      <c r="IQ42" s="564"/>
      <c r="IR42" s="564"/>
      <c r="IS42" s="489"/>
      <c r="IT42" s="489"/>
      <c r="IU42" s="489"/>
      <c r="IV42" s="489"/>
      <c r="IW42" s="489"/>
      <c r="IX42" s="489"/>
      <c r="IY42" s="489"/>
      <c r="JA42" s="564"/>
      <c r="JB42" s="564"/>
      <c r="JC42" s="564"/>
      <c r="JD42" s="564"/>
      <c r="JE42" s="489"/>
      <c r="JG42" s="562"/>
      <c r="JH42" s="562"/>
      <c r="JI42" s="562"/>
      <c r="JJ42" s="489"/>
      <c r="JK42" s="489"/>
      <c r="JL42" s="562"/>
      <c r="JM42" s="562"/>
      <c r="JN42" s="562"/>
      <c r="JO42" s="562"/>
      <c r="JP42" s="562"/>
      <c r="JQ42" s="562"/>
      <c r="JR42" s="562"/>
      <c r="JS42" s="562"/>
      <c r="JT42" s="562"/>
      <c r="JU42" s="562"/>
      <c r="JV42" s="562"/>
      <c r="JW42" s="562"/>
      <c r="JX42" s="562"/>
      <c r="JY42" s="562"/>
      <c r="JZ42" s="562"/>
      <c r="KA42" s="562"/>
      <c r="KB42" s="489"/>
      <c r="KC42" s="489"/>
      <c r="KD42" s="489"/>
      <c r="KE42" s="489"/>
      <c r="KF42" s="489"/>
      <c r="KG42" s="489"/>
      <c r="KH42" s="489"/>
      <c r="KI42" s="489"/>
      <c r="KJ42" s="489"/>
      <c r="KK42" s="489"/>
      <c r="KL42" s="489"/>
      <c r="KM42" s="489"/>
      <c r="KN42" s="489"/>
      <c r="KO42" s="489"/>
      <c r="KP42" s="489"/>
      <c r="KQ42" s="489"/>
      <c r="KR42" s="489"/>
      <c r="KT42" s="564"/>
      <c r="KU42" s="564"/>
      <c r="KV42" s="489"/>
      <c r="KW42" s="489"/>
    </row>
    <row r="43" spans="1:309">
      <c r="A43" s="490" t="s">
        <v>356</v>
      </c>
      <c r="B43" s="490"/>
      <c r="C43" s="500"/>
      <c r="D43" s="500"/>
      <c r="E43" s="490"/>
      <c r="F43" s="489"/>
      <c r="G43" s="489"/>
      <c r="H43" s="489"/>
      <c r="I43" s="489"/>
      <c r="J43" s="489"/>
      <c r="K43" s="489"/>
      <c r="L43" s="564"/>
      <c r="M43" s="489"/>
      <c r="O43" s="562"/>
      <c r="P43" s="562"/>
      <c r="Q43" s="562"/>
      <c r="R43" s="562"/>
      <c r="S43" s="562"/>
      <c r="T43" s="562"/>
      <c r="U43" s="562"/>
      <c r="V43" s="562"/>
      <c r="W43" s="489"/>
      <c r="Y43" s="562"/>
      <c r="Z43" s="562"/>
      <c r="AA43" s="562"/>
      <c r="AB43" s="562"/>
      <c r="AC43" s="562"/>
      <c r="AD43" s="562"/>
      <c r="AE43" s="562"/>
      <c r="AF43" s="489"/>
      <c r="AH43" s="489"/>
      <c r="AI43" s="489"/>
      <c r="AJ43" s="489"/>
      <c r="AK43" s="489"/>
      <c r="AL43" s="489"/>
      <c r="AM43" s="489"/>
      <c r="AN43" s="489"/>
      <c r="AO43" s="489"/>
      <c r="AP43" s="489"/>
      <c r="AQ43" s="489"/>
      <c r="AR43" s="489"/>
      <c r="AS43" s="489"/>
      <c r="AT43" s="489"/>
      <c r="AU43" s="489"/>
      <c r="AV43" s="489"/>
      <c r="AW43" s="489"/>
      <c r="AX43" s="489"/>
      <c r="AY43" s="489"/>
      <c r="AZ43" s="489"/>
      <c r="BA43" s="489"/>
      <c r="BB43" s="489"/>
      <c r="BC43" s="564"/>
      <c r="BD43" s="564"/>
      <c r="BE43" s="489"/>
      <c r="BG43" s="564"/>
      <c r="BH43" s="564"/>
      <c r="BI43" s="564"/>
      <c r="BJ43" s="489"/>
      <c r="BK43" s="489"/>
      <c r="BL43" s="489"/>
      <c r="BN43" s="564"/>
      <c r="BO43" s="564"/>
      <c r="BP43" s="564"/>
      <c r="BQ43" s="489"/>
      <c r="BR43" s="489"/>
      <c r="BS43" s="489"/>
      <c r="BU43" s="564"/>
      <c r="BV43" s="564"/>
      <c r="BW43" s="564"/>
      <c r="BX43" s="489"/>
      <c r="BY43" s="489"/>
      <c r="BZ43" s="489"/>
      <c r="CB43" s="564"/>
      <c r="CC43" s="564"/>
      <c r="CD43" s="564"/>
      <c r="CE43" s="489"/>
      <c r="CF43" s="489"/>
      <c r="CG43" s="564"/>
      <c r="CH43" s="564"/>
      <c r="CI43" s="564"/>
      <c r="CJ43" s="564"/>
      <c r="CK43" s="564"/>
      <c r="CL43" s="564"/>
      <c r="CM43" s="489"/>
      <c r="CN43" s="489"/>
      <c r="CO43" s="489"/>
      <c r="CP43" s="489"/>
      <c r="CQ43" s="489"/>
      <c r="CR43" s="489"/>
      <c r="CS43" s="489"/>
      <c r="CT43" s="489"/>
      <c r="CV43" s="564"/>
      <c r="CW43" s="564"/>
      <c r="CX43" s="564"/>
      <c r="CY43" s="489"/>
      <c r="CZ43" s="489"/>
      <c r="DA43" s="564"/>
      <c r="DB43" s="489"/>
      <c r="DC43" s="564"/>
      <c r="DD43" s="564"/>
      <c r="DE43" s="564"/>
      <c r="DF43" s="564"/>
      <c r="DG43" s="564"/>
      <c r="DH43" s="564"/>
      <c r="DI43" s="564"/>
      <c r="DJ43" s="564"/>
      <c r="DK43" s="564"/>
      <c r="DL43" s="564"/>
      <c r="DM43" s="564"/>
      <c r="DN43" s="564"/>
      <c r="DO43" s="564"/>
      <c r="DP43" s="564"/>
      <c r="DQ43" s="564"/>
      <c r="DR43" s="564"/>
      <c r="DS43" s="564"/>
      <c r="DT43" s="564"/>
      <c r="DU43" s="564"/>
      <c r="DV43" s="564"/>
      <c r="DW43" s="489"/>
      <c r="DX43" s="489"/>
      <c r="DY43" s="489"/>
      <c r="DZ43" s="489"/>
      <c r="EA43" s="489"/>
      <c r="EB43" s="489"/>
      <c r="EC43" s="489"/>
      <c r="ED43" s="489"/>
      <c r="EE43" s="489"/>
      <c r="EF43" s="489"/>
      <c r="EG43" s="489"/>
      <c r="EH43" s="489"/>
      <c r="EI43" s="489"/>
      <c r="EJ43" s="489"/>
      <c r="EK43" s="489"/>
      <c r="EL43" s="489"/>
      <c r="EM43" s="489"/>
      <c r="EN43" s="489"/>
      <c r="EO43" s="489"/>
      <c r="EP43" s="489"/>
      <c r="EQ43" s="489"/>
      <c r="ES43" s="564"/>
      <c r="ET43" s="564"/>
      <c r="EU43" s="564"/>
      <c r="EV43" s="489"/>
      <c r="EW43" s="489"/>
      <c r="EX43" s="489"/>
      <c r="EZ43" s="564"/>
      <c r="FA43" s="564"/>
      <c r="FB43" s="564"/>
      <c r="FC43" s="489"/>
      <c r="FD43" s="489"/>
      <c r="FE43" s="489"/>
      <c r="FG43" s="564"/>
      <c r="FH43" s="564"/>
      <c r="FI43" s="564"/>
      <c r="FJ43" s="489"/>
      <c r="FK43" s="489"/>
      <c r="FL43" s="564"/>
      <c r="FM43" s="564"/>
      <c r="FN43" s="564"/>
      <c r="FO43" s="564"/>
      <c r="FP43" s="564"/>
      <c r="FQ43" s="564"/>
      <c r="FR43" s="564"/>
      <c r="FS43" s="564"/>
      <c r="FT43" s="564"/>
      <c r="FU43" s="564"/>
      <c r="FV43" s="564"/>
      <c r="FW43" s="564"/>
      <c r="FX43" s="564"/>
      <c r="FY43" s="564"/>
      <c r="FZ43" s="564"/>
      <c r="GA43" s="564"/>
      <c r="GB43" s="564"/>
      <c r="GC43" s="564"/>
      <c r="GD43" s="564"/>
      <c r="GE43" s="564"/>
      <c r="GF43" s="564"/>
      <c r="GG43" s="564"/>
      <c r="GH43" s="564"/>
      <c r="GI43" s="564"/>
      <c r="GJ43" s="564"/>
      <c r="GK43" s="564"/>
      <c r="GL43" s="564"/>
      <c r="GM43" s="564"/>
      <c r="GN43" s="564"/>
      <c r="GO43" s="564"/>
      <c r="GP43" s="564"/>
      <c r="GQ43" s="564"/>
      <c r="GR43" s="564"/>
      <c r="GS43" s="564"/>
      <c r="GT43" s="564"/>
      <c r="GU43" s="564"/>
      <c r="GV43" s="489"/>
      <c r="GW43" s="489"/>
      <c r="GX43" s="489"/>
      <c r="GY43" s="489"/>
      <c r="GZ43" s="489"/>
      <c r="HA43" s="489"/>
      <c r="HB43" s="489"/>
      <c r="HC43" s="489"/>
      <c r="HD43" s="489"/>
      <c r="HE43" s="489"/>
      <c r="HF43" s="489"/>
      <c r="HG43" s="489"/>
      <c r="HH43" s="489"/>
      <c r="HI43" s="489"/>
      <c r="HJ43" s="489"/>
      <c r="HK43" s="489"/>
      <c r="HL43" s="489"/>
      <c r="HM43" s="489"/>
      <c r="HN43" s="489"/>
      <c r="HO43" s="489"/>
      <c r="HP43" s="489"/>
      <c r="HQ43" s="489"/>
      <c r="HR43" s="489"/>
      <c r="HS43" s="489"/>
      <c r="HT43" s="489"/>
      <c r="HU43" s="489"/>
      <c r="HV43" s="489"/>
      <c r="HW43" s="489"/>
      <c r="HX43" s="489"/>
      <c r="HY43" s="489"/>
      <c r="HZ43" s="489"/>
      <c r="IA43" s="489"/>
      <c r="IB43" s="489"/>
      <c r="IC43" s="489"/>
      <c r="ID43" s="489"/>
      <c r="IE43" s="489"/>
      <c r="IF43" s="489"/>
      <c r="IH43" s="564"/>
      <c r="II43" s="564"/>
      <c r="IJ43" s="564"/>
      <c r="IK43" s="489"/>
      <c r="IL43" s="489"/>
      <c r="IM43" s="564"/>
      <c r="IN43" s="564"/>
      <c r="IO43" s="564"/>
      <c r="IP43" s="564"/>
      <c r="IQ43" s="564"/>
      <c r="IR43" s="564"/>
      <c r="IS43" s="489"/>
      <c r="IT43" s="489"/>
      <c r="IU43" s="489"/>
      <c r="IV43" s="489"/>
      <c r="IW43" s="489"/>
      <c r="IX43" s="489"/>
      <c r="IY43" s="489"/>
      <c r="JA43" s="564"/>
      <c r="JB43" s="564"/>
      <c r="JC43" s="564"/>
      <c r="JD43" s="564"/>
      <c r="JE43" s="489"/>
      <c r="JG43" s="562"/>
      <c r="JH43" s="562"/>
      <c r="JI43" s="562"/>
      <c r="JJ43" s="489"/>
      <c r="JK43" s="489"/>
      <c r="JL43" s="562"/>
      <c r="JM43" s="562"/>
      <c r="JN43" s="562"/>
      <c r="JO43" s="562"/>
      <c r="JP43" s="562"/>
      <c r="JQ43" s="562"/>
      <c r="JR43" s="562"/>
      <c r="JS43" s="562"/>
      <c r="JT43" s="562"/>
      <c r="JU43" s="562"/>
      <c r="JV43" s="562"/>
      <c r="JW43" s="562"/>
      <c r="JX43" s="562"/>
      <c r="JY43" s="562"/>
      <c r="JZ43" s="562"/>
      <c r="KA43" s="562"/>
      <c r="KB43" s="489"/>
      <c r="KC43" s="489"/>
      <c r="KD43" s="489"/>
      <c r="KE43" s="489"/>
      <c r="KF43" s="489"/>
      <c r="KG43" s="489"/>
      <c r="KH43" s="489"/>
      <c r="KI43" s="489"/>
      <c r="KJ43" s="489"/>
      <c r="KK43" s="489"/>
      <c r="KL43" s="489"/>
      <c r="KM43" s="489"/>
      <c r="KN43" s="489"/>
      <c r="KO43" s="489"/>
      <c r="KP43" s="489"/>
      <c r="KQ43" s="489"/>
      <c r="KR43" s="489"/>
      <c r="KT43" s="564"/>
      <c r="KU43" s="564"/>
      <c r="KV43" s="489"/>
      <c r="KW43" s="489"/>
    </row>
    <row r="44" spans="1:309">
      <c r="A44" s="490" t="s">
        <v>357</v>
      </c>
      <c r="B44" s="490"/>
      <c r="C44" s="500"/>
      <c r="D44" s="500"/>
      <c r="E44" s="490"/>
      <c r="F44" s="489"/>
      <c r="G44" s="489"/>
      <c r="H44" s="489"/>
      <c r="I44" s="489"/>
      <c r="J44" s="489"/>
      <c r="K44" s="489"/>
      <c r="L44" s="564"/>
      <c r="M44" s="489"/>
      <c r="O44" s="562"/>
      <c r="P44" s="562"/>
      <c r="Q44" s="562"/>
      <c r="R44" s="562"/>
      <c r="S44" s="562"/>
      <c r="T44" s="562"/>
      <c r="U44" s="562"/>
      <c r="V44" s="562"/>
      <c r="W44" s="489"/>
      <c r="Y44" s="562"/>
      <c r="Z44" s="562"/>
      <c r="AA44" s="562"/>
      <c r="AB44" s="562"/>
      <c r="AC44" s="562"/>
      <c r="AD44" s="562"/>
      <c r="AE44" s="562"/>
      <c r="AF44" s="489"/>
      <c r="AH44" s="489"/>
      <c r="AI44" s="489"/>
      <c r="AJ44" s="489"/>
      <c r="AK44" s="489"/>
      <c r="AL44" s="489"/>
      <c r="AM44" s="489"/>
      <c r="AN44" s="489"/>
      <c r="AO44" s="489"/>
      <c r="AP44" s="489"/>
      <c r="AQ44" s="489"/>
      <c r="AR44" s="489"/>
      <c r="AS44" s="489"/>
      <c r="AT44" s="489"/>
      <c r="AU44" s="489"/>
      <c r="AV44" s="489"/>
      <c r="AW44" s="489"/>
      <c r="AX44" s="489"/>
      <c r="AY44" s="489"/>
      <c r="AZ44" s="489"/>
      <c r="BA44" s="489"/>
      <c r="BB44" s="489"/>
      <c r="BC44" s="564"/>
      <c r="BD44" s="564"/>
      <c r="BE44" s="489"/>
      <c r="BG44" s="564"/>
      <c r="BH44" s="564"/>
      <c r="BI44" s="564"/>
      <c r="BJ44" s="489"/>
      <c r="BK44" s="489"/>
      <c r="BL44" s="489"/>
      <c r="BN44" s="564"/>
      <c r="BO44" s="564"/>
      <c r="BP44" s="564"/>
      <c r="BQ44" s="489"/>
      <c r="BR44" s="489"/>
      <c r="BS44" s="489"/>
      <c r="BU44" s="564"/>
      <c r="BV44" s="564"/>
      <c r="BW44" s="564"/>
      <c r="BX44" s="489"/>
      <c r="BY44" s="489"/>
      <c r="BZ44" s="489"/>
      <c r="CB44" s="564"/>
      <c r="CC44" s="564"/>
      <c r="CD44" s="564"/>
      <c r="CE44" s="489"/>
      <c r="CF44" s="489"/>
      <c r="CG44" s="564"/>
      <c r="CH44" s="564"/>
      <c r="CI44" s="564"/>
      <c r="CJ44" s="564"/>
      <c r="CK44" s="564"/>
      <c r="CL44" s="564"/>
      <c r="CM44" s="489"/>
      <c r="CN44" s="489"/>
      <c r="CO44" s="489"/>
      <c r="CP44" s="489"/>
      <c r="CQ44" s="489"/>
      <c r="CR44" s="489"/>
      <c r="CS44" s="489"/>
      <c r="CT44" s="489"/>
      <c r="CV44" s="564"/>
      <c r="CW44" s="564"/>
      <c r="CX44" s="564"/>
      <c r="CY44" s="489"/>
      <c r="CZ44" s="489"/>
      <c r="DA44" s="564"/>
      <c r="DB44" s="489"/>
      <c r="DC44" s="564"/>
      <c r="DD44" s="564"/>
      <c r="DE44" s="564"/>
      <c r="DF44" s="564"/>
      <c r="DG44" s="564"/>
      <c r="DH44" s="564"/>
      <c r="DI44" s="564"/>
      <c r="DJ44" s="564"/>
      <c r="DK44" s="564"/>
      <c r="DL44" s="564"/>
      <c r="DM44" s="564"/>
      <c r="DN44" s="564"/>
      <c r="DO44" s="564"/>
      <c r="DP44" s="564"/>
      <c r="DQ44" s="564"/>
      <c r="DR44" s="564"/>
      <c r="DS44" s="564"/>
      <c r="DT44" s="564"/>
      <c r="DU44" s="564"/>
      <c r="DV44" s="564"/>
      <c r="DW44" s="489"/>
      <c r="DX44" s="489"/>
      <c r="DY44" s="489"/>
      <c r="DZ44" s="489"/>
      <c r="EA44" s="489"/>
      <c r="EB44" s="489"/>
      <c r="EC44" s="489"/>
      <c r="ED44" s="489"/>
      <c r="EE44" s="489"/>
      <c r="EF44" s="489"/>
      <c r="EG44" s="489"/>
      <c r="EH44" s="489"/>
      <c r="EI44" s="489"/>
      <c r="EJ44" s="489"/>
      <c r="EK44" s="489"/>
      <c r="EL44" s="489"/>
      <c r="EM44" s="489"/>
      <c r="EN44" s="489"/>
      <c r="EO44" s="489"/>
      <c r="EP44" s="489"/>
      <c r="EQ44" s="489"/>
      <c r="ES44" s="564"/>
      <c r="ET44" s="564"/>
      <c r="EU44" s="564"/>
      <c r="EV44" s="489"/>
      <c r="EW44" s="489"/>
      <c r="EX44" s="489"/>
      <c r="EZ44" s="564"/>
      <c r="FA44" s="564"/>
      <c r="FB44" s="564"/>
      <c r="FC44" s="489"/>
      <c r="FD44" s="489"/>
      <c r="FE44" s="489"/>
      <c r="FG44" s="564"/>
      <c r="FH44" s="564"/>
      <c r="FI44" s="564"/>
      <c r="FJ44" s="489"/>
      <c r="FK44" s="489"/>
      <c r="FL44" s="564"/>
      <c r="FM44" s="564"/>
      <c r="FN44" s="564"/>
      <c r="FO44" s="564"/>
      <c r="FP44" s="564"/>
      <c r="FQ44" s="564"/>
      <c r="FR44" s="564"/>
      <c r="FS44" s="564"/>
      <c r="FT44" s="564"/>
      <c r="FU44" s="564"/>
      <c r="FV44" s="564"/>
      <c r="FW44" s="564"/>
      <c r="FX44" s="564"/>
      <c r="FY44" s="564"/>
      <c r="FZ44" s="564"/>
      <c r="GA44" s="564"/>
      <c r="GB44" s="564"/>
      <c r="GC44" s="564"/>
      <c r="GD44" s="564"/>
      <c r="GE44" s="564"/>
      <c r="GF44" s="564"/>
      <c r="GG44" s="564"/>
      <c r="GH44" s="564"/>
      <c r="GI44" s="564"/>
      <c r="GJ44" s="564"/>
      <c r="GK44" s="564"/>
      <c r="GL44" s="564"/>
      <c r="GM44" s="564"/>
      <c r="GN44" s="564"/>
      <c r="GO44" s="564"/>
      <c r="GP44" s="564"/>
      <c r="GQ44" s="564"/>
      <c r="GR44" s="564"/>
      <c r="GS44" s="564"/>
      <c r="GT44" s="564"/>
      <c r="GU44" s="564"/>
      <c r="GV44" s="489"/>
      <c r="GW44" s="489"/>
      <c r="GX44" s="489"/>
      <c r="GY44" s="489"/>
      <c r="GZ44" s="489"/>
      <c r="HA44" s="489"/>
      <c r="HB44" s="489"/>
      <c r="HC44" s="489"/>
      <c r="HD44" s="489"/>
      <c r="HE44" s="489"/>
      <c r="HF44" s="489"/>
      <c r="HG44" s="489"/>
      <c r="HH44" s="489"/>
      <c r="HI44" s="489"/>
      <c r="HJ44" s="489"/>
      <c r="HK44" s="489"/>
      <c r="HL44" s="489"/>
      <c r="HM44" s="489"/>
      <c r="HN44" s="489"/>
      <c r="HO44" s="489"/>
      <c r="HP44" s="489"/>
      <c r="HQ44" s="489"/>
      <c r="HR44" s="489"/>
      <c r="HS44" s="489"/>
      <c r="HT44" s="489"/>
      <c r="HU44" s="489"/>
      <c r="HV44" s="489"/>
      <c r="HW44" s="489"/>
      <c r="HX44" s="489"/>
      <c r="HY44" s="489"/>
      <c r="HZ44" s="489"/>
      <c r="IA44" s="489"/>
      <c r="IB44" s="489"/>
      <c r="IC44" s="489"/>
      <c r="ID44" s="489"/>
      <c r="IE44" s="489"/>
      <c r="IF44" s="489"/>
      <c r="IH44" s="564"/>
      <c r="II44" s="564"/>
      <c r="IJ44" s="564"/>
      <c r="IK44" s="489"/>
      <c r="IL44" s="489"/>
      <c r="IM44" s="564"/>
      <c r="IN44" s="564"/>
      <c r="IO44" s="564"/>
      <c r="IP44" s="564"/>
      <c r="IQ44" s="564"/>
      <c r="IR44" s="564"/>
      <c r="IS44" s="489"/>
      <c r="IT44" s="489"/>
      <c r="IU44" s="489"/>
      <c r="IV44" s="489"/>
      <c r="IW44" s="489"/>
      <c r="IX44" s="489"/>
      <c r="IY44" s="489"/>
      <c r="JA44" s="564"/>
      <c r="JB44" s="564"/>
      <c r="JC44" s="564"/>
      <c r="JD44" s="564"/>
      <c r="JE44" s="489"/>
      <c r="JG44" s="562"/>
      <c r="JH44" s="562"/>
      <c r="JI44" s="562"/>
      <c r="JJ44" s="489"/>
      <c r="JK44" s="489"/>
      <c r="JL44" s="562"/>
      <c r="JM44" s="562"/>
      <c r="JN44" s="562"/>
      <c r="JO44" s="562"/>
      <c r="JP44" s="562"/>
      <c r="JQ44" s="562"/>
      <c r="JR44" s="562"/>
      <c r="JS44" s="562"/>
      <c r="JT44" s="562"/>
      <c r="JU44" s="562"/>
      <c r="JV44" s="562"/>
      <c r="JW44" s="562"/>
      <c r="JX44" s="562"/>
      <c r="JY44" s="562"/>
      <c r="JZ44" s="562"/>
      <c r="KA44" s="562"/>
      <c r="KB44" s="489"/>
      <c r="KC44" s="489"/>
      <c r="KD44" s="489"/>
      <c r="KE44" s="489"/>
      <c r="KF44" s="489"/>
      <c r="KG44" s="489"/>
      <c r="KH44" s="489"/>
      <c r="KI44" s="489"/>
      <c r="KJ44" s="489"/>
      <c r="KK44" s="489"/>
      <c r="KL44" s="489"/>
      <c r="KM44" s="489"/>
      <c r="KN44" s="489"/>
      <c r="KO44" s="489"/>
      <c r="KP44" s="489"/>
      <c r="KQ44" s="489"/>
      <c r="KR44" s="489"/>
      <c r="KT44" s="564"/>
      <c r="KU44" s="564"/>
      <c r="KV44" s="489"/>
      <c r="KW44" s="489"/>
    </row>
    <row r="45" spans="1:309">
      <c r="A45" s="490" t="s">
        <v>358</v>
      </c>
      <c r="B45" s="490"/>
      <c r="C45" s="500"/>
      <c r="D45" s="500"/>
      <c r="E45" s="490"/>
      <c r="F45" s="489"/>
      <c r="G45" s="489"/>
      <c r="H45" s="489"/>
      <c r="I45" s="489"/>
      <c r="J45" s="489"/>
      <c r="K45" s="489"/>
      <c r="L45" s="564"/>
      <c r="M45" s="489"/>
      <c r="O45" s="562"/>
      <c r="P45" s="562"/>
      <c r="Q45" s="562"/>
      <c r="R45" s="562"/>
      <c r="S45" s="562"/>
      <c r="T45" s="562"/>
      <c r="U45" s="562"/>
      <c r="V45" s="562"/>
      <c r="W45" s="489"/>
      <c r="Y45" s="562"/>
      <c r="Z45" s="562"/>
      <c r="AA45" s="562"/>
      <c r="AB45" s="562"/>
      <c r="AC45" s="562"/>
      <c r="AD45" s="562"/>
      <c r="AE45" s="562"/>
      <c r="AF45" s="489"/>
      <c r="AH45" s="489"/>
      <c r="AI45" s="489"/>
      <c r="AJ45" s="489"/>
      <c r="AK45" s="489"/>
      <c r="AL45" s="489"/>
      <c r="AM45" s="489"/>
      <c r="AN45" s="489"/>
      <c r="AO45" s="489"/>
      <c r="AP45" s="489"/>
      <c r="AQ45" s="489"/>
      <c r="AR45" s="489"/>
      <c r="AS45" s="489"/>
      <c r="AT45" s="489"/>
      <c r="AU45" s="489"/>
      <c r="AV45" s="489"/>
      <c r="AW45" s="489"/>
      <c r="AX45" s="489"/>
      <c r="AY45" s="489"/>
      <c r="AZ45" s="489"/>
      <c r="BA45" s="489"/>
      <c r="BB45" s="489"/>
      <c r="BC45" s="564"/>
      <c r="BD45" s="564"/>
      <c r="BE45" s="489"/>
      <c r="BG45" s="564"/>
      <c r="BH45" s="564"/>
      <c r="BI45" s="564"/>
      <c r="BJ45" s="489"/>
      <c r="BK45" s="489"/>
      <c r="BL45" s="489"/>
      <c r="BN45" s="564"/>
      <c r="BO45" s="564"/>
      <c r="BP45" s="564"/>
      <c r="BQ45" s="489"/>
      <c r="BR45" s="489"/>
      <c r="BS45" s="489"/>
      <c r="BU45" s="564"/>
      <c r="BV45" s="564"/>
      <c r="BW45" s="564"/>
      <c r="BX45" s="489"/>
      <c r="BY45" s="489"/>
      <c r="BZ45" s="489"/>
      <c r="CB45" s="564"/>
      <c r="CC45" s="564"/>
      <c r="CD45" s="564"/>
      <c r="CE45" s="489"/>
      <c r="CF45" s="489"/>
      <c r="CG45" s="564"/>
      <c r="CH45" s="564"/>
      <c r="CI45" s="564"/>
      <c r="CJ45" s="564"/>
      <c r="CK45" s="564"/>
      <c r="CL45" s="564"/>
      <c r="CM45" s="489"/>
      <c r="CN45" s="489"/>
      <c r="CO45" s="489"/>
      <c r="CP45" s="489"/>
      <c r="CQ45" s="489"/>
      <c r="CR45" s="489"/>
      <c r="CS45" s="489"/>
      <c r="CT45" s="489"/>
      <c r="CV45" s="564"/>
      <c r="CW45" s="564"/>
      <c r="CX45" s="564"/>
      <c r="CY45" s="489"/>
      <c r="CZ45" s="489"/>
      <c r="DA45" s="564"/>
      <c r="DB45" s="489"/>
      <c r="DC45" s="564"/>
      <c r="DD45" s="564"/>
      <c r="DE45" s="564"/>
      <c r="DF45" s="564"/>
      <c r="DG45" s="564"/>
      <c r="DH45" s="564"/>
      <c r="DI45" s="564"/>
      <c r="DJ45" s="564"/>
      <c r="DK45" s="564"/>
      <c r="DL45" s="564"/>
      <c r="DM45" s="564"/>
      <c r="DN45" s="564"/>
      <c r="DO45" s="564"/>
      <c r="DP45" s="564"/>
      <c r="DQ45" s="564"/>
      <c r="DR45" s="564"/>
      <c r="DS45" s="564"/>
      <c r="DT45" s="564"/>
      <c r="DU45" s="564"/>
      <c r="DV45" s="564"/>
      <c r="DW45" s="489"/>
      <c r="DX45" s="489"/>
      <c r="DY45" s="489"/>
      <c r="DZ45" s="489"/>
      <c r="EA45" s="489"/>
      <c r="EB45" s="489"/>
      <c r="EC45" s="489"/>
      <c r="ED45" s="489"/>
      <c r="EE45" s="489"/>
      <c r="EF45" s="489"/>
      <c r="EG45" s="489"/>
      <c r="EH45" s="489"/>
      <c r="EI45" s="489"/>
      <c r="EJ45" s="489"/>
      <c r="EK45" s="489"/>
      <c r="EL45" s="489"/>
      <c r="EM45" s="489"/>
      <c r="EN45" s="489"/>
      <c r="EO45" s="489"/>
      <c r="EP45" s="489"/>
      <c r="EQ45" s="489"/>
      <c r="ES45" s="564"/>
      <c r="ET45" s="564"/>
      <c r="EU45" s="564"/>
      <c r="EV45" s="489"/>
      <c r="EW45" s="489"/>
      <c r="EX45" s="489"/>
      <c r="EZ45" s="564"/>
      <c r="FA45" s="564"/>
      <c r="FB45" s="564"/>
      <c r="FC45" s="489"/>
      <c r="FD45" s="489"/>
      <c r="FE45" s="489"/>
      <c r="FG45" s="564"/>
      <c r="FH45" s="564"/>
      <c r="FI45" s="564"/>
      <c r="FJ45" s="489"/>
      <c r="FK45" s="489"/>
      <c r="FL45" s="564"/>
      <c r="FM45" s="564"/>
      <c r="FN45" s="564"/>
      <c r="FO45" s="564"/>
      <c r="FP45" s="564"/>
      <c r="FQ45" s="564"/>
      <c r="FR45" s="564"/>
      <c r="FS45" s="564"/>
      <c r="FT45" s="564"/>
      <c r="FU45" s="564"/>
      <c r="FV45" s="564"/>
      <c r="FW45" s="564"/>
      <c r="FX45" s="564"/>
      <c r="FY45" s="564"/>
      <c r="FZ45" s="564"/>
      <c r="GA45" s="564"/>
      <c r="GB45" s="564"/>
      <c r="GC45" s="564"/>
      <c r="GD45" s="564"/>
      <c r="GE45" s="564"/>
      <c r="GF45" s="564"/>
      <c r="GG45" s="564"/>
      <c r="GH45" s="564"/>
      <c r="GI45" s="564"/>
      <c r="GJ45" s="564"/>
      <c r="GK45" s="564"/>
      <c r="GL45" s="564"/>
      <c r="GM45" s="564"/>
      <c r="GN45" s="564"/>
      <c r="GO45" s="564"/>
      <c r="GP45" s="564"/>
      <c r="GQ45" s="564"/>
      <c r="GR45" s="564"/>
      <c r="GS45" s="564"/>
      <c r="GT45" s="564"/>
      <c r="GU45" s="564"/>
      <c r="GV45" s="489"/>
      <c r="GW45" s="489"/>
      <c r="GX45" s="489"/>
      <c r="GY45" s="489"/>
      <c r="GZ45" s="489"/>
      <c r="HA45" s="489"/>
      <c r="HB45" s="489"/>
      <c r="HC45" s="489"/>
      <c r="HD45" s="489"/>
      <c r="HE45" s="489"/>
      <c r="HF45" s="489"/>
      <c r="HG45" s="489"/>
      <c r="HH45" s="489"/>
      <c r="HI45" s="489"/>
      <c r="HJ45" s="489"/>
      <c r="HK45" s="489"/>
      <c r="HL45" s="489"/>
      <c r="HM45" s="489"/>
      <c r="HN45" s="489"/>
      <c r="HO45" s="489"/>
      <c r="HP45" s="489"/>
      <c r="HQ45" s="489"/>
      <c r="HR45" s="489"/>
      <c r="HS45" s="489"/>
      <c r="HT45" s="489"/>
      <c r="HU45" s="489"/>
      <c r="HV45" s="489"/>
      <c r="HW45" s="489"/>
      <c r="HX45" s="489"/>
      <c r="HY45" s="489"/>
      <c r="HZ45" s="489"/>
      <c r="IA45" s="489"/>
      <c r="IB45" s="489"/>
      <c r="IC45" s="489"/>
      <c r="ID45" s="489"/>
      <c r="IE45" s="489"/>
      <c r="IF45" s="489"/>
      <c r="IH45" s="564"/>
      <c r="II45" s="564"/>
      <c r="IJ45" s="564"/>
      <c r="IK45" s="489"/>
      <c r="IL45" s="489"/>
      <c r="IM45" s="564"/>
      <c r="IN45" s="564"/>
      <c r="IO45" s="564"/>
      <c r="IP45" s="564"/>
      <c r="IQ45" s="564"/>
      <c r="IR45" s="564"/>
      <c r="IS45" s="489"/>
      <c r="IT45" s="489"/>
      <c r="IU45" s="489"/>
      <c r="IV45" s="489"/>
      <c r="IW45" s="489"/>
      <c r="IX45" s="489"/>
      <c r="IY45" s="489"/>
      <c r="JA45" s="564"/>
      <c r="JB45" s="564"/>
      <c r="JC45" s="564"/>
      <c r="JD45" s="564"/>
      <c r="JE45" s="489"/>
      <c r="JG45" s="562"/>
      <c r="JH45" s="562"/>
      <c r="JI45" s="562"/>
      <c r="JJ45" s="489"/>
      <c r="JK45" s="489"/>
      <c r="JL45" s="562"/>
      <c r="JM45" s="562"/>
      <c r="JN45" s="562"/>
      <c r="JO45" s="562"/>
      <c r="JP45" s="562"/>
      <c r="JQ45" s="562"/>
      <c r="JR45" s="562"/>
      <c r="JS45" s="562"/>
      <c r="JT45" s="562"/>
      <c r="JU45" s="562"/>
      <c r="JV45" s="562"/>
      <c r="JW45" s="562"/>
      <c r="JX45" s="562"/>
      <c r="JY45" s="562"/>
      <c r="JZ45" s="562"/>
      <c r="KA45" s="562"/>
      <c r="KB45" s="489"/>
      <c r="KC45" s="489"/>
      <c r="KD45" s="489"/>
      <c r="KE45" s="489"/>
      <c r="KF45" s="489"/>
      <c r="KG45" s="489"/>
      <c r="KH45" s="489"/>
      <c r="KI45" s="489"/>
      <c r="KJ45" s="489"/>
      <c r="KK45" s="489"/>
      <c r="KL45" s="489"/>
      <c r="KM45" s="489"/>
      <c r="KN45" s="489"/>
      <c r="KO45" s="489"/>
      <c r="KP45" s="489"/>
      <c r="KQ45" s="489"/>
      <c r="KR45" s="489"/>
      <c r="KT45" s="564"/>
      <c r="KU45" s="564"/>
      <c r="KV45" s="489"/>
      <c r="KW45" s="489"/>
    </row>
    <row r="46" spans="1:309">
      <c r="A46" s="490" t="s">
        <v>359</v>
      </c>
      <c r="B46" s="509">
        <v>18982</v>
      </c>
      <c r="C46" s="500"/>
      <c r="D46" s="500"/>
      <c r="E46" s="490"/>
      <c r="F46" s="489"/>
      <c r="G46" s="489"/>
      <c r="H46" s="489"/>
      <c r="I46" s="489"/>
      <c r="J46" s="489"/>
      <c r="K46" s="489"/>
      <c r="L46" s="564"/>
      <c r="M46" s="489"/>
      <c r="O46" s="562"/>
      <c r="P46" s="562"/>
      <c r="Q46" s="562"/>
      <c r="R46" s="562"/>
      <c r="S46" s="562"/>
      <c r="T46" s="562"/>
      <c r="U46" s="562"/>
      <c r="V46" s="562"/>
      <c r="W46" s="489"/>
      <c r="Y46" s="562"/>
      <c r="Z46" s="562"/>
      <c r="AA46" s="562"/>
      <c r="AB46" s="562"/>
      <c r="AC46" s="562"/>
      <c r="AD46" s="562"/>
      <c r="AE46" s="562"/>
      <c r="AF46" s="489"/>
      <c r="AH46" s="489"/>
      <c r="AI46" s="489"/>
      <c r="AJ46" s="489"/>
      <c r="AK46" s="489"/>
      <c r="AL46" s="489"/>
      <c r="AM46" s="489"/>
      <c r="AN46" s="489"/>
      <c r="AO46" s="489"/>
      <c r="AP46" s="489"/>
      <c r="AQ46" s="489"/>
      <c r="AR46" s="489"/>
      <c r="AS46" s="489"/>
      <c r="AT46" s="489"/>
      <c r="AU46" s="489"/>
      <c r="AV46" s="489"/>
      <c r="AW46" s="489"/>
      <c r="AX46" s="489"/>
      <c r="AY46" s="489"/>
      <c r="AZ46" s="489"/>
      <c r="BA46" s="489"/>
      <c r="BB46" s="489"/>
      <c r="BC46" s="564"/>
      <c r="BD46" s="564"/>
      <c r="BE46" s="489"/>
      <c r="BG46" s="564"/>
      <c r="BH46" s="564"/>
      <c r="BI46" s="564"/>
      <c r="BJ46" s="489"/>
      <c r="BK46" s="489"/>
      <c r="BL46" s="489"/>
      <c r="BN46" s="564"/>
      <c r="BO46" s="564"/>
      <c r="BP46" s="564"/>
      <c r="BQ46" s="489"/>
      <c r="BR46" s="489"/>
      <c r="BS46" s="489"/>
      <c r="BU46" s="564"/>
      <c r="BV46" s="564"/>
      <c r="BW46" s="564"/>
      <c r="BX46" s="489"/>
      <c r="BY46" s="489"/>
      <c r="BZ46" s="489"/>
      <c r="CB46" s="564"/>
      <c r="CC46" s="564"/>
      <c r="CD46" s="564"/>
      <c r="CE46" s="489"/>
      <c r="CF46" s="489"/>
      <c r="CG46" s="564"/>
      <c r="CH46" s="564"/>
      <c r="CI46" s="564"/>
      <c r="CJ46" s="564"/>
      <c r="CK46" s="564"/>
      <c r="CL46" s="564"/>
      <c r="CM46" s="489"/>
      <c r="CN46" s="489"/>
      <c r="CO46" s="489"/>
      <c r="CP46" s="489"/>
      <c r="CQ46" s="489"/>
      <c r="CR46" s="489"/>
      <c r="CS46" s="489"/>
      <c r="CT46" s="489"/>
      <c r="CV46" s="564"/>
      <c r="CW46" s="564"/>
      <c r="CX46" s="564"/>
      <c r="CY46" s="489"/>
      <c r="CZ46" s="489"/>
      <c r="DA46" s="564"/>
      <c r="DB46" s="489"/>
      <c r="DC46" s="564"/>
      <c r="DD46" s="564"/>
      <c r="DE46" s="564"/>
      <c r="DF46" s="564"/>
      <c r="DG46" s="564"/>
      <c r="DH46" s="564"/>
      <c r="DI46" s="564"/>
      <c r="DJ46" s="564"/>
      <c r="DK46" s="564"/>
      <c r="DL46" s="564"/>
      <c r="DM46" s="564"/>
      <c r="DN46" s="564"/>
      <c r="DO46" s="564"/>
      <c r="DP46" s="564"/>
      <c r="DQ46" s="564"/>
      <c r="DR46" s="564"/>
      <c r="DS46" s="564"/>
      <c r="DT46" s="564"/>
      <c r="DU46" s="564"/>
      <c r="DV46" s="564"/>
      <c r="DW46" s="489"/>
      <c r="DX46" s="489"/>
      <c r="DY46" s="489"/>
      <c r="DZ46" s="489"/>
      <c r="EA46" s="489"/>
      <c r="EB46" s="489"/>
      <c r="EC46" s="489"/>
      <c r="ED46" s="489"/>
      <c r="EE46" s="489"/>
      <c r="EF46" s="489"/>
      <c r="EG46" s="489"/>
      <c r="EH46" s="489"/>
      <c r="EI46" s="489"/>
      <c r="EJ46" s="489"/>
      <c r="EK46" s="489"/>
      <c r="EL46" s="489"/>
      <c r="EM46" s="489"/>
      <c r="EN46" s="489"/>
      <c r="EO46" s="489"/>
      <c r="EP46" s="489"/>
      <c r="EQ46" s="489"/>
      <c r="ES46" s="564"/>
      <c r="ET46" s="564"/>
      <c r="EU46" s="564"/>
      <c r="EV46" s="489"/>
      <c r="EW46" s="489"/>
      <c r="EX46" s="489"/>
      <c r="EZ46" s="564"/>
      <c r="FA46" s="564"/>
      <c r="FB46" s="564"/>
      <c r="FC46" s="489"/>
      <c r="FD46" s="489"/>
      <c r="FE46" s="489"/>
      <c r="FG46" s="564"/>
      <c r="FH46" s="564"/>
      <c r="FI46" s="564"/>
      <c r="FJ46" s="489"/>
      <c r="FK46" s="489"/>
      <c r="FL46" s="564"/>
      <c r="FM46" s="564"/>
      <c r="FN46" s="564"/>
      <c r="FO46" s="564"/>
      <c r="FP46" s="564"/>
      <c r="FQ46" s="564"/>
      <c r="FR46" s="564"/>
      <c r="FS46" s="564"/>
      <c r="FT46" s="564"/>
      <c r="FU46" s="564"/>
      <c r="FV46" s="564"/>
      <c r="FW46" s="564"/>
      <c r="FX46" s="564"/>
      <c r="FY46" s="564"/>
      <c r="FZ46" s="564"/>
      <c r="GA46" s="564"/>
      <c r="GB46" s="564"/>
      <c r="GC46" s="564"/>
      <c r="GD46" s="564"/>
      <c r="GE46" s="564"/>
      <c r="GF46" s="564"/>
      <c r="GG46" s="564"/>
      <c r="GH46" s="564"/>
      <c r="GI46" s="564"/>
      <c r="GJ46" s="564"/>
      <c r="GK46" s="564"/>
      <c r="GL46" s="564"/>
      <c r="GM46" s="564"/>
      <c r="GN46" s="564"/>
      <c r="GO46" s="564"/>
      <c r="GP46" s="564"/>
      <c r="GQ46" s="564"/>
      <c r="GR46" s="564"/>
      <c r="GS46" s="564"/>
      <c r="GT46" s="564"/>
      <c r="GU46" s="564"/>
      <c r="GV46" s="489"/>
      <c r="GW46" s="489"/>
      <c r="GX46" s="489"/>
      <c r="GY46" s="489"/>
      <c r="GZ46" s="489"/>
      <c r="HA46" s="489"/>
      <c r="HB46" s="489"/>
      <c r="HC46" s="489"/>
      <c r="HD46" s="489"/>
      <c r="HE46" s="489"/>
      <c r="HF46" s="489"/>
      <c r="HG46" s="489"/>
      <c r="HH46" s="489"/>
      <c r="HI46" s="489"/>
      <c r="HJ46" s="489"/>
      <c r="HK46" s="489"/>
      <c r="HL46" s="489"/>
      <c r="HM46" s="489"/>
      <c r="HN46" s="489"/>
      <c r="HO46" s="489"/>
      <c r="HP46" s="489"/>
      <c r="HQ46" s="489"/>
      <c r="HR46" s="489"/>
      <c r="HS46" s="489"/>
      <c r="HT46" s="489"/>
      <c r="HU46" s="489"/>
      <c r="HV46" s="489"/>
      <c r="HW46" s="489"/>
      <c r="HX46" s="489"/>
      <c r="HY46" s="489"/>
      <c r="HZ46" s="489"/>
      <c r="IA46" s="489"/>
      <c r="IB46" s="489"/>
      <c r="IC46" s="489"/>
      <c r="ID46" s="489"/>
      <c r="IE46" s="489"/>
      <c r="IF46" s="489"/>
      <c r="IH46" s="564"/>
      <c r="II46" s="564"/>
      <c r="IJ46" s="564"/>
      <c r="IK46" s="489"/>
      <c r="IL46" s="489"/>
      <c r="IM46" s="564"/>
      <c r="IN46" s="564"/>
      <c r="IO46" s="564"/>
      <c r="IP46" s="564"/>
      <c r="IQ46" s="564"/>
      <c r="IR46" s="564"/>
      <c r="IS46" s="489"/>
      <c r="IT46" s="489"/>
      <c r="IU46" s="489"/>
      <c r="IV46" s="489"/>
      <c r="IW46" s="489"/>
      <c r="IX46" s="489"/>
      <c r="IY46" s="489"/>
      <c r="JA46" s="564"/>
      <c r="JB46" s="564"/>
      <c r="JC46" s="564"/>
      <c r="JD46" s="564"/>
      <c r="JE46" s="489"/>
      <c r="JG46" s="562"/>
      <c r="JH46" s="562"/>
      <c r="JI46" s="562"/>
      <c r="JJ46" s="489"/>
      <c r="JK46" s="489"/>
      <c r="JL46" s="562"/>
      <c r="JM46" s="562"/>
      <c r="JN46" s="562"/>
      <c r="JO46" s="562"/>
      <c r="JP46" s="562"/>
      <c r="JQ46" s="562"/>
      <c r="JR46" s="562"/>
      <c r="JS46" s="562"/>
      <c r="JT46" s="562"/>
      <c r="JU46" s="562"/>
      <c r="JV46" s="562"/>
      <c r="JW46" s="562"/>
      <c r="JX46" s="562"/>
      <c r="JY46" s="562"/>
      <c r="JZ46" s="562"/>
      <c r="KA46" s="562"/>
      <c r="KB46" s="489"/>
      <c r="KC46" s="489"/>
      <c r="KD46" s="489"/>
      <c r="KE46" s="489"/>
      <c r="KF46" s="489"/>
      <c r="KG46" s="489"/>
      <c r="KH46" s="489"/>
      <c r="KI46" s="489"/>
      <c r="KJ46" s="489"/>
      <c r="KK46" s="489"/>
      <c r="KL46" s="489"/>
      <c r="KM46" s="489"/>
      <c r="KN46" s="489"/>
      <c r="KO46" s="489"/>
      <c r="KP46" s="489"/>
      <c r="KQ46" s="489"/>
      <c r="KR46" s="489"/>
      <c r="KT46" s="564"/>
      <c r="KU46" s="564"/>
      <c r="KV46" s="489"/>
      <c r="KW46" s="489"/>
    </row>
    <row r="47" spans="1:309">
      <c r="A47" s="490" t="s">
        <v>360</v>
      </c>
      <c r="B47" s="509">
        <v>15186</v>
      </c>
      <c r="C47" s="500"/>
      <c r="D47" s="500"/>
      <c r="E47" s="490"/>
      <c r="F47" s="489"/>
      <c r="G47" s="489"/>
      <c r="H47" s="489"/>
      <c r="I47" s="489"/>
      <c r="J47" s="489"/>
      <c r="K47" s="489"/>
      <c r="L47" s="564"/>
      <c r="M47" s="489"/>
      <c r="O47" s="562"/>
      <c r="P47" s="562"/>
      <c r="Q47" s="562"/>
      <c r="R47" s="562"/>
      <c r="S47" s="562"/>
      <c r="T47" s="562"/>
      <c r="U47" s="562"/>
      <c r="V47" s="562"/>
      <c r="W47" s="489"/>
      <c r="Y47" s="562"/>
      <c r="Z47" s="562"/>
      <c r="AA47" s="562"/>
      <c r="AB47" s="562"/>
      <c r="AC47" s="562"/>
      <c r="AD47" s="562"/>
      <c r="AE47" s="562"/>
      <c r="AF47" s="489"/>
      <c r="AH47" s="489"/>
      <c r="AI47" s="489"/>
      <c r="AJ47" s="489"/>
      <c r="AK47" s="489"/>
      <c r="AL47" s="489"/>
      <c r="AM47" s="489"/>
      <c r="AN47" s="489"/>
      <c r="AO47" s="489"/>
      <c r="AP47" s="489"/>
      <c r="AQ47" s="489"/>
      <c r="AR47" s="489"/>
      <c r="AS47" s="489"/>
      <c r="AT47" s="489"/>
      <c r="AU47" s="489"/>
      <c r="AV47" s="489"/>
      <c r="AW47" s="489"/>
      <c r="AX47" s="489"/>
      <c r="AY47" s="489"/>
      <c r="AZ47" s="489"/>
      <c r="BA47" s="489"/>
      <c r="BB47" s="489"/>
      <c r="BC47" s="564"/>
      <c r="BD47" s="564"/>
      <c r="BE47" s="489"/>
      <c r="BG47" s="564"/>
      <c r="BH47" s="564"/>
      <c r="BI47" s="564"/>
      <c r="BJ47" s="489"/>
      <c r="BK47" s="489"/>
      <c r="BL47" s="489"/>
      <c r="BN47" s="564"/>
      <c r="BO47" s="564"/>
      <c r="BP47" s="564"/>
      <c r="BQ47" s="489"/>
      <c r="BR47" s="489"/>
      <c r="BS47" s="489"/>
      <c r="BU47" s="564"/>
      <c r="BV47" s="564"/>
      <c r="BW47" s="564"/>
      <c r="BX47" s="489"/>
      <c r="BY47" s="489"/>
      <c r="BZ47" s="489"/>
      <c r="CB47" s="564"/>
      <c r="CC47" s="564"/>
      <c r="CD47" s="564"/>
      <c r="CE47" s="489"/>
      <c r="CF47" s="489"/>
      <c r="CG47" s="564"/>
      <c r="CH47" s="564"/>
      <c r="CI47" s="564"/>
      <c r="CJ47" s="564"/>
      <c r="CK47" s="564"/>
      <c r="CL47" s="564"/>
      <c r="CM47" s="489"/>
      <c r="CN47" s="489"/>
      <c r="CO47" s="489"/>
      <c r="CP47" s="489"/>
      <c r="CQ47" s="489"/>
      <c r="CR47" s="489"/>
      <c r="CS47" s="489"/>
      <c r="CT47" s="489"/>
      <c r="CV47" s="564"/>
      <c r="CW47" s="564"/>
      <c r="CX47" s="564"/>
      <c r="CY47" s="489"/>
      <c r="CZ47" s="489"/>
      <c r="DA47" s="564"/>
      <c r="DB47" s="489"/>
      <c r="DC47" s="564"/>
      <c r="DD47" s="564"/>
      <c r="DE47" s="564"/>
      <c r="DF47" s="564"/>
      <c r="DG47" s="564"/>
      <c r="DH47" s="564"/>
      <c r="DI47" s="564"/>
      <c r="DJ47" s="564"/>
      <c r="DK47" s="564"/>
      <c r="DL47" s="564"/>
      <c r="DM47" s="564"/>
      <c r="DN47" s="564"/>
      <c r="DO47" s="564"/>
      <c r="DP47" s="564"/>
      <c r="DQ47" s="564"/>
      <c r="DR47" s="564"/>
      <c r="DS47" s="564"/>
      <c r="DT47" s="564"/>
      <c r="DU47" s="564"/>
      <c r="DV47" s="564"/>
      <c r="DW47" s="489"/>
      <c r="DX47" s="489"/>
      <c r="DY47" s="489"/>
      <c r="DZ47" s="489"/>
      <c r="EA47" s="489"/>
      <c r="EB47" s="489"/>
      <c r="EC47" s="489"/>
      <c r="ED47" s="489"/>
      <c r="EE47" s="489"/>
      <c r="EF47" s="489"/>
      <c r="EG47" s="489"/>
      <c r="EH47" s="489"/>
      <c r="EI47" s="489"/>
      <c r="EJ47" s="489"/>
      <c r="EK47" s="489"/>
      <c r="EL47" s="489"/>
      <c r="EM47" s="489"/>
      <c r="EN47" s="489"/>
      <c r="EO47" s="489"/>
      <c r="EP47" s="489"/>
      <c r="EQ47" s="489"/>
      <c r="ES47" s="564"/>
      <c r="ET47" s="564"/>
      <c r="EU47" s="564"/>
      <c r="EV47" s="489"/>
      <c r="EW47" s="489"/>
      <c r="EX47" s="489"/>
      <c r="EZ47" s="564"/>
      <c r="FA47" s="564"/>
      <c r="FB47" s="564"/>
      <c r="FC47" s="489"/>
      <c r="FD47" s="489"/>
      <c r="FE47" s="489"/>
      <c r="FG47" s="564"/>
      <c r="FH47" s="564"/>
      <c r="FI47" s="564"/>
      <c r="FJ47" s="489"/>
      <c r="FK47" s="489"/>
      <c r="FL47" s="564"/>
      <c r="FM47" s="564"/>
      <c r="FN47" s="564"/>
      <c r="FO47" s="564"/>
      <c r="FP47" s="564"/>
      <c r="FQ47" s="564"/>
      <c r="FR47" s="564"/>
      <c r="FS47" s="564"/>
      <c r="FT47" s="564"/>
      <c r="FU47" s="564"/>
      <c r="FV47" s="564"/>
      <c r="FW47" s="564"/>
      <c r="FX47" s="564"/>
      <c r="FY47" s="564"/>
      <c r="FZ47" s="564"/>
      <c r="GA47" s="564"/>
      <c r="GB47" s="564"/>
      <c r="GC47" s="564"/>
      <c r="GD47" s="564"/>
      <c r="GE47" s="564"/>
      <c r="GF47" s="564"/>
      <c r="GG47" s="564"/>
      <c r="GH47" s="564"/>
      <c r="GI47" s="564"/>
      <c r="GJ47" s="564"/>
      <c r="GK47" s="564"/>
      <c r="GL47" s="564"/>
      <c r="GM47" s="564"/>
      <c r="GN47" s="564"/>
      <c r="GO47" s="564"/>
      <c r="GP47" s="564"/>
      <c r="GQ47" s="564"/>
      <c r="GR47" s="564"/>
      <c r="GS47" s="564"/>
      <c r="GT47" s="564"/>
      <c r="GU47" s="564"/>
      <c r="GV47" s="489"/>
      <c r="GW47" s="489"/>
      <c r="GX47" s="489"/>
      <c r="GY47" s="489"/>
      <c r="GZ47" s="489"/>
      <c r="HA47" s="489"/>
      <c r="HB47" s="489"/>
      <c r="HC47" s="489"/>
      <c r="HD47" s="489"/>
      <c r="HE47" s="489"/>
      <c r="HF47" s="489"/>
      <c r="HG47" s="489"/>
      <c r="HH47" s="489"/>
      <c r="HI47" s="489"/>
      <c r="HJ47" s="489"/>
      <c r="HK47" s="489"/>
      <c r="HL47" s="489"/>
      <c r="HM47" s="489"/>
      <c r="HN47" s="489"/>
      <c r="HO47" s="489"/>
      <c r="HP47" s="489"/>
      <c r="HQ47" s="489"/>
      <c r="HR47" s="489"/>
      <c r="HS47" s="489"/>
      <c r="HT47" s="489"/>
      <c r="HU47" s="489"/>
      <c r="HV47" s="489"/>
      <c r="HW47" s="489"/>
      <c r="HX47" s="489"/>
      <c r="HY47" s="489"/>
      <c r="HZ47" s="489"/>
      <c r="IA47" s="489"/>
      <c r="IB47" s="489"/>
      <c r="IC47" s="489"/>
      <c r="ID47" s="489"/>
      <c r="IE47" s="489"/>
      <c r="IF47" s="489"/>
      <c r="IH47" s="564"/>
      <c r="II47" s="564"/>
      <c r="IJ47" s="564"/>
      <c r="IK47" s="489"/>
      <c r="IL47" s="489"/>
      <c r="IM47" s="564"/>
      <c r="IN47" s="564"/>
      <c r="IO47" s="564"/>
      <c r="IP47" s="564"/>
      <c r="IQ47" s="564"/>
      <c r="IR47" s="564"/>
      <c r="IS47" s="489"/>
      <c r="IT47" s="489"/>
      <c r="IU47" s="489"/>
      <c r="IV47" s="489"/>
      <c r="IW47" s="489"/>
      <c r="IX47" s="489"/>
      <c r="IY47" s="489"/>
      <c r="JA47" s="564"/>
      <c r="JB47" s="564"/>
      <c r="JC47" s="564"/>
      <c r="JD47" s="564"/>
      <c r="JE47" s="489"/>
      <c r="JG47" s="562"/>
      <c r="JH47" s="562"/>
      <c r="JI47" s="562"/>
      <c r="JJ47" s="489"/>
      <c r="JK47" s="489"/>
      <c r="JL47" s="562"/>
      <c r="JM47" s="562"/>
      <c r="JN47" s="562"/>
      <c r="JO47" s="562"/>
      <c r="JP47" s="562"/>
      <c r="JQ47" s="562"/>
      <c r="JR47" s="562"/>
      <c r="JS47" s="562"/>
      <c r="JT47" s="562"/>
      <c r="JU47" s="562"/>
      <c r="JV47" s="562"/>
      <c r="JW47" s="562"/>
      <c r="JX47" s="562"/>
      <c r="JY47" s="562"/>
      <c r="JZ47" s="562"/>
      <c r="KA47" s="562"/>
      <c r="KB47" s="489"/>
      <c r="KC47" s="489"/>
      <c r="KD47" s="489"/>
      <c r="KE47" s="489"/>
      <c r="KF47" s="489"/>
      <c r="KG47" s="489"/>
      <c r="KH47" s="489"/>
      <c r="KI47" s="489"/>
      <c r="KJ47" s="489"/>
      <c r="KK47" s="489"/>
      <c r="KL47" s="489"/>
      <c r="KM47" s="489"/>
      <c r="KN47" s="489"/>
      <c r="KO47" s="489"/>
      <c r="KP47" s="489"/>
      <c r="KQ47" s="489"/>
      <c r="KR47" s="489"/>
      <c r="KT47" s="564"/>
      <c r="KU47" s="564"/>
      <c r="KV47" s="489"/>
      <c r="KW47" s="489"/>
    </row>
    <row r="48" spans="1:309">
      <c r="A48" s="490" t="s">
        <v>361</v>
      </c>
      <c r="B48" s="509">
        <v>7686</v>
      </c>
      <c r="C48" s="490"/>
      <c r="D48" s="490"/>
      <c r="E48" s="490"/>
      <c r="F48" s="489"/>
      <c r="G48" s="489"/>
      <c r="H48" s="489"/>
      <c r="I48" s="489"/>
      <c r="J48" s="489"/>
      <c r="K48" s="489"/>
      <c r="L48" s="564"/>
      <c r="M48" s="489"/>
      <c r="O48" s="562"/>
      <c r="P48" s="562"/>
      <c r="Q48" s="562"/>
      <c r="R48" s="562"/>
      <c r="S48" s="562"/>
      <c r="T48" s="562"/>
      <c r="U48" s="562"/>
      <c r="V48" s="562"/>
      <c r="W48" s="489"/>
      <c r="Y48" s="562"/>
      <c r="Z48" s="562"/>
      <c r="AA48" s="562"/>
      <c r="AB48" s="562"/>
      <c r="AC48" s="562"/>
      <c r="AD48" s="562"/>
      <c r="AE48" s="562"/>
      <c r="AF48" s="489"/>
      <c r="AH48" s="489"/>
      <c r="AI48" s="489"/>
      <c r="AJ48" s="489"/>
      <c r="AK48" s="489"/>
      <c r="AL48" s="489"/>
      <c r="AM48" s="489"/>
      <c r="AN48" s="489"/>
      <c r="AO48" s="489"/>
      <c r="AP48" s="489"/>
      <c r="AQ48" s="489"/>
      <c r="AR48" s="489"/>
      <c r="AS48" s="489"/>
      <c r="AT48" s="489"/>
      <c r="AU48" s="489"/>
      <c r="AV48" s="489"/>
      <c r="AW48" s="489"/>
      <c r="AX48" s="489"/>
      <c r="AY48" s="489"/>
      <c r="AZ48" s="489"/>
      <c r="BA48" s="489"/>
      <c r="BB48" s="489"/>
      <c r="BC48" s="564"/>
      <c r="BD48" s="564"/>
      <c r="BE48" s="489"/>
      <c r="BG48" s="564"/>
      <c r="BH48" s="564"/>
      <c r="BI48" s="564"/>
      <c r="BJ48" s="489"/>
      <c r="BK48" s="489"/>
      <c r="BL48" s="489"/>
      <c r="BN48" s="564"/>
      <c r="BO48" s="564"/>
      <c r="BP48" s="564"/>
      <c r="BQ48" s="489"/>
      <c r="BR48" s="489"/>
      <c r="BS48" s="489"/>
      <c r="BU48" s="564"/>
      <c r="BV48" s="564"/>
      <c r="BW48" s="564"/>
      <c r="BX48" s="489"/>
      <c r="BY48" s="489"/>
      <c r="BZ48" s="489"/>
      <c r="CB48" s="564"/>
      <c r="CC48" s="564"/>
      <c r="CD48" s="564"/>
      <c r="CE48" s="489"/>
      <c r="CF48" s="489"/>
      <c r="CG48" s="564"/>
      <c r="CH48" s="564"/>
      <c r="CI48" s="564"/>
      <c r="CJ48" s="564"/>
      <c r="CK48" s="564"/>
      <c r="CL48" s="564"/>
      <c r="CM48" s="489"/>
      <c r="CN48" s="489"/>
      <c r="CO48" s="489"/>
      <c r="CP48" s="489"/>
      <c r="CQ48" s="489"/>
      <c r="CR48" s="489"/>
      <c r="CS48" s="489"/>
      <c r="CT48" s="489"/>
      <c r="CV48" s="564"/>
      <c r="CW48" s="564"/>
      <c r="CX48" s="564"/>
      <c r="CY48" s="489"/>
      <c r="CZ48" s="489"/>
      <c r="DA48" s="564"/>
      <c r="DB48" s="489"/>
      <c r="DC48" s="564"/>
      <c r="DD48" s="564"/>
      <c r="DE48" s="564"/>
      <c r="DF48" s="564"/>
      <c r="DG48" s="564"/>
      <c r="DH48" s="564"/>
      <c r="DI48" s="564"/>
      <c r="DJ48" s="564"/>
      <c r="DK48" s="564"/>
      <c r="DL48" s="564"/>
      <c r="DM48" s="564"/>
      <c r="DN48" s="564"/>
      <c r="DO48" s="564"/>
      <c r="DP48" s="564"/>
      <c r="DQ48" s="564"/>
      <c r="DR48" s="564"/>
      <c r="DS48" s="564"/>
      <c r="DT48" s="564"/>
      <c r="DU48" s="564"/>
      <c r="DV48" s="564"/>
      <c r="DW48" s="489"/>
      <c r="DX48" s="489"/>
      <c r="DY48" s="489"/>
      <c r="DZ48" s="489"/>
      <c r="EA48" s="489"/>
      <c r="EB48" s="489"/>
      <c r="EC48" s="489"/>
      <c r="ED48" s="489"/>
      <c r="EE48" s="489"/>
      <c r="EF48" s="489"/>
      <c r="EG48" s="489"/>
      <c r="EH48" s="489"/>
      <c r="EI48" s="489"/>
      <c r="EJ48" s="489"/>
      <c r="EK48" s="489"/>
      <c r="EL48" s="489"/>
      <c r="EM48" s="489"/>
      <c r="EN48" s="489"/>
      <c r="EO48" s="489"/>
      <c r="EP48" s="489"/>
      <c r="EQ48" s="489"/>
      <c r="ES48" s="564"/>
      <c r="ET48" s="564"/>
      <c r="EU48" s="564"/>
      <c r="EV48" s="489"/>
      <c r="EW48" s="489"/>
      <c r="EX48" s="489"/>
      <c r="EZ48" s="564"/>
      <c r="FA48" s="564"/>
      <c r="FB48" s="564"/>
      <c r="FC48" s="489"/>
      <c r="FD48" s="489"/>
      <c r="FE48" s="489"/>
      <c r="FG48" s="564"/>
      <c r="FH48" s="564"/>
      <c r="FI48" s="564"/>
      <c r="FJ48" s="489"/>
      <c r="FK48" s="489"/>
      <c r="FL48" s="564"/>
      <c r="FM48" s="564"/>
      <c r="FN48" s="564"/>
      <c r="FO48" s="564"/>
      <c r="FP48" s="564"/>
      <c r="FQ48" s="564"/>
      <c r="FR48" s="564"/>
      <c r="FS48" s="564"/>
      <c r="FT48" s="564"/>
      <c r="FU48" s="564"/>
      <c r="FV48" s="564"/>
      <c r="FW48" s="564"/>
      <c r="FX48" s="564"/>
      <c r="FY48" s="564"/>
      <c r="FZ48" s="564"/>
      <c r="GA48" s="564"/>
      <c r="GB48" s="564"/>
      <c r="GC48" s="564"/>
      <c r="GD48" s="564"/>
      <c r="GE48" s="564"/>
      <c r="GF48" s="564"/>
      <c r="GG48" s="564"/>
      <c r="GH48" s="564"/>
      <c r="GI48" s="564"/>
      <c r="GJ48" s="564"/>
      <c r="GK48" s="564"/>
      <c r="GL48" s="564"/>
      <c r="GM48" s="564"/>
      <c r="GN48" s="564"/>
      <c r="GO48" s="564"/>
      <c r="GP48" s="564"/>
      <c r="GQ48" s="564"/>
      <c r="GR48" s="564"/>
      <c r="GS48" s="564"/>
      <c r="GT48" s="564"/>
      <c r="GU48" s="564"/>
      <c r="GV48" s="489"/>
      <c r="GW48" s="489"/>
      <c r="GX48" s="489"/>
      <c r="GY48" s="489"/>
      <c r="GZ48" s="489"/>
      <c r="HA48" s="489"/>
      <c r="HB48" s="489"/>
      <c r="HC48" s="489"/>
      <c r="HD48" s="489"/>
      <c r="HE48" s="489"/>
      <c r="HF48" s="489"/>
      <c r="HG48" s="489"/>
      <c r="HH48" s="489"/>
      <c r="HI48" s="489"/>
      <c r="HJ48" s="489"/>
      <c r="HK48" s="489"/>
      <c r="HL48" s="489"/>
      <c r="HM48" s="489"/>
      <c r="HN48" s="489"/>
      <c r="HO48" s="489"/>
      <c r="HP48" s="489"/>
      <c r="HQ48" s="489"/>
      <c r="HR48" s="489"/>
      <c r="HS48" s="489"/>
      <c r="HT48" s="489"/>
      <c r="HU48" s="489"/>
      <c r="HV48" s="489"/>
      <c r="HW48" s="489"/>
      <c r="HX48" s="489"/>
      <c r="HY48" s="489"/>
      <c r="HZ48" s="489"/>
      <c r="IA48" s="489"/>
      <c r="IB48" s="489"/>
      <c r="IC48" s="489"/>
      <c r="ID48" s="489"/>
      <c r="IE48" s="489"/>
      <c r="IF48" s="489"/>
      <c r="IH48" s="564"/>
      <c r="II48" s="564"/>
      <c r="IJ48" s="564"/>
      <c r="IK48" s="489"/>
      <c r="IL48" s="489"/>
      <c r="IM48" s="564"/>
      <c r="IN48" s="564"/>
      <c r="IO48" s="564"/>
      <c r="IP48" s="564"/>
      <c r="IQ48" s="564"/>
      <c r="IR48" s="564"/>
      <c r="IS48" s="489"/>
      <c r="IT48" s="489"/>
      <c r="IU48" s="489"/>
      <c r="IV48" s="489"/>
      <c r="IW48" s="489"/>
      <c r="IX48" s="489"/>
      <c r="IY48" s="489"/>
      <c r="JA48" s="564"/>
      <c r="JB48" s="564"/>
      <c r="JC48" s="564"/>
      <c r="JD48" s="564"/>
      <c r="JE48" s="489"/>
      <c r="JG48" s="562"/>
      <c r="JH48" s="562"/>
      <c r="JI48" s="562"/>
      <c r="JJ48" s="489"/>
      <c r="JK48" s="489"/>
      <c r="JL48" s="562"/>
      <c r="JM48" s="562"/>
      <c r="JN48" s="562"/>
      <c r="JO48" s="562"/>
      <c r="JP48" s="562"/>
      <c r="JQ48" s="562"/>
      <c r="JR48" s="562"/>
      <c r="JS48" s="562"/>
      <c r="JT48" s="562"/>
      <c r="JU48" s="562"/>
      <c r="JV48" s="562"/>
      <c r="JW48" s="562"/>
      <c r="JX48" s="562"/>
      <c r="JY48" s="562"/>
      <c r="JZ48" s="562"/>
      <c r="KA48" s="562"/>
      <c r="KB48" s="489"/>
      <c r="KC48" s="489"/>
      <c r="KD48" s="489"/>
      <c r="KE48" s="489"/>
      <c r="KF48" s="489"/>
      <c r="KG48" s="489"/>
      <c r="KH48" s="489"/>
      <c r="KI48" s="489"/>
      <c r="KJ48" s="489"/>
      <c r="KK48" s="489"/>
      <c r="KL48" s="489"/>
      <c r="KM48" s="489"/>
      <c r="KN48" s="489"/>
      <c r="KO48" s="489"/>
      <c r="KP48" s="489"/>
      <c r="KQ48" s="489"/>
      <c r="KR48" s="489"/>
      <c r="KT48" s="564"/>
      <c r="KU48" s="564"/>
      <c r="KV48" s="489"/>
      <c r="KW48" s="489"/>
    </row>
    <row r="49" spans="1:309">
      <c r="A49" s="490" t="s">
        <v>362</v>
      </c>
      <c r="B49" s="509">
        <v>7499</v>
      </c>
      <c r="C49" s="490"/>
      <c r="D49" s="490"/>
      <c r="E49" s="490"/>
      <c r="F49" s="489"/>
      <c r="G49" s="489"/>
      <c r="H49" s="489"/>
      <c r="I49" s="489"/>
      <c r="J49" s="489"/>
      <c r="K49" s="489"/>
      <c r="L49" s="564"/>
      <c r="M49" s="489"/>
      <c r="O49" s="562"/>
      <c r="P49" s="562"/>
      <c r="Q49" s="562"/>
      <c r="R49" s="562"/>
      <c r="S49" s="562"/>
      <c r="T49" s="562"/>
      <c r="U49" s="562"/>
      <c r="V49" s="562"/>
      <c r="W49" s="489"/>
      <c r="Y49" s="562"/>
      <c r="Z49" s="562"/>
      <c r="AA49" s="562"/>
      <c r="AB49" s="562"/>
      <c r="AC49" s="562"/>
      <c r="AD49" s="562"/>
      <c r="AE49" s="562"/>
      <c r="AF49" s="489"/>
      <c r="AH49" s="489"/>
      <c r="AI49" s="489"/>
      <c r="AJ49" s="489"/>
      <c r="AK49" s="489"/>
      <c r="AL49" s="489"/>
      <c r="AM49" s="489"/>
      <c r="AN49" s="489"/>
      <c r="AO49" s="489"/>
      <c r="AP49" s="489"/>
      <c r="AQ49" s="489"/>
      <c r="AR49" s="489"/>
      <c r="AS49" s="489"/>
      <c r="AT49" s="489"/>
      <c r="AU49" s="489"/>
      <c r="AV49" s="489"/>
      <c r="AW49" s="489"/>
      <c r="AX49" s="489"/>
      <c r="AY49" s="489"/>
      <c r="AZ49" s="489"/>
      <c r="BA49" s="489"/>
      <c r="BB49" s="489"/>
      <c r="BC49" s="564"/>
      <c r="BD49" s="564"/>
      <c r="BE49" s="489"/>
      <c r="BG49" s="564"/>
      <c r="BH49" s="564"/>
      <c r="BI49" s="564"/>
      <c r="BJ49" s="489"/>
      <c r="BK49" s="489"/>
      <c r="BL49" s="489"/>
      <c r="BN49" s="564"/>
      <c r="BO49" s="564"/>
      <c r="BP49" s="564"/>
      <c r="BQ49" s="489"/>
      <c r="BR49" s="489"/>
      <c r="BS49" s="489"/>
      <c r="BU49" s="564"/>
      <c r="BV49" s="564"/>
      <c r="BW49" s="564"/>
      <c r="BX49" s="489"/>
      <c r="BY49" s="489"/>
      <c r="BZ49" s="489"/>
      <c r="CB49" s="564"/>
      <c r="CC49" s="564"/>
      <c r="CD49" s="564"/>
      <c r="CE49" s="489"/>
      <c r="CF49" s="489"/>
      <c r="CG49" s="564"/>
      <c r="CH49" s="564"/>
      <c r="CI49" s="564"/>
      <c r="CJ49" s="564"/>
      <c r="CK49" s="564"/>
      <c r="CL49" s="564"/>
      <c r="CM49" s="489"/>
      <c r="CN49" s="489"/>
      <c r="CO49" s="489"/>
      <c r="CP49" s="489"/>
      <c r="CQ49" s="489"/>
      <c r="CR49" s="489"/>
      <c r="CS49" s="489"/>
      <c r="CT49" s="489"/>
      <c r="CV49" s="564"/>
      <c r="CW49" s="564"/>
      <c r="CX49" s="564"/>
      <c r="CY49" s="489"/>
      <c r="CZ49" s="489"/>
      <c r="DA49" s="564"/>
      <c r="DB49" s="489"/>
      <c r="DC49" s="564"/>
      <c r="DD49" s="564"/>
      <c r="DE49" s="564"/>
      <c r="DF49" s="564"/>
      <c r="DG49" s="564"/>
      <c r="DH49" s="564"/>
      <c r="DI49" s="564"/>
      <c r="DJ49" s="564"/>
      <c r="DK49" s="564"/>
      <c r="DL49" s="564"/>
      <c r="DM49" s="564"/>
      <c r="DN49" s="564"/>
      <c r="DO49" s="564"/>
      <c r="DP49" s="564"/>
      <c r="DQ49" s="564"/>
      <c r="DR49" s="564"/>
      <c r="DS49" s="564"/>
      <c r="DT49" s="564"/>
      <c r="DU49" s="564"/>
      <c r="DV49" s="564"/>
      <c r="DW49" s="489"/>
      <c r="DX49" s="489"/>
      <c r="DY49" s="489"/>
      <c r="DZ49" s="489"/>
      <c r="EA49" s="489"/>
      <c r="EB49" s="489"/>
      <c r="EC49" s="489"/>
      <c r="ED49" s="489"/>
      <c r="EE49" s="489"/>
      <c r="EF49" s="489"/>
      <c r="EG49" s="489"/>
      <c r="EH49" s="489"/>
      <c r="EI49" s="489"/>
      <c r="EJ49" s="489"/>
      <c r="EK49" s="489"/>
      <c r="EL49" s="489"/>
      <c r="EM49" s="489"/>
      <c r="EN49" s="489"/>
      <c r="EO49" s="489"/>
      <c r="EP49" s="489"/>
      <c r="EQ49" s="489"/>
      <c r="ES49" s="564"/>
      <c r="ET49" s="564"/>
      <c r="EU49" s="564"/>
      <c r="EV49" s="489"/>
      <c r="EW49" s="489"/>
      <c r="EX49" s="489"/>
      <c r="EZ49" s="564"/>
      <c r="FA49" s="564"/>
      <c r="FB49" s="564"/>
      <c r="FC49" s="489"/>
      <c r="FD49" s="489"/>
      <c r="FE49" s="489"/>
      <c r="FG49" s="564"/>
      <c r="FH49" s="564"/>
      <c r="FI49" s="564"/>
      <c r="FJ49" s="489"/>
      <c r="FK49" s="489"/>
      <c r="FL49" s="564"/>
      <c r="FM49" s="564"/>
      <c r="FN49" s="564"/>
      <c r="FO49" s="564"/>
      <c r="FP49" s="564"/>
      <c r="FQ49" s="564"/>
      <c r="FR49" s="564"/>
      <c r="FS49" s="564"/>
      <c r="FT49" s="564"/>
      <c r="FU49" s="564"/>
      <c r="FV49" s="564"/>
      <c r="FW49" s="564"/>
      <c r="FX49" s="564"/>
      <c r="FY49" s="564"/>
      <c r="FZ49" s="564"/>
      <c r="GA49" s="564"/>
      <c r="GB49" s="564"/>
      <c r="GC49" s="564"/>
      <c r="GD49" s="564"/>
      <c r="GE49" s="564"/>
      <c r="GF49" s="564"/>
      <c r="GG49" s="564"/>
      <c r="GH49" s="564"/>
      <c r="GI49" s="564"/>
      <c r="GJ49" s="564"/>
      <c r="GK49" s="564"/>
      <c r="GL49" s="564"/>
      <c r="GM49" s="564"/>
      <c r="GN49" s="564"/>
      <c r="GO49" s="564"/>
      <c r="GP49" s="564"/>
      <c r="GQ49" s="564"/>
      <c r="GR49" s="564"/>
      <c r="GS49" s="564"/>
      <c r="GT49" s="564"/>
      <c r="GU49" s="564"/>
      <c r="GV49" s="489"/>
      <c r="GW49" s="489"/>
      <c r="GX49" s="489"/>
      <c r="GY49" s="489"/>
      <c r="GZ49" s="489"/>
      <c r="HA49" s="489"/>
      <c r="HB49" s="489"/>
      <c r="HC49" s="489"/>
      <c r="HD49" s="489"/>
      <c r="HE49" s="489"/>
      <c r="HF49" s="489"/>
      <c r="HG49" s="489"/>
      <c r="HH49" s="489"/>
      <c r="HI49" s="489"/>
      <c r="HJ49" s="489"/>
      <c r="HK49" s="489"/>
      <c r="HL49" s="489"/>
      <c r="HM49" s="489"/>
      <c r="HN49" s="489"/>
      <c r="HO49" s="489"/>
      <c r="HP49" s="489"/>
      <c r="HQ49" s="489"/>
      <c r="HR49" s="489"/>
      <c r="HS49" s="489"/>
      <c r="HT49" s="489"/>
      <c r="HU49" s="489"/>
      <c r="HV49" s="489"/>
      <c r="HW49" s="489"/>
      <c r="HX49" s="489"/>
      <c r="HY49" s="489"/>
      <c r="HZ49" s="489"/>
      <c r="IA49" s="489"/>
      <c r="IB49" s="489"/>
      <c r="IC49" s="489"/>
      <c r="ID49" s="489"/>
      <c r="IE49" s="489"/>
      <c r="IF49" s="489"/>
      <c r="IH49" s="564"/>
      <c r="II49" s="564"/>
      <c r="IJ49" s="564"/>
      <c r="IK49" s="489"/>
      <c r="IL49" s="489"/>
      <c r="IM49" s="564"/>
      <c r="IN49" s="564"/>
      <c r="IO49" s="564"/>
      <c r="IP49" s="564"/>
      <c r="IQ49" s="564"/>
      <c r="IR49" s="564"/>
      <c r="IS49" s="489"/>
      <c r="IT49" s="489"/>
      <c r="IU49" s="489"/>
      <c r="IV49" s="489"/>
      <c r="IW49" s="489"/>
      <c r="IX49" s="489"/>
      <c r="IY49" s="489"/>
      <c r="JA49" s="564"/>
      <c r="JB49" s="564"/>
      <c r="JC49" s="564"/>
      <c r="JD49" s="564"/>
      <c r="JE49" s="489"/>
      <c r="JG49" s="562"/>
      <c r="JH49" s="562"/>
      <c r="JI49" s="562"/>
      <c r="JJ49" s="489"/>
      <c r="JK49" s="489"/>
      <c r="JL49" s="562"/>
      <c r="JM49" s="562"/>
      <c r="JN49" s="562"/>
      <c r="JO49" s="562"/>
      <c r="JP49" s="562"/>
      <c r="JQ49" s="562"/>
      <c r="JR49" s="562"/>
      <c r="JS49" s="562"/>
      <c r="JT49" s="562"/>
      <c r="JU49" s="562"/>
      <c r="JV49" s="562"/>
      <c r="JW49" s="562"/>
      <c r="JX49" s="562"/>
      <c r="JY49" s="562"/>
      <c r="JZ49" s="562"/>
      <c r="KA49" s="562"/>
      <c r="KB49" s="489"/>
      <c r="KC49" s="489"/>
      <c r="KD49" s="489"/>
      <c r="KE49" s="489"/>
      <c r="KF49" s="489"/>
      <c r="KG49" s="489"/>
      <c r="KH49" s="489"/>
      <c r="KI49" s="489"/>
      <c r="KJ49" s="489"/>
      <c r="KK49" s="489"/>
      <c r="KL49" s="489"/>
      <c r="KM49" s="489"/>
      <c r="KN49" s="489"/>
      <c r="KO49" s="489"/>
      <c r="KP49" s="489"/>
      <c r="KQ49" s="489"/>
      <c r="KR49" s="489"/>
      <c r="KT49" s="564"/>
      <c r="KU49" s="564"/>
      <c r="KV49" s="489"/>
      <c r="KW49" s="489"/>
    </row>
    <row r="50" spans="1:309">
      <c r="A50" s="490" t="s">
        <v>363</v>
      </c>
      <c r="B50" s="506">
        <v>1.5949074074074102E-2</v>
      </c>
      <c r="C50" s="500" t="s">
        <v>364</v>
      </c>
      <c r="D50" s="507">
        <v>1138</v>
      </c>
      <c r="E50" s="490"/>
      <c r="F50" s="489"/>
      <c r="G50" s="489"/>
      <c r="H50" s="489"/>
      <c r="I50" s="489"/>
      <c r="J50" s="489"/>
      <c r="K50" s="489"/>
      <c r="L50" s="564"/>
      <c r="M50" s="489"/>
      <c r="O50" s="562"/>
      <c r="P50" s="562"/>
      <c r="Q50" s="562"/>
      <c r="R50" s="562"/>
      <c r="S50" s="562"/>
      <c r="T50" s="562"/>
      <c r="U50" s="562"/>
      <c r="V50" s="562"/>
      <c r="W50" s="489"/>
      <c r="Y50" s="562"/>
      <c r="Z50" s="562"/>
      <c r="AA50" s="562"/>
      <c r="AB50" s="562"/>
      <c r="AC50" s="562"/>
      <c r="AD50" s="562"/>
      <c r="AE50" s="562"/>
      <c r="AF50" s="489"/>
      <c r="AH50" s="489"/>
      <c r="AI50" s="489"/>
      <c r="AJ50" s="489"/>
      <c r="AK50" s="489"/>
      <c r="AL50" s="489"/>
      <c r="AM50" s="489"/>
      <c r="AN50" s="489"/>
      <c r="AO50" s="489"/>
      <c r="AP50" s="489"/>
      <c r="AQ50" s="489"/>
      <c r="AR50" s="489"/>
      <c r="AS50" s="489"/>
      <c r="AT50" s="489"/>
      <c r="AU50" s="489"/>
      <c r="AV50" s="489"/>
      <c r="AW50" s="489"/>
      <c r="AX50" s="489"/>
      <c r="AY50" s="489"/>
      <c r="AZ50" s="489"/>
      <c r="BA50" s="489"/>
      <c r="BB50" s="489"/>
      <c r="BC50" s="564"/>
      <c r="BD50" s="564"/>
      <c r="BE50" s="489"/>
      <c r="BG50" s="564"/>
      <c r="BH50" s="564"/>
      <c r="BI50" s="564"/>
      <c r="BJ50" s="489"/>
      <c r="BK50" s="489"/>
      <c r="BL50" s="489"/>
      <c r="BN50" s="564"/>
      <c r="BO50" s="564"/>
      <c r="BP50" s="564"/>
      <c r="BQ50" s="489"/>
      <c r="BR50" s="489"/>
      <c r="BS50" s="489"/>
      <c r="BU50" s="564"/>
      <c r="BV50" s="564"/>
      <c r="BW50" s="564"/>
      <c r="BX50" s="489"/>
      <c r="BY50" s="489"/>
      <c r="BZ50" s="489"/>
      <c r="CB50" s="564"/>
      <c r="CC50" s="564"/>
      <c r="CD50" s="564"/>
      <c r="CE50" s="489"/>
      <c r="CF50" s="489"/>
      <c r="CG50" s="564"/>
      <c r="CH50" s="564"/>
      <c r="CI50" s="564"/>
      <c r="CJ50" s="564"/>
      <c r="CK50" s="564"/>
      <c r="CL50" s="564"/>
      <c r="CM50" s="489"/>
      <c r="CN50" s="489"/>
      <c r="CO50" s="489"/>
      <c r="CP50" s="489"/>
      <c r="CQ50" s="489"/>
      <c r="CR50" s="489"/>
      <c r="CS50" s="489"/>
      <c r="CT50" s="489"/>
      <c r="CV50" s="564"/>
      <c r="CW50" s="564"/>
      <c r="CX50" s="564"/>
      <c r="CY50" s="489"/>
      <c r="CZ50" s="489"/>
      <c r="DA50" s="564"/>
      <c r="DB50" s="489"/>
      <c r="DC50" s="564"/>
      <c r="DD50" s="564"/>
      <c r="DE50" s="564"/>
      <c r="DF50" s="564"/>
      <c r="DG50" s="564"/>
      <c r="DH50" s="564"/>
      <c r="DI50" s="564"/>
      <c r="DJ50" s="564"/>
      <c r="DK50" s="564"/>
      <c r="DL50" s="564"/>
      <c r="DM50" s="564"/>
      <c r="DN50" s="564"/>
      <c r="DO50" s="564"/>
      <c r="DP50" s="564"/>
      <c r="DQ50" s="564"/>
      <c r="DR50" s="564"/>
      <c r="DS50" s="564"/>
      <c r="DT50" s="564"/>
      <c r="DU50" s="564"/>
      <c r="DV50" s="564"/>
      <c r="DW50" s="489"/>
      <c r="DX50" s="489"/>
      <c r="DY50" s="489"/>
      <c r="DZ50" s="489"/>
      <c r="EA50" s="489"/>
      <c r="EB50" s="489"/>
      <c r="EC50" s="489"/>
      <c r="ED50" s="489"/>
      <c r="EE50" s="489"/>
      <c r="EF50" s="489"/>
      <c r="EG50" s="489"/>
      <c r="EH50" s="489"/>
      <c r="EI50" s="489"/>
      <c r="EJ50" s="489"/>
      <c r="EK50" s="489"/>
      <c r="EL50" s="489"/>
      <c r="EM50" s="489"/>
      <c r="EN50" s="489"/>
      <c r="EO50" s="489"/>
      <c r="EP50" s="489"/>
      <c r="EQ50" s="489"/>
      <c r="ES50" s="564"/>
      <c r="ET50" s="564"/>
      <c r="EU50" s="564"/>
      <c r="EV50" s="489"/>
      <c r="EW50" s="489"/>
      <c r="EX50" s="489"/>
      <c r="EZ50" s="564"/>
      <c r="FA50" s="564"/>
      <c r="FB50" s="564"/>
      <c r="FC50" s="489"/>
      <c r="FD50" s="489"/>
      <c r="FE50" s="489"/>
      <c r="FG50" s="564"/>
      <c r="FH50" s="564"/>
      <c r="FI50" s="564"/>
      <c r="FJ50" s="489"/>
      <c r="FK50" s="489"/>
      <c r="FL50" s="564"/>
      <c r="FM50" s="564"/>
      <c r="FN50" s="564"/>
      <c r="FO50" s="564"/>
      <c r="FP50" s="564"/>
      <c r="FQ50" s="564"/>
      <c r="FR50" s="564"/>
      <c r="FS50" s="564"/>
      <c r="FT50" s="564"/>
      <c r="FU50" s="564"/>
      <c r="FV50" s="564"/>
      <c r="FW50" s="564"/>
      <c r="FX50" s="564"/>
      <c r="FY50" s="564"/>
      <c r="FZ50" s="564"/>
      <c r="GA50" s="564"/>
      <c r="GB50" s="564"/>
      <c r="GC50" s="564"/>
      <c r="GD50" s="564"/>
      <c r="GE50" s="564"/>
      <c r="GF50" s="564"/>
      <c r="GG50" s="564"/>
      <c r="GH50" s="564"/>
      <c r="GI50" s="564"/>
      <c r="GJ50" s="564"/>
      <c r="GK50" s="564"/>
      <c r="GL50" s="564"/>
      <c r="GM50" s="564"/>
      <c r="GN50" s="564"/>
      <c r="GO50" s="564"/>
      <c r="GP50" s="564"/>
      <c r="GQ50" s="564"/>
      <c r="GR50" s="564"/>
      <c r="GS50" s="564"/>
      <c r="GT50" s="564"/>
      <c r="GU50" s="564"/>
      <c r="GV50" s="489"/>
      <c r="GW50" s="489"/>
      <c r="GX50" s="489"/>
      <c r="GY50" s="489"/>
      <c r="GZ50" s="489"/>
      <c r="HA50" s="489"/>
      <c r="HB50" s="489"/>
      <c r="HC50" s="489"/>
      <c r="HD50" s="489"/>
      <c r="HE50" s="489"/>
      <c r="HF50" s="489"/>
      <c r="HG50" s="489"/>
      <c r="HH50" s="489"/>
      <c r="HI50" s="489"/>
      <c r="HJ50" s="489"/>
      <c r="HK50" s="489"/>
      <c r="HL50" s="489"/>
      <c r="HM50" s="489"/>
      <c r="HN50" s="489"/>
      <c r="HO50" s="489"/>
      <c r="HP50" s="489"/>
      <c r="HQ50" s="489"/>
      <c r="HR50" s="489"/>
      <c r="HS50" s="489"/>
      <c r="HT50" s="489"/>
      <c r="HU50" s="489"/>
      <c r="HV50" s="489"/>
      <c r="HW50" s="489"/>
      <c r="HX50" s="489"/>
      <c r="HY50" s="489"/>
      <c r="HZ50" s="489"/>
      <c r="IA50" s="489"/>
      <c r="IB50" s="489"/>
      <c r="IC50" s="489"/>
      <c r="ID50" s="489"/>
      <c r="IE50" s="489"/>
      <c r="IF50" s="489"/>
      <c r="IH50" s="564"/>
      <c r="II50" s="564"/>
      <c r="IJ50" s="564"/>
      <c r="IK50" s="489"/>
      <c r="IL50" s="489"/>
      <c r="IM50" s="564"/>
      <c r="IN50" s="564"/>
      <c r="IO50" s="564"/>
      <c r="IP50" s="564"/>
      <c r="IQ50" s="564"/>
      <c r="IR50" s="564"/>
      <c r="IS50" s="489"/>
      <c r="IT50" s="489"/>
      <c r="IU50" s="489"/>
      <c r="IV50" s="489"/>
      <c r="IW50" s="489"/>
      <c r="IX50" s="489"/>
      <c r="IY50" s="489"/>
      <c r="JA50" s="564"/>
      <c r="JB50" s="564"/>
      <c r="JC50" s="564"/>
      <c r="JD50" s="564"/>
      <c r="JE50" s="489"/>
      <c r="JG50" s="562"/>
      <c r="JH50" s="562"/>
      <c r="JI50" s="562"/>
      <c r="JJ50" s="489"/>
      <c r="JK50" s="489"/>
      <c r="JL50" s="562"/>
      <c r="JM50" s="562"/>
      <c r="JN50" s="562"/>
      <c r="JO50" s="562"/>
      <c r="JP50" s="562"/>
      <c r="JQ50" s="562"/>
      <c r="JR50" s="562"/>
      <c r="JS50" s="562"/>
      <c r="JT50" s="562"/>
      <c r="JU50" s="562"/>
      <c r="JV50" s="562"/>
      <c r="JW50" s="562"/>
      <c r="JX50" s="562"/>
      <c r="JY50" s="562"/>
      <c r="JZ50" s="562"/>
      <c r="KA50" s="562"/>
      <c r="KB50" s="489"/>
      <c r="KC50" s="489"/>
      <c r="KD50" s="489"/>
      <c r="KE50" s="489"/>
      <c r="KF50" s="489"/>
      <c r="KG50" s="489"/>
      <c r="KH50" s="489"/>
      <c r="KI50" s="489"/>
      <c r="KJ50" s="489"/>
      <c r="KK50" s="489"/>
      <c r="KL50" s="489"/>
      <c r="KM50" s="489"/>
      <c r="KN50" s="489"/>
      <c r="KO50" s="489"/>
      <c r="KP50" s="489"/>
      <c r="KQ50" s="489"/>
      <c r="KR50" s="489"/>
      <c r="KT50" s="564"/>
      <c r="KU50" s="564"/>
      <c r="KV50" s="489"/>
      <c r="KW50" s="489"/>
    </row>
    <row r="51" spans="1:309">
      <c r="A51" s="490" t="s">
        <v>365</v>
      </c>
      <c r="B51" s="506">
        <v>7.5578703703703703E-2</v>
      </c>
      <c r="C51" s="500" t="s">
        <v>366</v>
      </c>
      <c r="D51" s="507">
        <v>6361</v>
      </c>
      <c r="E51" s="490"/>
      <c r="F51" s="489"/>
      <c r="G51" s="489"/>
      <c r="H51" s="489"/>
      <c r="I51" s="489"/>
      <c r="J51" s="489"/>
      <c r="K51" s="489"/>
      <c r="L51" s="564"/>
      <c r="M51" s="489"/>
      <c r="O51" s="562"/>
      <c r="P51" s="562"/>
      <c r="Q51" s="562"/>
      <c r="R51" s="562"/>
      <c r="S51" s="562"/>
      <c r="T51" s="562"/>
      <c r="U51" s="562"/>
      <c r="V51" s="562"/>
      <c r="W51" s="489"/>
      <c r="Y51" s="562"/>
      <c r="Z51" s="562"/>
      <c r="AA51" s="562"/>
      <c r="AB51" s="562"/>
      <c r="AC51" s="562"/>
      <c r="AD51" s="562"/>
      <c r="AE51" s="562"/>
      <c r="AF51" s="489"/>
      <c r="AH51" s="489"/>
      <c r="AI51" s="489"/>
      <c r="AJ51" s="489"/>
      <c r="AK51" s="489"/>
      <c r="AL51" s="489"/>
      <c r="AM51" s="489"/>
      <c r="AN51" s="489"/>
      <c r="AO51" s="489"/>
      <c r="AP51" s="489"/>
      <c r="AQ51" s="489"/>
      <c r="AR51" s="489"/>
      <c r="AS51" s="489"/>
      <c r="AT51" s="489"/>
      <c r="AU51" s="489"/>
      <c r="AV51" s="489"/>
      <c r="AW51" s="489"/>
      <c r="AX51" s="489"/>
      <c r="AY51" s="489"/>
      <c r="AZ51" s="489"/>
      <c r="BA51" s="489"/>
      <c r="BB51" s="489"/>
      <c r="BC51" s="564"/>
      <c r="BD51" s="564"/>
      <c r="BE51" s="489"/>
      <c r="BG51" s="564"/>
      <c r="BH51" s="564"/>
      <c r="BI51" s="564"/>
      <c r="BJ51" s="489"/>
      <c r="BK51" s="489"/>
      <c r="BL51" s="489"/>
      <c r="BN51" s="564"/>
      <c r="BO51" s="564"/>
      <c r="BP51" s="564"/>
      <c r="BQ51" s="489"/>
      <c r="BR51" s="489"/>
      <c r="BS51" s="489"/>
      <c r="BU51" s="564"/>
      <c r="BV51" s="564"/>
      <c r="BW51" s="564"/>
      <c r="BX51" s="489"/>
      <c r="BY51" s="489"/>
      <c r="BZ51" s="489"/>
      <c r="CB51" s="564"/>
      <c r="CC51" s="564"/>
      <c r="CD51" s="564"/>
      <c r="CE51" s="489"/>
      <c r="CF51" s="489"/>
      <c r="CG51" s="564"/>
      <c r="CH51" s="564"/>
      <c r="CI51" s="564"/>
      <c r="CJ51" s="564"/>
      <c r="CK51" s="564"/>
      <c r="CL51" s="564"/>
      <c r="CM51" s="489"/>
      <c r="CN51" s="489"/>
      <c r="CO51" s="489"/>
      <c r="CP51" s="489"/>
      <c r="CQ51" s="489"/>
      <c r="CR51" s="489"/>
      <c r="CS51" s="489"/>
      <c r="CT51" s="489"/>
      <c r="CV51" s="564"/>
      <c r="CW51" s="564"/>
      <c r="CX51" s="564"/>
      <c r="CY51" s="489"/>
      <c r="CZ51" s="489"/>
      <c r="DA51" s="564"/>
      <c r="DB51" s="489"/>
      <c r="DC51" s="564"/>
      <c r="DD51" s="564"/>
      <c r="DE51" s="564"/>
      <c r="DF51" s="564"/>
      <c r="DG51" s="564"/>
      <c r="DH51" s="564"/>
      <c r="DI51" s="564"/>
      <c r="DJ51" s="564"/>
      <c r="DK51" s="564"/>
      <c r="DL51" s="564"/>
      <c r="DM51" s="564"/>
      <c r="DN51" s="564"/>
      <c r="DO51" s="564"/>
      <c r="DP51" s="564"/>
      <c r="DQ51" s="564"/>
      <c r="DR51" s="564"/>
      <c r="DS51" s="564"/>
      <c r="DT51" s="564"/>
      <c r="DU51" s="564"/>
      <c r="DV51" s="564"/>
      <c r="DW51" s="489"/>
      <c r="DX51" s="489"/>
      <c r="DY51" s="489"/>
      <c r="DZ51" s="489"/>
      <c r="EA51" s="489"/>
      <c r="EB51" s="489"/>
      <c r="EC51" s="489"/>
      <c r="ED51" s="489"/>
      <c r="EE51" s="489"/>
      <c r="EF51" s="489"/>
      <c r="EG51" s="489"/>
      <c r="EH51" s="489"/>
      <c r="EI51" s="489"/>
      <c r="EJ51" s="489"/>
      <c r="EK51" s="489"/>
      <c r="EL51" s="489"/>
      <c r="EM51" s="489"/>
      <c r="EN51" s="489"/>
      <c r="EO51" s="489"/>
      <c r="EP51" s="489"/>
      <c r="EQ51" s="489"/>
      <c r="ES51" s="564"/>
      <c r="ET51" s="564"/>
      <c r="EU51" s="564"/>
      <c r="EV51" s="489"/>
      <c r="EW51" s="489"/>
      <c r="EX51" s="489"/>
      <c r="EZ51" s="564"/>
      <c r="FA51" s="564"/>
      <c r="FB51" s="564"/>
      <c r="FC51" s="489"/>
      <c r="FD51" s="489"/>
      <c r="FE51" s="489"/>
      <c r="FG51" s="564"/>
      <c r="FH51" s="564"/>
      <c r="FI51" s="564"/>
      <c r="FJ51" s="489"/>
      <c r="FK51" s="489"/>
      <c r="FL51" s="564"/>
      <c r="FM51" s="564"/>
      <c r="FN51" s="564"/>
      <c r="FO51" s="564"/>
      <c r="FP51" s="564"/>
      <c r="FQ51" s="564"/>
      <c r="FR51" s="564"/>
      <c r="FS51" s="564"/>
      <c r="FT51" s="564"/>
      <c r="FU51" s="564"/>
      <c r="FV51" s="564"/>
      <c r="FW51" s="564"/>
      <c r="FX51" s="564"/>
      <c r="FY51" s="564"/>
      <c r="FZ51" s="564"/>
      <c r="GA51" s="564"/>
      <c r="GB51" s="564"/>
      <c r="GC51" s="564"/>
      <c r="GD51" s="564"/>
      <c r="GE51" s="564"/>
      <c r="GF51" s="564"/>
      <c r="GG51" s="564"/>
      <c r="GH51" s="564"/>
      <c r="GI51" s="564"/>
      <c r="GJ51" s="564"/>
      <c r="GK51" s="564"/>
      <c r="GL51" s="564"/>
      <c r="GM51" s="564"/>
      <c r="GN51" s="564"/>
      <c r="GO51" s="564"/>
      <c r="GP51" s="564"/>
      <c r="GQ51" s="564"/>
      <c r="GR51" s="564"/>
      <c r="GS51" s="564"/>
      <c r="GT51" s="564"/>
      <c r="GU51" s="564"/>
      <c r="GV51" s="489"/>
      <c r="GW51" s="489"/>
      <c r="GX51" s="489"/>
      <c r="GY51" s="489"/>
      <c r="GZ51" s="489"/>
      <c r="HA51" s="489"/>
      <c r="HB51" s="489"/>
      <c r="HC51" s="489"/>
      <c r="HD51" s="489"/>
      <c r="HE51" s="489"/>
      <c r="HF51" s="489"/>
      <c r="HG51" s="489"/>
      <c r="HH51" s="489"/>
      <c r="HI51" s="489"/>
      <c r="HJ51" s="489"/>
      <c r="HK51" s="489"/>
      <c r="HL51" s="489"/>
      <c r="HM51" s="489"/>
      <c r="HN51" s="489"/>
      <c r="HO51" s="489"/>
      <c r="HP51" s="489"/>
      <c r="HQ51" s="489"/>
      <c r="HR51" s="489"/>
      <c r="HS51" s="489"/>
      <c r="HT51" s="489"/>
      <c r="HU51" s="489"/>
      <c r="HV51" s="489"/>
      <c r="HW51" s="489"/>
      <c r="HX51" s="489"/>
      <c r="HY51" s="489"/>
      <c r="HZ51" s="489"/>
      <c r="IA51" s="489"/>
      <c r="IB51" s="489"/>
      <c r="IC51" s="489"/>
      <c r="ID51" s="489"/>
      <c r="IE51" s="489"/>
      <c r="IF51" s="489"/>
      <c r="IH51" s="564"/>
      <c r="II51" s="564"/>
      <c r="IJ51" s="564"/>
      <c r="IK51" s="489"/>
      <c r="IL51" s="489"/>
      <c r="IM51" s="564"/>
      <c r="IN51" s="564"/>
      <c r="IO51" s="564"/>
      <c r="IP51" s="564"/>
      <c r="IQ51" s="564"/>
      <c r="IR51" s="564"/>
      <c r="IS51" s="489"/>
      <c r="IT51" s="489"/>
      <c r="IU51" s="489"/>
      <c r="IV51" s="489"/>
      <c r="IW51" s="489"/>
      <c r="IX51" s="489"/>
      <c r="IY51" s="489"/>
      <c r="JA51" s="564"/>
      <c r="JB51" s="564"/>
      <c r="JC51" s="564"/>
      <c r="JD51" s="564"/>
      <c r="JE51" s="489"/>
      <c r="JG51" s="562"/>
      <c r="JH51" s="562"/>
      <c r="JI51" s="562"/>
      <c r="JJ51" s="489"/>
      <c r="JK51" s="489"/>
      <c r="JL51" s="562"/>
      <c r="JM51" s="562"/>
      <c r="JN51" s="562"/>
      <c r="JO51" s="562"/>
      <c r="JP51" s="562"/>
      <c r="JQ51" s="562"/>
      <c r="JR51" s="562"/>
      <c r="JS51" s="562"/>
      <c r="JT51" s="562"/>
      <c r="JU51" s="562"/>
      <c r="JV51" s="562"/>
      <c r="JW51" s="562"/>
      <c r="JX51" s="562"/>
      <c r="JY51" s="562"/>
      <c r="JZ51" s="562"/>
      <c r="KA51" s="562"/>
      <c r="KB51" s="489"/>
      <c r="KC51" s="489"/>
      <c r="KD51" s="489"/>
      <c r="KE51" s="489"/>
      <c r="KF51" s="489"/>
      <c r="KG51" s="489"/>
      <c r="KH51" s="489"/>
      <c r="KI51" s="489"/>
      <c r="KJ51" s="489"/>
      <c r="KK51" s="489"/>
      <c r="KL51" s="489"/>
      <c r="KM51" s="489"/>
      <c r="KN51" s="489"/>
      <c r="KO51" s="489"/>
      <c r="KP51" s="489"/>
      <c r="KQ51" s="489"/>
      <c r="KR51" s="489"/>
      <c r="KT51" s="564"/>
      <c r="KU51" s="564"/>
      <c r="KV51" s="489"/>
      <c r="KW51" s="489"/>
    </row>
    <row r="52" spans="1:309">
      <c r="A52" s="490" t="s">
        <v>367</v>
      </c>
      <c r="B52" s="507">
        <v>0</v>
      </c>
      <c r="C52" s="500"/>
      <c r="D52" s="500"/>
      <c r="E52" s="490"/>
      <c r="F52" s="489"/>
      <c r="G52" s="489"/>
      <c r="H52" s="489"/>
      <c r="I52" s="489"/>
      <c r="J52" s="489"/>
      <c r="K52" s="489"/>
      <c r="L52" s="564"/>
      <c r="M52" s="489"/>
      <c r="O52" s="562"/>
      <c r="P52" s="562"/>
      <c r="Q52" s="562"/>
      <c r="R52" s="562"/>
      <c r="S52" s="562"/>
      <c r="T52" s="562"/>
      <c r="U52" s="562"/>
      <c r="V52" s="562"/>
      <c r="W52" s="489"/>
      <c r="Y52" s="562"/>
      <c r="Z52" s="562"/>
      <c r="AA52" s="562"/>
      <c r="AB52" s="562"/>
      <c r="AC52" s="562"/>
      <c r="AD52" s="562"/>
      <c r="AE52" s="562"/>
      <c r="AF52" s="489"/>
      <c r="AH52" s="489"/>
      <c r="AI52" s="489"/>
      <c r="AJ52" s="489"/>
      <c r="AK52" s="489"/>
      <c r="AL52" s="489"/>
      <c r="AM52" s="489"/>
      <c r="AN52" s="489"/>
      <c r="AO52" s="489"/>
      <c r="AP52" s="489"/>
      <c r="AQ52" s="489"/>
      <c r="AR52" s="489"/>
      <c r="AS52" s="489"/>
      <c r="AT52" s="489"/>
      <c r="AU52" s="489"/>
      <c r="AV52" s="489"/>
      <c r="AW52" s="489"/>
      <c r="AX52" s="489"/>
      <c r="AY52" s="489"/>
      <c r="AZ52" s="489"/>
      <c r="BA52" s="489"/>
      <c r="BB52" s="489"/>
      <c r="BC52" s="564"/>
      <c r="BD52" s="564"/>
      <c r="BE52" s="489"/>
      <c r="BG52" s="564"/>
      <c r="BH52" s="564"/>
      <c r="BI52" s="564"/>
      <c r="BJ52" s="489"/>
      <c r="BK52" s="489"/>
      <c r="BL52" s="489"/>
      <c r="BN52" s="564"/>
      <c r="BO52" s="564"/>
      <c r="BP52" s="564"/>
      <c r="BQ52" s="489"/>
      <c r="BR52" s="489"/>
      <c r="BS52" s="489"/>
      <c r="BU52" s="564"/>
      <c r="BV52" s="564"/>
      <c r="BW52" s="564"/>
      <c r="BX52" s="489"/>
      <c r="BY52" s="489"/>
      <c r="BZ52" s="489"/>
      <c r="CB52" s="564"/>
      <c r="CC52" s="564"/>
      <c r="CD52" s="564"/>
      <c r="CE52" s="489"/>
      <c r="CF52" s="489"/>
      <c r="CG52" s="564"/>
      <c r="CH52" s="564"/>
      <c r="CI52" s="564"/>
      <c r="CJ52" s="564"/>
      <c r="CK52" s="564"/>
      <c r="CL52" s="564"/>
      <c r="CM52" s="489"/>
      <c r="CN52" s="489"/>
      <c r="CO52" s="489"/>
      <c r="CP52" s="489"/>
      <c r="CQ52" s="489"/>
      <c r="CR52" s="489"/>
      <c r="CS52" s="489"/>
      <c r="CT52" s="489"/>
      <c r="CV52" s="564"/>
      <c r="CW52" s="564"/>
      <c r="CX52" s="564"/>
      <c r="CY52" s="489"/>
      <c r="CZ52" s="489"/>
      <c r="DA52" s="564"/>
      <c r="DB52" s="489"/>
      <c r="DC52" s="564"/>
      <c r="DD52" s="564"/>
      <c r="DE52" s="564"/>
      <c r="DF52" s="564"/>
      <c r="DG52" s="564"/>
      <c r="DH52" s="564"/>
      <c r="DI52" s="564"/>
      <c r="DJ52" s="564"/>
      <c r="DK52" s="564"/>
      <c r="DL52" s="564"/>
      <c r="DM52" s="564"/>
      <c r="DN52" s="564"/>
      <c r="DO52" s="564"/>
      <c r="DP52" s="564"/>
      <c r="DQ52" s="564"/>
      <c r="DR52" s="564"/>
      <c r="DS52" s="564"/>
      <c r="DT52" s="564"/>
      <c r="DU52" s="564"/>
      <c r="DV52" s="564"/>
      <c r="DW52" s="489"/>
      <c r="DX52" s="489"/>
      <c r="DY52" s="489"/>
      <c r="DZ52" s="489"/>
      <c r="EA52" s="489"/>
      <c r="EB52" s="489"/>
      <c r="EC52" s="489"/>
      <c r="ED52" s="489"/>
      <c r="EE52" s="489"/>
      <c r="EF52" s="489"/>
      <c r="EG52" s="489"/>
      <c r="EH52" s="489"/>
      <c r="EI52" s="489"/>
      <c r="EJ52" s="489"/>
      <c r="EK52" s="489"/>
      <c r="EL52" s="489"/>
      <c r="EM52" s="489"/>
      <c r="EN52" s="489"/>
      <c r="EO52" s="489"/>
      <c r="EP52" s="489"/>
      <c r="EQ52" s="489"/>
      <c r="ES52" s="564"/>
      <c r="ET52" s="564"/>
      <c r="EU52" s="564"/>
      <c r="EV52" s="489"/>
      <c r="EW52" s="489"/>
      <c r="EX52" s="489"/>
      <c r="EZ52" s="564"/>
      <c r="FA52" s="564"/>
      <c r="FB52" s="564"/>
      <c r="FC52" s="489"/>
      <c r="FD52" s="489"/>
      <c r="FE52" s="489"/>
      <c r="FG52" s="564"/>
      <c r="FH52" s="564"/>
      <c r="FI52" s="564"/>
      <c r="FJ52" s="489"/>
      <c r="FK52" s="489"/>
      <c r="FL52" s="564"/>
      <c r="FM52" s="564"/>
      <c r="FN52" s="564"/>
      <c r="FO52" s="564"/>
      <c r="FP52" s="564"/>
      <c r="FQ52" s="564"/>
      <c r="FR52" s="564"/>
      <c r="FS52" s="564"/>
      <c r="FT52" s="564"/>
      <c r="FU52" s="564"/>
      <c r="FV52" s="564"/>
      <c r="FW52" s="564"/>
      <c r="FX52" s="564"/>
      <c r="FY52" s="564"/>
      <c r="FZ52" s="564"/>
      <c r="GA52" s="564"/>
      <c r="GB52" s="564"/>
      <c r="GC52" s="564"/>
      <c r="GD52" s="564"/>
      <c r="GE52" s="564"/>
      <c r="GF52" s="564"/>
      <c r="GG52" s="564"/>
      <c r="GH52" s="564"/>
      <c r="GI52" s="564"/>
      <c r="GJ52" s="564"/>
      <c r="GK52" s="564"/>
      <c r="GL52" s="564"/>
      <c r="GM52" s="564"/>
      <c r="GN52" s="564"/>
      <c r="GO52" s="564"/>
      <c r="GP52" s="564"/>
      <c r="GQ52" s="564"/>
      <c r="GR52" s="564"/>
      <c r="GS52" s="564"/>
      <c r="GT52" s="564"/>
      <c r="GU52" s="564"/>
      <c r="GV52" s="489"/>
      <c r="GW52" s="489"/>
      <c r="GX52" s="489"/>
      <c r="GY52" s="489"/>
      <c r="GZ52" s="489"/>
      <c r="HA52" s="489"/>
      <c r="HB52" s="489"/>
      <c r="HC52" s="489"/>
      <c r="HD52" s="489"/>
      <c r="HE52" s="489"/>
      <c r="HF52" s="489"/>
      <c r="HG52" s="489"/>
      <c r="HH52" s="489"/>
      <c r="HI52" s="489"/>
      <c r="HJ52" s="489"/>
      <c r="HK52" s="489"/>
      <c r="HL52" s="489"/>
      <c r="HM52" s="489"/>
      <c r="HN52" s="489"/>
      <c r="HO52" s="489"/>
      <c r="HP52" s="489"/>
      <c r="HQ52" s="489"/>
      <c r="HR52" s="489"/>
      <c r="HS52" s="489"/>
      <c r="HT52" s="489"/>
      <c r="HU52" s="489"/>
      <c r="HV52" s="489"/>
      <c r="HW52" s="489"/>
      <c r="HX52" s="489"/>
      <c r="HY52" s="489"/>
      <c r="HZ52" s="489"/>
      <c r="IA52" s="489"/>
      <c r="IB52" s="489"/>
      <c r="IC52" s="489"/>
      <c r="ID52" s="489"/>
      <c r="IE52" s="489"/>
      <c r="IF52" s="489"/>
      <c r="IH52" s="564"/>
      <c r="II52" s="564"/>
      <c r="IJ52" s="564"/>
      <c r="IK52" s="489"/>
      <c r="IL52" s="489"/>
      <c r="IM52" s="564"/>
      <c r="IN52" s="564"/>
      <c r="IO52" s="564"/>
      <c r="IP52" s="564"/>
      <c r="IQ52" s="564"/>
      <c r="IR52" s="564"/>
      <c r="IS52" s="489"/>
      <c r="IT52" s="489"/>
      <c r="IU52" s="489"/>
      <c r="IV52" s="489"/>
      <c r="IW52" s="489"/>
      <c r="IX52" s="489"/>
      <c r="IY52" s="489"/>
      <c r="JA52" s="564"/>
      <c r="JB52" s="564"/>
      <c r="JC52" s="564"/>
      <c r="JD52" s="564"/>
      <c r="JE52" s="489"/>
      <c r="JG52" s="562"/>
      <c r="JH52" s="562"/>
      <c r="JI52" s="562"/>
      <c r="JJ52" s="489"/>
      <c r="JK52" s="489"/>
      <c r="JL52" s="562"/>
      <c r="JM52" s="562"/>
      <c r="JN52" s="562"/>
      <c r="JO52" s="562"/>
      <c r="JP52" s="562"/>
      <c r="JQ52" s="562"/>
      <c r="JR52" s="562"/>
      <c r="JS52" s="562"/>
      <c r="JT52" s="562"/>
      <c r="JU52" s="562"/>
      <c r="JV52" s="562"/>
      <c r="JW52" s="562"/>
      <c r="JX52" s="562"/>
      <c r="JY52" s="562"/>
      <c r="JZ52" s="562"/>
      <c r="KA52" s="562"/>
      <c r="KB52" s="489"/>
      <c r="KC52" s="489"/>
      <c r="KD52" s="489"/>
      <c r="KE52" s="489"/>
      <c r="KF52" s="489"/>
      <c r="KG52" s="489"/>
      <c r="KH52" s="489"/>
      <c r="KI52" s="489"/>
      <c r="KJ52" s="489"/>
      <c r="KK52" s="489"/>
      <c r="KL52" s="489"/>
      <c r="KM52" s="489"/>
      <c r="KN52" s="489"/>
      <c r="KO52" s="489"/>
      <c r="KP52" s="489"/>
      <c r="KQ52" s="489"/>
      <c r="KR52" s="489"/>
      <c r="KT52" s="564"/>
      <c r="KU52" s="564"/>
      <c r="KV52" s="489"/>
      <c r="KW52" s="489"/>
    </row>
    <row r="53" spans="1:309">
      <c r="A53" s="490" t="s">
        <v>368</v>
      </c>
      <c r="B53" s="507">
        <v>3796</v>
      </c>
      <c r="C53" s="500"/>
      <c r="D53" s="500"/>
      <c r="E53" s="490"/>
      <c r="F53" s="489"/>
      <c r="G53" s="489"/>
      <c r="H53" s="489"/>
      <c r="I53" s="489"/>
      <c r="J53" s="489"/>
      <c r="K53" s="489"/>
      <c r="L53" s="564"/>
      <c r="M53" s="489"/>
      <c r="O53" s="562"/>
      <c r="P53" s="562"/>
      <c r="Q53" s="562"/>
      <c r="R53" s="562"/>
      <c r="S53" s="562"/>
      <c r="T53" s="562"/>
      <c r="U53" s="562"/>
      <c r="V53" s="562"/>
      <c r="W53" s="489"/>
      <c r="Y53" s="562"/>
      <c r="Z53" s="562"/>
      <c r="AA53" s="562"/>
      <c r="AB53" s="562"/>
      <c r="AC53" s="562"/>
      <c r="AD53" s="562"/>
      <c r="AE53" s="562"/>
      <c r="AF53" s="489"/>
      <c r="AH53" s="489"/>
      <c r="AI53" s="489"/>
      <c r="AJ53" s="489"/>
      <c r="AK53" s="489"/>
      <c r="AL53" s="489"/>
      <c r="AM53" s="489"/>
      <c r="AN53" s="489"/>
      <c r="AO53" s="489"/>
      <c r="AP53" s="489"/>
      <c r="AQ53" s="489"/>
      <c r="AR53" s="489"/>
      <c r="AS53" s="489"/>
      <c r="AT53" s="489"/>
      <c r="AU53" s="489"/>
      <c r="AV53" s="489"/>
      <c r="AW53" s="489"/>
      <c r="AX53" s="489"/>
      <c r="AY53" s="489"/>
      <c r="AZ53" s="489"/>
      <c r="BA53" s="489"/>
      <c r="BB53" s="489"/>
      <c r="BC53" s="564"/>
      <c r="BD53" s="564"/>
      <c r="BE53" s="489"/>
      <c r="BG53" s="564"/>
      <c r="BH53" s="564"/>
      <c r="BI53" s="564"/>
      <c r="BJ53" s="489"/>
      <c r="BK53" s="489"/>
      <c r="BL53" s="489"/>
      <c r="BN53" s="564"/>
      <c r="BO53" s="564"/>
      <c r="BP53" s="564"/>
      <c r="BQ53" s="489"/>
      <c r="BR53" s="489"/>
      <c r="BS53" s="489"/>
      <c r="BU53" s="564"/>
      <c r="BV53" s="564"/>
      <c r="BW53" s="564"/>
      <c r="BX53" s="489"/>
      <c r="BY53" s="489"/>
      <c r="BZ53" s="489"/>
      <c r="CB53" s="564"/>
      <c r="CC53" s="564"/>
      <c r="CD53" s="564"/>
      <c r="CE53" s="489"/>
      <c r="CF53" s="489"/>
      <c r="CG53" s="564"/>
      <c r="CH53" s="564"/>
      <c r="CI53" s="564"/>
      <c r="CJ53" s="564"/>
      <c r="CK53" s="564"/>
      <c r="CL53" s="564"/>
      <c r="CM53" s="489"/>
      <c r="CN53" s="489"/>
      <c r="CO53" s="489"/>
      <c r="CP53" s="489"/>
      <c r="CQ53" s="489"/>
      <c r="CR53" s="489"/>
      <c r="CS53" s="489"/>
      <c r="CT53" s="489"/>
      <c r="CV53" s="564"/>
      <c r="CW53" s="564"/>
      <c r="CX53" s="564"/>
      <c r="CY53" s="489"/>
      <c r="CZ53" s="489"/>
      <c r="DA53" s="564"/>
      <c r="DB53" s="489"/>
      <c r="DC53" s="564"/>
      <c r="DD53" s="564"/>
      <c r="DE53" s="564"/>
      <c r="DF53" s="564"/>
      <c r="DG53" s="564"/>
      <c r="DH53" s="564"/>
      <c r="DI53" s="564"/>
      <c r="DJ53" s="564"/>
      <c r="DK53" s="564"/>
      <c r="DL53" s="564"/>
      <c r="DM53" s="564"/>
      <c r="DN53" s="564"/>
      <c r="DO53" s="564"/>
      <c r="DP53" s="564"/>
      <c r="DQ53" s="564"/>
      <c r="DR53" s="564"/>
      <c r="DS53" s="564"/>
      <c r="DT53" s="564"/>
      <c r="DU53" s="564"/>
      <c r="DV53" s="564"/>
      <c r="DW53" s="489"/>
      <c r="DX53" s="489"/>
      <c r="DY53" s="489"/>
      <c r="DZ53" s="489"/>
      <c r="EA53" s="489"/>
      <c r="EB53" s="489"/>
      <c r="EC53" s="489"/>
      <c r="ED53" s="489"/>
      <c r="EE53" s="489"/>
      <c r="EF53" s="489"/>
      <c r="EG53" s="489"/>
      <c r="EH53" s="489"/>
      <c r="EI53" s="489"/>
      <c r="EJ53" s="489"/>
      <c r="EK53" s="489"/>
      <c r="EL53" s="489"/>
      <c r="EM53" s="489"/>
      <c r="EN53" s="489"/>
      <c r="EO53" s="489"/>
      <c r="EP53" s="489"/>
      <c r="EQ53" s="489"/>
      <c r="ES53" s="564"/>
      <c r="ET53" s="564"/>
      <c r="EU53" s="564"/>
      <c r="EV53" s="489"/>
      <c r="EW53" s="489"/>
      <c r="EX53" s="489"/>
      <c r="EZ53" s="564"/>
      <c r="FA53" s="564"/>
      <c r="FB53" s="564"/>
      <c r="FC53" s="489"/>
      <c r="FD53" s="489"/>
      <c r="FE53" s="489"/>
      <c r="FG53" s="564"/>
      <c r="FH53" s="564"/>
      <c r="FI53" s="564"/>
      <c r="FJ53" s="489"/>
      <c r="FK53" s="489"/>
      <c r="FL53" s="564"/>
      <c r="FM53" s="564"/>
      <c r="FN53" s="564"/>
      <c r="FO53" s="564"/>
      <c r="FP53" s="564"/>
      <c r="FQ53" s="564"/>
      <c r="FR53" s="564"/>
      <c r="FS53" s="564"/>
      <c r="FT53" s="564"/>
      <c r="FU53" s="564"/>
      <c r="FV53" s="564"/>
      <c r="FW53" s="564"/>
      <c r="FX53" s="564"/>
      <c r="FY53" s="564"/>
      <c r="FZ53" s="564"/>
      <c r="GA53" s="564"/>
      <c r="GB53" s="564"/>
      <c r="GC53" s="564"/>
      <c r="GD53" s="564"/>
      <c r="GE53" s="564"/>
      <c r="GF53" s="564"/>
      <c r="GG53" s="564"/>
      <c r="GH53" s="564"/>
      <c r="GI53" s="564"/>
      <c r="GJ53" s="564"/>
      <c r="GK53" s="564"/>
      <c r="GL53" s="564"/>
      <c r="GM53" s="564"/>
      <c r="GN53" s="564"/>
      <c r="GO53" s="564"/>
      <c r="GP53" s="564"/>
      <c r="GQ53" s="564"/>
      <c r="GR53" s="564"/>
      <c r="GS53" s="564"/>
      <c r="GT53" s="564"/>
      <c r="GU53" s="564"/>
      <c r="GV53" s="489"/>
      <c r="GW53" s="489"/>
      <c r="GX53" s="489"/>
      <c r="GY53" s="489"/>
      <c r="GZ53" s="489"/>
      <c r="HA53" s="489"/>
      <c r="HB53" s="489"/>
      <c r="HC53" s="489"/>
      <c r="HD53" s="489"/>
      <c r="HE53" s="489"/>
      <c r="HF53" s="489"/>
      <c r="HG53" s="489"/>
      <c r="HH53" s="489"/>
      <c r="HI53" s="489"/>
      <c r="HJ53" s="489"/>
      <c r="HK53" s="489"/>
      <c r="HL53" s="489"/>
      <c r="HM53" s="489"/>
      <c r="HN53" s="489"/>
      <c r="HO53" s="489"/>
      <c r="HP53" s="489"/>
      <c r="HQ53" s="489"/>
      <c r="HR53" s="489"/>
      <c r="HS53" s="489"/>
      <c r="HT53" s="489"/>
      <c r="HU53" s="489"/>
      <c r="HV53" s="489"/>
      <c r="HW53" s="489"/>
      <c r="HX53" s="489"/>
      <c r="HY53" s="489"/>
      <c r="HZ53" s="489"/>
      <c r="IA53" s="489"/>
      <c r="IB53" s="489"/>
      <c r="IC53" s="489"/>
      <c r="ID53" s="489"/>
      <c r="IE53" s="489"/>
      <c r="IF53" s="489"/>
      <c r="IH53" s="564"/>
      <c r="II53" s="564"/>
      <c r="IJ53" s="564"/>
      <c r="IK53" s="489"/>
      <c r="IL53" s="489"/>
      <c r="IM53" s="564"/>
      <c r="IN53" s="564"/>
      <c r="IO53" s="564"/>
      <c r="IP53" s="564"/>
      <c r="IQ53" s="564"/>
      <c r="IR53" s="564"/>
      <c r="IS53" s="489"/>
      <c r="IT53" s="489"/>
      <c r="IU53" s="489"/>
      <c r="IV53" s="489"/>
      <c r="IW53" s="489"/>
      <c r="IX53" s="489"/>
      <c r="IY53" s="489"/>
      <c r="JA53" s="564"/>
      <c r="JB53" s="564"/>
      <c r="JC53" s="564"/>
      <c r="JD53" s="564"/>
      <c r="JE53" s="489"/>
      <c r="JG53" s="562"/>
      <c r="JH53" s="562"/>
      <c r="JI53" s="562"/>
      <c r="JJ53" s="489"/>
      <c r="JK53" s="489"/>
      <c r="JL53" s="562"/>
      <c r="JM53" s="562"/>
      <c r="JN53" s="562"/>
      <c r="JO53" s="562"/>
      <c r="JP53" s="562"/>
      <c r="JQ53" s="562"/>
      <c r="JR53" s="562"/>
      <c r="JS53" s="562"/>
      <c r="JT53" s="562"/>
      <c r="JU53" s="562"/>
      <c r="JV53" s="562"/>
      <c r="JW53" s="562"/>
      <c r="JX53" s="562"/>
      <c r="JY53" s="562"/>
      <c r="JZ53" s="562"/>
      <c r="KA53" s="562"/>
      <c r="KB53" s="489"/>
      <c r="KC53" s="489"/>
      <c r="KD53" s="489"/>
      <c r="KE53" s="489"/>
      <c r="KF53" s="489"/>
      <c r="KG53" s="489"/>
      <c r="KH53" s="489"/>
      <c r="KI53" s="489"/>
      <c r="KJ53" s="489"/>
      <c r="KK53" s="489"/>
      <c r="KL53" s="489"/>
      <c r="KM53" s="489"/>
      <c r="KN53" s="489"/>
      <c r="KO53" s="489"/>
      <c r="KP53" s="489"/>
      <c r="KQ53" s="489"/>
      <c r="KR53" s="489"/>
      <c r="KT53" s="564"/>
      <c r="KU53" s="564"/>
      <c r="KV53" s="489"/>
      <c r="KW53" s="489"/>
    </row>
    <row r="54" spans="1:309">
      <c r="A54" s="490" t="s">
        <v>369</v>
      </c>
      <c r="B54" s="507">
        <v>0</v>
      </c>
      <c r="C54" s="500"/>
      <c r="D54" s="500"/>
      <c r="E54" s="490"/>
      <c r="F54" s="489"/>
      <c r="G54" s="489"/>
      <c r="H54" s="489"/>
      <c r="I54" s="489"/>
      <c r="J54" s="489"/>
      <c r="K54" s="489"/>
      <c r="L54" s="564"/>
      <c r="M54" s="489"/>
      <c r="O54" s="562"/>
      <c r="P54" s="562"/>
      <c r="Q54" s="562"/>
      <c r="R54" s="562"/>
      <c r="S54" s="562"/>
      <c r="T54" s="562"/>
      <c r="U54" s="562"/>
      <c r="V54" s="562"/>
      <c r="W54" s="489"/>
      <c r="Y54" s="562"/>
      <c r="Z54" s="562"/>
      <c r="AA54" s="562"/>
      <c r="AB54" s="562"/>
      <c r="AC54" s="562"/>
      <c r="AD54" s="562"/>
      <c r="AE54" s="562"/>
      <c r="AF54" s="489"/>
      <c r="AH54" s="489"/>
      <c r="AI54" s="489"/>
      <c r="AJ54" s="489"/>
      <c r="AK54" s="489"/>
      <c r="AL54" s="489"/>
      <c r="AM54" s="489"/>
      <c r="AN54" s="489"/>
      <c r="AO54" s="489"/>
      <c r="AP54" s="489"/>
      <c r="AQ54" s="489"/>
      <c r="AR54" s="489"/>
      <c r="AS54" s="489"/>
      <c r="AT54" s="489"/>
      <c r="AU54" s="489"/>
      <c r="AV54" s="489"/>
      <c r="AW54" s="489"/>
      <c r="AX54" s="489"/>
      <c r="AY54" s="489"/>
      <c r="AZ54" s="489"/>
      <c r="BA54" s="489"/>
      <c r="BB54" s="489"/>
      <c r="BC54" s="564"/>
      <c r="BD54" s="564"/>
      <c r="BE54" s="489"/>
      <c r="BG54" s="564"/>
      <c r="BH54" s="564"/>
      <c r="BI54" s="564"/>
      <c r="BJ54" s="489"/>
      <c r="BK54" s="489"/>
      <c r="BL54" s="489"/>
      <c r="BN54" s="564"/>
      <c r="BO54" s="564"/>
      <c r="BP54" s="564"/>
      <c r="BQ54" s="489"/>
      <c r="BR54" s="489"/>
      <c r="BS54" s="489"/>
      <c r="BU54" s="564"/>
      <c r="BV54" s="564"/>
      <c r="BW54" s="564"/>
      <c r="BX54" s="489"/>
      <c r="BY54" s="489"/>
      <c r="BZ54" s="489"/>
      <c r="CB54" s="564"/>
      <c r="CC54" s="564"/>
      <c r="CD54" s="564"/>
      <c r="CE54" s="489"/>
      <c r="CF54" s="489"/>
      <c r="CG54" s="564"/>
      <c r="CH54" s="564"/>
      <c r="CI54" s="564"/>
      <c r="CJ54" s="564"/>
      <c r="CK54" s="564"/>
      <c r="CL54" s="564"/>
      <c r="CM54" s="489"/>
      <c r="CN54" s="489"/>
      <c r="CO54" s="489"/>
      <c r="CP54" s="489"/>
      <c r="CQ54" s="489"/>
      <c r="CR54" s="489"/>
      <c r="CS54" s="489"/>
      <c r="CT54" s="489"/>
      <c r="CV54" s="564"/>
      <c r="CW54" s="564"/>
      <c r="CX54" s="564"/>
      <c r="CY54" s="489"/>
      <c r="CZ54" s="489"/>
      <c r="DA54" s="564"/>
      <c r="DB54" s="489"/>
      <c r="DC54" s="564"/>
      <c r="DD54" s="564"/>
      <c r="DE54" s="564"/>
      <c r="DF54" s="564"/>
      <c r="DG54" s="564"/>
      <c r="DH54" s="564"/>
      <c r="DI54" s="564"/>
      <c r="DJ54" s="564"/>
      <c r="DK54" s="564"/>
      <c r="DL54" s="564"/>
      <c r="DM54" s="564"/>
      <c r="DN54" s="564"/>
      <c r="DO54" s="564"/>
      <c r="DP54" s="564"/>
      <c r="DQ54" s="564"/>
      <c r="DR54" s="564"/>
      <c r="DS54" s="564"/>
      <c r="DT54" s="564"/>
      <c r="DU54" s="564"/>
      <c r="DV54" s="564"/>
      <c r="DW54" s="489"/>
      <c r="DX54" s="489"/>
      <c r="DY54" s="489"/>
      <c r="DZ54" s="489"/>
      <c r="EA54" s="489"/>
      <c r="EB54" s="489"/>
      <c r="EC54" s="489"/>
      <c r="ED54" s="489"/>
      <c r="EE54" s="489"/>
      <c r="EF54" s="489"/>
      <c r="EG54" s="489"/>
      <c r="EH54" s="489"/>
      <c r="EI54" s="489"/>
      <c r="EJ54" s="489"/>
      <c r="EK54" s="489"/>
      <c r="EL54" s="489"/>
      <c r="EM54" s="489"/>
      <c r="EN54" s="489"/>
      <c r="EO54" s="489"/>
      <c r="EP54" s="489"/>
      <c r="EQ54" s="489"/>
      <c r="ES54" s="564"/>
      <c r="ET54" s="564"/>
      <c r="EU54" s="564"/>
      <c r="EV54" s="489"/>
      <c r="EW54" s="489"/>
      <c r="EX54" s="489"/>
      <c r="EZ54" s="564"/>
      <c r="FA54" s="564"/>
      <c r="FB54" s="564"/>
      <c r="FC54" s="489"/>
      <c r="FD54" s="489"/>
      <c r="FE54" s="489"/>
      <c r="FG54" s="564"/>
      <c r="FH54" s="564"/>
      <c r="FI54" s="564"/>
      <c r="FJ54" s="489"/>
      <c r="FK54" s="489"/>
      <c r="FL54" s="564"/>
      <c r="FM54" s="564"/>
      <c r="FN54" s="564"/>
      <c r="FO54" s="564"/>
      <c r="FP54" s="564"/>
      <c r="FQ54" s="564"/>
      <c r="FR54" s="564"/>
      <c r="FS54" s="564"/>
      <c r="FT54" s="564"/>
      <c r="FU54" s="564"/>
      <c r="FV54" s="564"/>
      <c r="FW54" s="564"/>
      <c r="FX54" s="564"/>
      <c r="FY54" s="564"/>
      <c r="FZ54" s="564"/>
      <c r="GA54" s="564"/>
      <c r="GB54" s="564"/>
      <c r="GC54" s="564"/>
      <c r="GD54" s="564"/>
      <c r="GE54" s="564"/>
      <c r="GF54" s="564"/>
      <c r="GG54" s="564"/>
      <c r="GH54" s="564"/>
      <c r="GI54" s="564"/>
      <c r="GJ54" s="564"/>
      <c r="GK54" s="564"/>
      <c r="GL54" s="564"/>
      <c r="GM54" s="564"/>
      <c r="GN54" s="564"/>
      <c r="GO54" s="564"/>
      <c r="GP54" s="564"/>
      <c r="GQ54" s="564"/>
      <c r="GR54" s="564"/>
      <c r="GS54" s="564"/>
      <c r="GT54" s="564"/>
      <c r="GU54" s="564"/>
      <c r="GV54" s="489"/>
      <c r="GW54" s="489"/>
      <c r="GX54" s="489"/>
      <c r="GY54" s="489"/>
      <c r="GZ54" s="489"/>
      <c r="HA54" s="489"/>
      <c r="HB54" s="489"/>
      <c r="HC54" s="489"/>
      <c r="HD54" s="489"/>
      <c r="HE54" s="489"/>
      <c r="HF54" s="489"/>
      <c r="HG54" s="489"/>
      <c r="HH54" s="489"/>
      <c r="HI54" s="489"/>
      <c r="HJ54" s="489"/>
      <c r="HK54" s="489"/>
      <c r="HL54" s="489"/>
      <c r="HM54" s="489"/>
      <c r="HN54" s="489"/>
      <c r="HO54" s="489"/>
      <c r="HP54" s="489"/>
      <c r="HQ54" s="489"/>
      <c r="HR54" s="489"/>
      <c r="HS54" s="489"/>
      <c r="HT54" s="489"/>
      <c r="HU54" s="489"/>
      <c r="HV54" s="489"/>
      <c r="HW54" s="489"/>
      <c r="HX54" s="489"/>
      <c r="HY54" s="489"/>
      <c r="HZ54" s="489"/>
      <c r="IA54" s="489"/>
      <c r="IB54" s="489"/>
      <c r="IC54" s="489"/>
      <c r="ID54" s="489"/>
      <c r="IE54" s="489"/>
      <c r="IF54" s="489"/>
      <c r="IH54" s="564"/>
      <c r="II54" s="564"/>
      <c r="IJ54" s="564"/>
      <c r="IK54" s="489"/>
      <c r="IL54" s="489"/>
      <c r="IM54" s="564"/>
      <c r="IN54" s="564"/>
      <c r="IO54" s="564"/>
      <c r="IP54" s="564"/>
      <c r="IQ54" s="564"/>
      <c r="IR54" s="564"/>
      <c r="IS54" s="489"/>
      <c r="IT54" s="489"/>
      <c r="IU54" s="489"/>
      <c r="IV54" s="489"/>
      <c r="IW54" s="489"/>
      <c r="IX54" s="489"/>
      <c r="IY54" s="489"/>
      <c r="JA54" s="564"/>
      <c r="JB54" s="564"/>
      <c r="JC54" s="564"/>
      <c r="JD54" s="564"/>
      <c r="JE54" s="489"/>
      <c r="JG54" s="562"/>
      <c r="JH54" s="562"/>
      <c r="JI54" s="562"/>
      <c r="JJ54" s="489"/>
      <c r="JK54" s="489"/>
      <c r="JL54" s="562"/>
      <c r="JM54" s="562"/>
      <c r="JN54" s="562"/>
      <c r="JO54" s="562"/>
      <c r="JP54" s="562"/>
      <c r="JQ54" s="562"/>
      <c r="JR54" s="562"/>
      <c r="JS54" s="562"/>
      <c r="JT54" s="562"/>
      <c r="JU54" s="562"/>
      <c r="JV54" s="562"/>
      <c r="JW54" s="562"/>
      <c r="JX54" s="562"/>
      <c r="JY54" s="562"/>
      <c r="JZ54" s="562"/>
      <c r="KA54" s="562"/>
      <c r="KB54" s="489"/>
      <c r="KC54" s="489"/>
      <c r="KD54" s="489"/>
      <c r="KE54" s="489"/>
      <c r="KF54" s="489"/>
      <c r="KG54" s="489"/>
      <c r="KH54" s="489"/>
      <c r="KI54" s="489"/>
      <c r="KJ54" s="489"/>
      <c r="KK54" s="489"/>
      <c r="KL54" s="489"/>
      <c r="KM54" s="489"/>
      <c r="KN54" s="489"/>
      <c r="KO54" s="489"/>
      <c r="KP54" s="489"/>
      <c r="KQ54" s="489"/>
      <c r="KR54" s="489"/>
      <c r="KT54" s="564"/>
      <c r="KU54" s="564"/>
      <c r="KV54" s="489"/>
      <c r="KW54" s="489"/>
    </row>
    <row r="55" spans="1:309">
      <c r="A55" s="490" t="s">
        <v>370</v>
      </c>
      <c r="B55" s="507">
        <v>0</v>
      </c>
      <c r="C55" s="500"/>
      <c r="D55" s="500"/>
      <c r="E55" s="490"/>
      <c r="F55" s="489"/>
      <c r="G55" s="489"/>
      <c r="H55" s="489"/>
      <c r="I55" s="489"/>
      <c r="J55" s="489"/>
      <c r="K55" s="489"/>
      <c r="L55" s="564"/>
      <c r="M55" s="489"/>
      <c r="O55" s="562"/>
      <c r="P55" s="562"/>
      <c r="Q55" s="562"/>
      <c r="R55" s="562"/>
      <c r="S55" s="562"/>
      <c r="T55" s="562"/>
      <c r="U55" s="562"/>
      <c r="V55" s="562"/>
      <c r="W55" s="489"/>
      <c r="Y55" s="562"/>
      <c r="Z55" s="562"/>
      <c r="AA55" s="562"/>
      <c r="AB55" s="562"/>
      <c r="AC55" s="562"/>
      <c r="AD55" s="562"/>
      <c r="AE55" s="562"/>
      <c r="AF55" s="489"/>
      <c r="AH55" s="489"/>
      <c r="AI55" s="489"/>
      <c r="AJ55" s="489"/>
      <c r="AK55" s="489"/>
      <c r="AL55" s="489"/>
      <c r="AM55" s="489"/>
      <c r="AN55" s="489"/>
      <c r="AO55" s="489"/>
      <c r="AP55" s="489"/>
      <c r="AQ55" s="489"/>
      <c r="AR55" s="489"/>
      <c r="AS55" s="489"/>
      <c r="AT55" s="489"/>
      <c r="AU55" s="489"/>
      <c r="AV55" s="489"/>
      <c r="AW55" s="489"/>
      <c r="AX55" s="489"/>
      <c r="AY55" s="489"/>
      <c r="AZ55" s="489"/>
      <c r="BA55" s="489"/>
      <c r="BB55" s="489"/>
      <c r="BC55" s="564"/>
      <c r="BD55" s="564"/>
      <c r="BE55" s="489"/>
      <c r="BG55" s="564"/>
      <c r="BH55" s="564"/>
      <c r="BI55" s="564"/>
      <c r="BJ55" s="489"/>
      <c r="BK55" s="489"/>
      <c r="BL55" s="489"/>
      <c r="BN55" s="564"/>
      <c r="BO55" s="564"/>
      <c r="BP55" s="564"/>
      <c r="BQ55" s="489"/>
      <c r="BR55" s="489"/>
      <c r="BS55" s="489"/>
      <c r="BU55" s="564"/>
      <c r="BV55" s="564"/>
      <c r="BW55" s="564"/>
      <c r="BX55" s="489"/>
      <c r="BY55" s="489"/>
      <c r="BZ55" s="489"/>
      <c r="CB55" s="564"/>
      <c r="CC55" s="564"/>
      <c r="CD55" s="564"/>
      <c r="CE55" s="489"/>
      <c r="CF55" s="489"/>
      <c r="CG55" s="564"/>
      <c r="CH55" s="564"/>
      <c r="CI55" s="564"/>
      <c r="CJ55" s="564"/>
      <c r="CK55" s="564"/>
      <c r="CL55" s="564"/>
      <c r="CM55" s="489"/>
      <c r="CN55" s="489"/>
      <c r="CO55" s="489"/>
      <c r="CP55" s="489"/>
      <c r="CQ55" s="489"/>
      <c r="CR55" s="489"/>
      <c r="CS55" s="489"/>
      <c r="CT55" s="489"/>
      <c r="CV55" s="564"/>
      <c r="CW55" s="564"/>
      <c r="CX55" s="564"/>
      <c r="CY55" s="489"/>
      <c r="CZ55" s="489"/>
      <c r="DA55" s="564"/>
      <c r="DB55" s="489"/>
      <c r="DC55" s="564"/>
      <c r="DD55" s="564"/>
      <c r="DE55" s="564"/>
      <c r="DF55" s="564"/>
      <c r="DG55" s="564"/>
      <c r="DH55" s="564"/>
      <c r="DI55" s="564"/>
      <c r="DJ55" s="564"/>
      <c r="DK55" s="564"/>
      <c r="DL55" s="564"/>
      <c r="DM55" s="564"/>
      <c r="DN55" s="564"/>
      <c r="DO55" s="564"/>
      <c r="DP55" s="564"/>
      <c r="DQ55" s="564"/>
      <c r="DR55" s="564"/>
      <c r="DS55" s="564"/>
      <c r="DT55" s="564"/>
      <c r="DU55" s="564"/>
      <c r="DV55" s="564"/>
      <c r="DW55" s="489"/>
      <c r="DX55" s="489"/>
      <c r="DY55" s="489"/>
      <c r="DZ55" s="489"/>
      <c r="EA55" s="489"/>
      <c r="EB55" s="489"/>
      <c r="EC55" s="489"/>
      <c r="ED55" s="489"/>
      <c r="EE55" s="489"/>
      <c r="EF55" s="489"/>
      <c r="EG55" s="489"/>
      <c r="EH55" s="489"/>
      <c r="EI55" s="489"/>
      <c r="EJ55" s="489"/>
      <c r="EK55" s="489"/>
      <c r="EL55" s="489"/>
      <c r="EM55" s="489"/>
      <c r="EN55" s="489"/>
      <c r="EO55" s="489"/>
      <c r="EP55" s="489"/>
      <c r="EQ55" s="489"/>
      <c r="ES55" s="564"/>
      <c r="ET55" s="564"/>
      <c r="EU55" s="564"/>
      <c r="EV55" s="489"/>
      <c r="EW55" s="489"/>
      <c r="EX55" s="489"/>
      <c r="EZ55" s="564"/>
      <c r="FA55" s="564"/>
      <c r="FB55" s="564"/>
      <c r="FC55" s="489"/>
      <c r="FD55" s="489"/>
      <c r="FE55" s="489"/>
      <c r="FG55" s="564"/>
      <c r="FH55" s="564"/>
      <c r="FI55" s="564"/>
      <c r="FJ55" s="489"/>
      <c r="FK55" s="489"/>
      <c r="FL55" s="564"/>
      <c r="FM55" s="564"/>
      <c r="FN55" s="564"/>
      <c r="FO55" s="564"/>
      <c r="FP55" s="564"/>
      <c r="FQ55" s="564"/>
      <c r="FR55" s="564"/>
      <c r="FS55" s="564"/>
      <c r="FT55" s="564"/>
      <c r="FU55" s="564"/>
      <c r="FV55" s="564"/>
      <c r="FW55" s="564"/>
      <c r="FX55" s="564"/>
      <c r="FY55" s="564"/>
      <c r="FZ55" s="564"/>
      <c r="GA55" s="564"/>
      <c r="GB55" s="564"/>
      <c r="GC55" s="564"/>
      <c r="GD55" s="564"/>
      <c r="GE55" s="564"/>
      <c r="GF55" s="564"/>
      <c r="GG55" s="564"/>
      <c r="GH55" s="564"/>
      <c r="GI55" s="564"/>
      <c r="GJ55" s="564"/>
      <c r="GK55" s="564"/>
      <c r="GL55" s="564"/>
      <c r="GM55" s="564"/>
      <c r="GN55" s="564"/>
      <c r="GO55" s="564"/>
      <c r="GP55" s="564"/>
      <c r="GQ55" s="564"/>
      <c r="GR55" s="564"/>
      <c r="GS55" s="564"/>
      <c r="GT55" s="564"/>
      <c r="GU55" s="564"/>
      <c r="GV55" s="489"/>
      <c r="GW55" s="489"/>
      <c r="GX55" s="489"/>
      <c r="GY55" s="489"/>
      <c r="GZ55" s="489"/>
      <c r="HA55" s="489"/>
      <c r="HB55" s="489"/>
      <c r="HC55" s="489"/>
      <c r="HD55" s="489"/>
      <c r="HE55" s="489"/>
      <c r="HF55" s="489"/>
      <c r="HG55" s="489"/>
      <c r="HH55" s="489"/>
      <c r="HI55" s="489"/>
      <c r="HJ55" s="489"/>
      <c r="HK55" s="489"/>
      <c r="HL55" s="489"/>
      <c r="HM55" s="489"/>
      <c r="HN55" s="489"/>
      <c r="HO55" s="489"/>
      <c r="HP55" s="489"/>
      <c r="HQ55" s="489"/>
      <c r="HR55" s="489"/>
      <c r="HS55" s="489"/>
      <c r="HT55" s="489"/>
      <c r="HU55" s="489"/>
      <c r="HV55" s="489"/>
      <c r="HW55" s="489"/>
      <c r="HX55" s="489"/>
      <c r="HY55" s="489"/>
      <c r="HZ55" s="489"/>
      <c r="IA55" s="489"/>
      <c r="IB55" s="489"/>
      <c r="IC55" s="489"/>
      <c r="ID55" s="489"/>
      <c r="IE55" s="489"/>
      <c r="IF55" s="489"/>
      <c r="IH55" s="564"/>
      <c r="II55" s="564"/>
      <c r="IJ55" s="564"/>
      <c r="IK55" s="489"/>
      <c r="IL55" s="489"/>
      <c r="IM55" s="564"/>
      <c r="IN55" s="564"/>
      <c r="IO55" s="564"/>
      <c r="IP55" s="564"/>
      <c r="IQ55" s="564"/>
      <c r="IR55" s="564"/>
      <c r="IS55" s="489"/>
      <c r="IT55" s="489"/>
      <c r="IU55" s="489"/>
      <c r="IV55" s="489"/>
      <c r="IW55" s="489"/>
      <c r="IX55" s="489"/>
      <c r="IY55" s="489"/>
      <c r="JA55" s="564"/>
      <c r="JB55" s="564"/>
      <c r="JC55" s="564"/>
      <c r="JD55" s="564"/>
      <c r="JE55" s="489"/>
      <c r="JG55" s="562"/>
      <c r="JH55" s="562"/>
      <c r="JI55" s="562"/>
      <c r="JJ55" s="489"/>
      <c r="JK55" s="489"/>
      <c r="JL55" s="562"/>
      <c r="JM55" s="562"/>
      <c r="JN55" s="562"/>
      <c r="JO55" s="562"/>
      <c r="JP55" s="562"/>
      <c r="JQ55" s="562"/>
      <c r="JR55" s="562"/>
      <c r="JS55" s="562"/>
      <c r="JT55" s="562"/>
      <c r="JU55" s="562"/>
      <c r="JV55" s="562"/>
      <c r="JW55" s="562"/>
      <c r="JX55" s="562"/>
      <c r="JY55" s="562"/>
      <c r="JZ55" s="562"/>
      <c r="KA55" s="562"/>
      <c r="KB55" s="489"/>
      <c r="KC55" s="489"/>
      <c r="KD55" s="489"/>
      <c r="KE55" s="489"/>
      <c r="KF55" s="489"/>
      <c r="KG55" s="489"/>
      <c r="KH55" s="489"/>
      <c r="KI55" s="489"/>
      <c r="KJ55" s="489"/>
      <c r="KK55" s="489"/>
      <c r="KL55" s="489"/>
      <c r="KM55" s="489"/>
      <c r="KN55" s="489"/>
      <c r="KO55" s="489"/>
      <c r="KP55" s="489"/>
      <c r="KQ55" s="489"/>
      <c r="KR55" s="489"/>
      <c r="KT55" s="564"/>
      <c r="KU55" s="564"/>
      <c r="KV55" s="489"/>
      <c r="KW55" s="489"/>
    </row>
    <row r="56" spans="1:309">
      <c r="A56" s="490" t="s">
        <v>371</v>
      </c>
      <c r="B56" s="507">
        <v>0</v>
      </c>
      <c r="C56" s="500"/>
      <c r="D56" s="500"/>
      <c r="E56" s="490"/>
      <c r="F56" s="489"/>
      <c r="G56" s="489"/>
      <c r="H56" s="489"/>
      <c r="I56" s="489"/>
      <c r="J56" s="489"/>
      <c r="K56" s="489"/>
      <c r="L56" s="564"/>
      <c r="M56" s="489"/>
      <c r="O56" s="562"/>
      <c r="P56" s="562"/>
      <c r="Q56" s="562"/>
      <c r="R56" s="562"/>
      <c r="S56" s="562"/>
      <c r="T56" s="562"/>
      <c r="U56" s="562"/>
      <c r="V56" s="562"/>
      <c r="W56" s="489"/>
      <c r="Y56" s="562"/>
      <c r="Z56" s="562"/>
      <c r="AA56" s="562"/>
      <c r="AB56" s="562"/>
      <c r="AC56" s="562"/>
      <c r="AD56" s="562"/>
      <c r="AE56" s="562"/>
      <c r="AF56" s="489"/>
      <c r="AH56" s="489"/>
      <c r="AI56" s="489"/>
      <c r="AJ56" s="489"/>
      <c r="AK56" s="489"/>
      <c r="AL56" s="489"/>
      <c r="AM56" s="489"/>
      <c r="AN56" s="489"/>
      <c r="AO56" s="489"/>
      <c r="AP56" s="489"/>
      <c r="AQ56" s="489"/>
      <c r="AR56" s="489"/>
      <c r="AS56" s="489"/>
      <c r="AT56" s="489"/>
      <c r="AU56" s="489"/>
      <c r="AV56" s="489"/>
      <c r="AW56" s="489"/>
      <c r="AX56" s="489"/>
      <c r="AY56" s="489"/>
      <c r="AZ56" s="489"/>
      <c r="BA56" s="489"/>
      <c r="BB56" s="489"/>
      <c r="BC56" s="564"/>
      <c r="BD56" s="564"/>
      <c r="BE56" s="489"/>
      <c r="BG56" s="564"/>
      <c r="BH56" s="564"/>
      <c r="BI56" s="564"/>
      <c r="BJ56" s="489"/>
      <c r="BK56" s="489"/>
      <c r="BL56" s="489"/>
      <c r="BN56" s="564"/>
      <c r="BO56" s="564"/>
      <c r="BP56" s="564"/>
      <c r="BQ56" s="489"/>
      <c r="BR56" s="489"/>
      <c r="BS56" s="489"/>
      <c r="BU56" s="564"/>
      <c r="BV56" s="564"/>
      <c r="BW56" s="564"/>
      <c r="BX56" s="489"/>
      <c r="BY56" s="489"/>
      <c r="BZ56" s="489"/>
      <c r="CB56" s="564"/>
      <c r="CC56" s="564"/>
      <c r="CD56" s="564"/>
      <c r="CE56" s="489"/>
      <c r="CF56" s="489"/>
      <c r="CG56" s="564"/>
      <c r="CH56" s="564"/>
      <c r="CI56" s="564"/>
      <c r="CJ56" s="564"/>
      <c r="CK56" s="564"/>
      <c r="CL56" s="564"/>
      <c r="CM56" s="489"/>
      <c r="CN56" s="489"/>
      <c r="CO56" s="489"/>
      <c r="CP56" s="489"/>
      <c r="CQ56" s="489"/>
      <c r="CR56" s="489"/>
      <c r="CS56" s="489"/>
      <c r="CT56" s="489"/>
      <c r="CV56" s="564"/>
      <c r="CW56" s="564"/>
      <c r="CX56" s="564"/>
      <c r="CY56" s="489"/>
      <c r="CZ56" s="489"/>
      <c r="DA56" s="564"/>
      <c r="DB56" s="489"/>
      <c r="DC56" s="564"/>
      <c r="DD56" s="564"/>
      <c r="DE56" s="564"/>
      <c r="DF56" s="564"/>
      <c r="DG56" s="564"/>
      <c r="DH56" s="564"/>
      <c r="DI56" s="564"/>
      <c r="DJ56" s="564"/>
      <c r="DK56" s="564"/>
      <c r="DL56" s="564"/>
      <c r="DM56" s="564"/>
      <c r="DN56" s="564"/>
      <c r="DO56" s="564"/>
      <c r="DP56" s="564"/>
      <c r="DQ56" s="564"/>
      <c r="DR56" s="564"/>
      <c r="DS56" s="564"/>
      <c r="DT56" s="564"/>
      <c r="DU56" s="564"/>
      <c r="DV56" s="564"/>
      <c r="DW56" s="489"/>
      <c r="DX56" s="489"/>
      <c r="DY56" s="489"/>
      <c r="DZ56" s="489"/>
      <c r="EA56" s="489"/>
      <c r="EB56" s="489"/>
      <c r="EC56" s="489"/>
      <c r="ED56" s="489"/>
      <c r="EE56" s="489"/>
      <c r="EF56" s="489"/>
      <c r="EG56" s="489"/>
      <c r="EH56" s="489"/>
      <c r="EI56" s="489"/>
      <c r="EJ56" s="489"/>
      <c r="EK56" s="489"/>
      <c r="EL56" s="489"/>
      <c r="EM56" s="489"/>
      <c r="EN56" s="489"/>
      <c r="EO56" s="489"/>
      <c r="EP56" s="489"/>
      <c r="EQ56" s="489"/>
      <c r="ES56" s="564"/>
      <c r="ET56" s="564"/>
      <c r="EU56" s="564"/>
      <c r="EV56" s="489"/>
      <c r="EW56" s="489"/>
      <c r="EX56" s="489"/>
      <c r="EZ56" s="564"/>
      <c r="FA56" s="564"/>
      <c r="FB56" s="564"/>
      <c r="FC56" s="489"/>
      <c r="FD56" s="489"/>
      <c r="FE56" s="489"/>
      <c r="FG56" s="564"/>
      <c r="FH56" s="564"/>
      <c r="FI56" s="564"/>
      <c r="FJ56" s="489"/>
      <c r="FK56" s="489"/>
      <c r="FL56" s="564"/>
      <c r="FM56" s="564"/>
      <c r="FN56" s="564"/>
      <c r="FO56" s="564"/>
      <c r="FP56" s="564"/>
      <c r="FQ56" s="564"/>
      <c r="FR56" s="564"/>
      <c r="FS56" s="564"/>
      <c r="FT56" s="564"/>
      <c r="FU56" s="564"/>
      <c r="FV56" s="564"/>
      <c r="FW56" s="564"/>
      <c r="FX56" s="564"/>
      <c r="FY56" s="564"/>
      <c r="FZ56" s="564"/>
      <c r="GA56" s="564"/>
      <c r="GB56" s="564"/>
      <c r="GC56" s="564"/>
      <c r="GD56" s="564"/>
      <c r="GE56" s="564"/>
      <c r="GF56" s="564"/>
      <c r="GG56" s="564"/>
      <c r="GH56" s="564"/>
      <c r="GI56" s="564"/>
      <c r="GJ56" s="564"/>
      <c r="GK56" s="564"/>
      <c r="GL56" s="564"/>
      <c r="GM56" s="564"/>
      <c r="GN56" s="564"/>
      <c r="GO56" s="564"/>
      <c r="GP56" s="564"/>
      <c r="GQ56" s="564"/>
      <c r="GR56" s="564"/>
      <c r="GS56" s="564"/>
      <c r="GT56" s="564"/>
      <c r="GU56" s="564"/>
      <c r="GV56" s="489"/>
      <c r="GW56" s="489"/>
      <c r="GX56" s="489"/>
      <c r="GY56" s="489"/>
      <c r="GZ56" s="489"/>
      <c r="HA56" s="489"/>
      <c r="HB56" s="489"/>
      <c r="HC56" s="489"/>
      <c r="HD56" s="489"/>
      <c r="HE56" s="489"/>
      <c r="HF56" s="489"/>
      <c r="HG56" s="489"/>
      <c r="HH56" s="489"/>
      <c r="HI56" s="489"/>
      <c r="HJ56" s="489"/>
      <c r="HK56" s="489"/>
      <c r="HL56" s="489"/>
      <c r="HM56" s="489"/>
      <c r="HN56" s="489"/>
      <c r="HO56" s="489"/>
      <c r="HP56" s="489"/>
      <c r="HQ56" s="489"/>
      <c r="HR56" s="489"/>
      <c r="HS56" s="489"/>
      <c r="HT56" s="489"/>
      <c r="HU56" s="489"/>
      <c r="HV56" s="489"/>
      <c r="HW56" s="489"/>
      <c r="HX56" s="489"/>
      <c r="HY56" s="489"/>
      <c r="HZ56" s="489"/>
      <c r="IA56" s="489"/>
      <c r="IB56" s="489"/>
      <c r="IC56" s="489"/>
      <c r="ID56" s="489"/>
      <c r="IE56" s="489"/>
      <c r="IF56" s="489"/>
      <c r="IH56" s="564"/>
      <c r="II56" s="564"/>
      <c r="IJ56" s="564"/>
      <c r="IK56" s="489"/>
      <c r="IL56" s="489"/>
      <c r="IM56" s="564"/>
      <c r="IN56" s="564"/>
      <c r="IO56" s="564"/>
      <c r="IP56" s="564"/>
      <c r="IQ56" s="564"/>
      <c r="IR56" s="564"/>
      <c r="IS56" s="489"/>
      <c r="IT56" s="489"/>
      <c r="IU56" s="489"/>
      <c r="IV56" s="489"/>
      <c r="IW56" s="489"/>
      <c r="IX56" s="489"/>
      <c r="IY56" s="489"/>
      <c r="JA56" s="564"/>
      <c r="JB56" s="564"/>
      <c r="JC56" s="564"/>
      <c r="JD56" s="564"/>
      <c r="JE56" s="489"/>
      <c r="JG56" s="562"/>
      <c r="JH56" s="562"/>
      <c r="JI56" s="562"/>
      <c r="JJ56" s="489"/>
      <c r="JK56" s="489"/>
      <c r="JL56" s="562"/>
      <c r="JM56" s="562"/>
      <c r="JN56" s="562"/>
      <c r="JO56" s="562"/>
      <c r="JP56" s="562"/>
      <c r="JQ56" s="562"/>
      <c r="JR56" s="562"/>
      <c r="JS56" s="562"/>
      <c r="JT56" s="562"/>
      <c r="JU56" s="562"/>
      <c r="JV56" s="562"/>
      <c r="JW56" s="562"/>
      <c r="JX56" s="562"/>
      <c r="JY56" s="562"/>
      <c r="JZ56" s="562"/>
      <c r="KA56" s="562"/>
      <c r="KB56" s="489"/>
      <c r="KC56" s="489"/>
      <c r="KD56" s="489"/>
      <c r="KE56" s="489"/>
      <c r="KF56" s="489"/>
      <c r="KG56" s="489"/>
      <c r="KH56" s="489"/>
      <c r="KI56" s="489"/>
      <c r="KJ56" s="489"/>
      <c r="KK56" s="489"/>
      <c r="KL56" s="489"/>
      <c r="KM56" s="489"/>
      <c r="KN56" s="489"/>
      <c r="KO56" s="489"/>
      <c r="KP56" s="489"/>
      <c r="KQ56" s="489"/>
      <c r="KR56" s="489"/>
      <c r="KT56" s="564"/>
      <c r="KU56" s="564"/>
      <c r="KV56" s="489"/>
      <c r="KW56" s="489"/>
    </row>
    <row r="57" spans="1:309">
      <c r="A57" s="490" t="s">
        <v>372</v>
      </c>
      <c r="B57" s="507">
        <v>0</v>
      </c>
      <c r="C57" s="500"/>
      <c r="D57" s="500"/>
      <c r="E57" s="490"/>
      <c r="F57" s="489"/>
      <c r="G57" s="489"/>
      <c r="H57" s="489"/>
      <c r="I57" s="489"/>
      <c r="J57" s="489"/>
      <c r="K57" s="489"/>
      <c r="L57" s="564"/>
      <c r="M57" s="489"/>
      <c r="O57" s="562"/>
      <c r="P57" s="562"/>
      <c r="Q57" s="562"/>
      <c r="R57" s="562"/>
      <c r="S57" s="562"/>
      <c r="T57" s="562"/>
      <c r="U57" s="562"/>
      <c r="V57" s="562"/>
      <c r="W57" s="489"/>
      <c r="Y57" s="562"/>
      <c r="Z57" s="562"/>
      <c r="AA57" s="562"/>
      <c r="AB57" s="562"/>
      <c r="AC57" s="562"/>
      <c r="AD57" s="562"/>
      <c r="AE57" s="562"/>
      <c r="AF57" s="489"/>
      <c r="AH57" s="489"/>
      <c r="AI57" s="489"/>
      <c r="AJ57" s="489"/>
      <c r="AK57" s="489"/>
      <c r="AL57" s="489"/>
      <c r="AM57" s="489"/>
      <c r="AN57" s="489"/>
      <c r="AO57" s="489"/>
      <c r="AP57" s="489"/>
      <c r="AQ57" s="489"/>
      <c r="AR57" s="489"/>
      <c r="AS57" s="489"/>
      <c r="AT57" s="489"/>
      <c r="AU57" s="489"/>
      <c r="AV57" s="489"/>
      <c r="AW57" s="489"/>
      <c r="AX57" s="489"/>
      <c r="AY57" s="489"/>
      <c r="AZ57" s="489"/>
      <c r="BA57" s="489"/>
      <c r="BB57" s="489"/>
      <c r="BC57" s="564"/>
      <c r="BD57" s="564"/>
      <c r="BE57" s="489"/>
      <c r="BG57" s="564"/>
      <c r="BH57" s="564"/>
      <c r="BI57" s="564"/>
      <c r="BJ57" s="489"/>
      <c r="BK57" s="489"/>
      <c r="BL57" s="489"/>
      <c r="BN57" s="564"/>
      <c r="BO57" s="564"/>
      <c r="BP57" s="564"/>
      <c r="BQ57" s="489"/>
      <c r="BR57" s="489"/>
      <c r="BS57" s="489"/>
      <c r="BU57" s="564"/>
      <c r="BV57" s="564"/>
      <c r="BW57" s="564"/>
      <c r="BX57" s="489"/>
      <c r="BY57" s="489"/>
      <c r="BZ57" s="489"/>
      <c r="CB57" s="564"/>
      <c r="CC57" s="564"/>
      <c r="CD57" s="564"/>
      <c r="CE57" s="489"/>
      <c r="CF57" s="489"/>
      <c r="CG57" s="564"/>
      <c r="CH57" s="564"/>
      <c r="CI57" s="564"/>
      <c r="CJ57" s="564"/>
      <c r="CK57" s="564"/>
      <c r="CL57" s="564"/>
      <c r="CM57" s="489"/>
      <c r="CN57" s="489"/>
      <c r="CO57" s="489"/>
      <c r="CP57" s="489"/>
      <c r="CQ57" s="489"/>
      <c r="CR57" s="489"/>
      <c r="CS57" s="489"/>
      <c r="CT57" s="489"/>
      <c r="CV57" s="564"/>
      <c r="CW57" s="564"/>
      <c r="CX57" s="564"/>
      <c r="CY57" s="489"/>
      <c r="CZ57" s="489"/>
      <c r="DA57" s="564"/>
      <c r="DB57" s="489"/>
      <c r="DC57" s="564"/>
      <c r="DD57" s="564"/>
      <c r="DE57" s="564"/>
      <c r="DF57" s="564"/>
      <c r="DG57" s="564"/>
      <c r="DH57" s="564"/>
      <c r="DI57" s="564"/>
      <c r="DJ57" s="564"/>
      <c r="DK57" s="564"/>
      <c r="DL57" s="564"/>
      <c r="DM57" s="564"/>
      <c r="DN57" s="564"/>
      <c r="DO57" s="564"/>
      <c r="DP57" s="564"/>
      <c r="DQ57" s="564"/>
      <c r="DR57" s="564"/>
      <c r="DS57" s="564"/>
      <c r="DT57" s="564"/>
      <c r="DU57" s="564"/>
      <c r="DV57" s="564"/>
      <c r="DW57" s="489"/>
      <c r="DX57" s="489"/>
      <c r="DY57" s="489"/>
      <c r="DZ57" s="489"/>
      <c r="EA57" s="489"/>
      <c r="EB57" s="489"/>
      <c r="EC57" s="489"/>
      <c r="ED57" s="489"/>
      <c r="EE57" s="489"/>
      <c r="EF57" s="489"/>
      <c r="EG57" s="489"/>
      <c r="EH57" s="489"/>
      <c r="EI57" s="489"/>
      <c r="EJ57" s="489"/>
      <c r="EK57" s="489"/>
      <c r="EL57" s="489"/>
      <c r="EM57" s="489"/>
      <c r="EN57" s="489"/>
      <c r="EO57" s="489"/>
      <c r="EP57" s="489"/>
      <c r="EQ57" s="489"/>
      <c r="ES57" s="564"/>
      <c r="ET57" s="564"/>
      <c r="EU57" s="564"/>
      <c r="EV57" s="489"/>
      <c r="EW57" s="489"/>
      <c r="EX57" s="489"/>
      <c r="EZ57" s="564"/>
      <c r="FA57" s="564"/>
      <c r="FB57" s="564"/>
      <c r="FC57" s="489"/>
      <c r="FD57" s="489"/>
      <c r="FE57" s="489"/>
      <c r="FG57" s="564"/>
      <c r="FH57" s="564"/>
      <c r="FI57" s="564"/>
      <c r="FJ57" s="489"/>
      <c r="FK57" s="489"/>
      <c r="FL57" s="564"/>
      <c r="FM57" s="564"/>
      <c r="FN57" s="564"/>
      <c r="FO57" s="564"/>
      <c r="FP57" s="564"/>
      <c r="FQ57" s="564"/>
      <c r="FR57" s="564"/>
      <c r="FS57" s="564"/>
      <c r="FT57" s="564"/>
      <c r="FU57" s="564"/>
      <c r="FV57" s="564"/>
      <c r="FW57" s="564"/>
      <c r="FX57" s="564"/>
      <c r="FY57" s="564"/>
      <c r="FZ57" s="564"/>
      <c r="GA57" s="564"/>
      <c r="GB57" s="564"/>
      <c r="GC57" s="564"/>
      <c r="GD57" s="564"/>
      <c r="GE57" s="564"/>
      <c r="GF57" s="564"/>
      <c r="GG57" s="564"/>
      <c r="GH57" s="564"/>
      <c r="GI57" s="564"/>
      <c r="GJ57" s="564"/>
      <c r="GK57" s="564"/>
      <c r="GL57" s="564"/>
      <c r="GM57" s="564"/>
      <c r="GN57" s="564"/>
      <c r="GO57" s="564"/>
      <c r="GP57" s="564"/>
      <c r="GQ57" s="564"/>
      <c r="GR57" s="564"/>
      <c r="GS57" s="564"/>
      <c r="GT57" s="564"/>
      <c r="GU57" s="564"/>
      <c r="GV57" s="489"/>
      <c r="GW57" s="489"/>
      <c r="GX57" s="489"/>
      <c r="GY57" s="489"/>
      <c r="GZ57" s="489"/>
      <c r="HA57" s="489"/>
      <c r="HB57" s="489"/>
      <c r="HC57" s="489"/>
      <c r="HD57" s="489"/>
      <c r="HE57" s="489"/>
      <c r="HF57" s="489"/>
      <c r="HG57" s="489"/>
      <c r="HH57" s="489"/>
      <c r="HI57" s="489"/>
      <c r="HJ57" s="489"/>
      <c r="HK57" s="489"/>
      <c r="HL57" s="489"/>
      <c r="HM57" s="489"/>
      <c r="HN57" s="489"/>
      <c r="HO57" s="489"/>
      <c r="HP57" s="489"/>
      <c r="HQ57" s="489"/>
      <c r="HR57" s="489"/>
      <c r="HS57" s="489"/>
      <c r="HT57" s="489"/>
      <c r="HU57" s="489"/>
      <c r="HV57" s="489"/>
      <c r="HW57" s="489"/>
      <c r="HX57" s="489"/>
      <c r="HY57" s="489"/>
      <c r="HZ57" s="489"/>
      <c r="IA57" s="489"/>
      <c r="IB57" s="489"/>
      <c r="IC57" s="489"/>
      <c r="ID57" s="489"/>
      <c r="IE57" s="489"/>
      <c r="IF57" s="489"/>
      <c r="IH57" s="564"/>
      <c r="II57" s="564"/>
      <c r="IJ57" s="564"/>
      <c r="IK57" s="489"/>
      <c r="IL57" s="489"/>
      <c r="IM57" s="564"/>
      <c r="IN57" s="564"/>
      <c r="IO57" s="564"/>
      <c r="IP57" s="564"/>
      <c r="IQ57" s="564"/>
      <c r="IR57" s="564"/>
      <c r="IS57" s="489"/>
      <c r="IT57" s="489"/>
      <c r="IU57" s="489"/>
      <c r="IV57" s="489"/>
      <c r="IW57" s="489"/>
      <c r="IX57" s="489"/>
      <c r="IY57" s="489"/>
      <c r="JA57" s="564"/>
      <c r="JB57" s="564"/>
      <c r="JC57" s="564"/>
      <c r="JD57" s="564"/>
      <c r="JE57" s="489"/>
      <c r="JG57" s="562"/>
      <c r="JH57" s="562"/>
      <c r="JI57" s="562"/>
      <c r="JJ57" s="489"/>
      <c r="JK57" s="489"/>
      <c r="JL57" s="562"/>
      <c r="JM57" s="562"/>
      <c r="JN57" s="562"/>
      <c r="JO57" s="562"/>
      <c r="JP57" s="562"/>
      <c r="JQ57" s="562"/>
      <c r="JR57" s="562"/>
      <c r="JS57" s="562"/>
      <c r="JT57" s="562"/>
      <c r="JU57" s="562"/>
      <c r="JV57" s="562"/>
      <c r="JW57" s="562"/>
      <c r="JX57" s="562"/>
      <c r="JY57" s="562"/>
      <c r="JZ57" s="562"/>
      <c r="KA57" s="562"/>
      <c r="KB57" s="489"/>
      <c r="KC57" s="489"/>
      <c r="KD57" s="489"/>
      <c r="KE57" s="489"/>
      <c r="KF57" s="489"/>
      <c r="KG57" s="489"/>
      <c r="KH57" s="489"/>
      <c r="KI57" s="489"/>
      <c r="KJ57" s="489"/>
      <c r="KK57" s="489"/>
      <c r="KL57" s="489"/>
      <c r="KM57" s="489"/>
      <c r="KN57" s="489"/>
      <c r="KO57" s="489"/>
      <c r="KP57" s="489"/>
      <c r="KQ57" s="489"/>
      <c r="KR57" s="489"/>
      <c r="KT57" s="564"/>
      <c r="KU57" s="564"/>
      <c r="KV57" s="489"/>
      <c r="KW57" s="489"/>
    </row>
    <row r="58" spans="1:309">
      <c r="A58" s="490" t="s">
        <v>373</v>
      </c>
      <c r="B58" s="507">
        <v>0</v>
      </c>
      <c r="C58" s="500"/>
      <c r="D58" s="500"/>
      <c r="E58" s="490"/>
      <c r="F58" s="489"/>
      <c r="G58" s="489"/>
      <c r="H58" s="489"/>
      <c r="I58" s="489"/>
      <c r="J58" s="489"/>
      <c r="K58" s="489"/>
      <c r="L58" s="564"/>
      <c r="M58" s="489"/>
      <c r="O58" s="562"/>
      <c r="P58" s="562"/>
      <c r="Q58" s="562"/>
      <c r="R58" s="562"/>
      <c r="S58" s="562"/>
      <c r="T58" s="562"/>
      <c r="U58" s="562"/>
      <c r="V58" s="562"/>
      <c r="W58" s="489"/>
      <c r="Y58" s="562"/>
      <c r="Z58" s="562"/>
      <c r="AA58" s="562"/>
      <c r="AB58" s="562"/>
      <c r="AC58" s="562"/>
      <c r="AD58" s="562"/>
      <c r="AE58" s="562"/>
      <c r="AF58" s="489"/>
      <c r="AH58" s="489"/>
      <c r="AI58" s="489"/>
      <c r="AJ58" s="489"/>
      <c r="AK58" s="489"/>
      <c r="AL58" s="489"/>
      <c r="AM58" s="489"/>
      <c r="AN58" s="489"/>
      <c r="AO58" s="489"/>
      <c r="AP58" s="489"/>
      <c r="AQ58" s="489"/>
      <c r="AR58" s="489"/>
      <c r="AS58" s="489"/>
      <c r="AT58" s="489"/>
      <c r="AU58" s="489"/>
      <c r="AV58" s="489"/>
      <c r="AW58" s="489"/>
      <c r="AX58" s="489"/>
      <c r="AY58" s="489"/>
      <c r="AZ58" s="489"/>
      <c r="BA58" s="489"/>
      <c r="BB58" s="489"/>
      <c r="BC58" s="564"/>
      <c r="BD58" s="564"/>
      <c r="BE58" s="489"/>
      <c r="BG58" s="564"/>
      <c r="BH58" s="564"/>
      <c r="BI58" s="564"/>
      <c r="BJ58" s="489"/>
      <c r="BK58" s="489"/>
      <c r="BL58" s="489"/>
      <c r="BN58" s="564"/>
      <c r="BO58" s="564"/>
      <c r="BP58" s="564"/>
      <c r="BQ58" s="489"/>
      <c r="BR58" s="489"/>
      <c r="BS58" s="489"/>
      <c r="BU58" s="564"/>
      <c r="BV58" s="564"/>
      <c r="BW58" s="564"/>
      <c r="BX58" s="489"/>
      <c r="BY58" s="489"/>
      <c r="BZ58" s="489"/>
      <c r="CB58" s="564"/>
      <c r="CC58" s="564"/>
      <c r="CD58" s="564"/>
      <c r="CE58" s="489"/>
      <c r="CF58" s="489"/>
      <c r="CG58" s="564"/>
      <c r="CH58" s="564"/>
      <c r="CI58" s="564"/>
      <c r="CJ58" s="564"/>
      <c r="CK58" s="564"/>
      <c r="CL58" s="564"/>
      <c r="CM58" s="489"/>
      <c r="CN58" s="489"/>
      <c r="CO58" s="489"/>
      <c r="CP58" s="489"/>
      <c r="CQ58" s="489"/>
      <c r="CR58" s="489"/>
      <c r="CS58" s="489"/>
      <c r="CT58" s="489"/>
      <c r="CV58" s="564"/>
      <c r="CW58" s="564"/>
      <c r="CX58" s="564"/>
      <c r="CY58" s="489"/>
      <c r="CZ58" s="489"/>
      <c r="DA58" s="564"/>
      <c r="DB58" s="489"/>
      <c r="DC58" s="564"/>
      <c r="DD58" s="564"/>
      <c r="DE58" s="564"/>
      <c r="DF58" s="564"/>
      <c r="DG58" s="564"/>
      <c r="DH58" s="564"/>
      <c r="DI58" s="564"/>
      <c r="DJ58" s="564"/>
      <c r="DK58" s="564"/>
      <c r="DL58" s="564"/>
      <c r="DM58" s="564"/>
      <c r="DN58" s="564"/>
      <c r="DO58" s="564"/>
      <c r="DP58" s="564"/>
      <c r="DQ58" s="564"/>
      <c r="DR58" s="564"/>
      <c r="DS58" s="564"/>
      <c r="DT58" s="564"/>
      <c r="DU58" s="564"/>
      <c r="DV58" s="564"/>
      <c r="DW58" s="489"/>
      <c r="DX58" s="489"/>
      <c r="DY58" s="489"/>
      <c r="DZ58" s="489"/>
      <c r="EA58" s="489"/>
      <c r="EB58" s="489"/>
      <c r="EC58" s="489"/>
      <c r="ED58" s="489"/>
      <c r="EE58" s="489"/>
      <c r="EF58" s="489"/>
      <c r="EG58" s="489"/>
      <c r="EH58" s="489"/>
      <c r="EI58" s="489"/>
      <c r="EJ58" s="489"/>
      <c r="EK58" s="489"/>
      <c r="EL58" s="489"/>
      <c r="EM58" s="489"/>
      <c r="EN58" s="489"/>
      <c r="EO58" s="489"/>
      <c r="EP58" s="489"/>
      <c r="EQ58" s="489"/>
      <c r="ES58" s="564"/>
      <c r="ET58" s="564"/>
      <c r="EU58" s="564"/>
      <c r="EV58" s="489"/>
      <c r="EW58" s="489"/>
      <c r="EX58" s="489"/>
      <c r="EZ58" s="564"/>
      <c r="FA58" s="564"/>
      <c r="FB58" s="564"/>
      <c r="FC58" s="489"/>
      <c r="FD58" s="489"/>
      <c r="FE58" s="489"/>
      <c r="FG58" s="564"/>
      <c r="FH58" s="564"/>
      <c r="FI58" s="564"/>
      <c r="FJ58" s="489"/>
      <c r="FK58" s="489"/>
      <c r="FL58" s="564"/>
      <c r="FM58" s="564"/>
      <c r="FN58" s="564"/>
      <c r="FO58" s="564"/>
      <c r="FP58" s="564"/>
      <c r="FQ58" s="564"/>
      <c r="FR58" s="564"/>
      <c r="FS58" s="564"/>
      <c r="FT58" s="564"/>
      <c r="FU58" s="564"/>
      <c r="FV58" s="564"/>
      <c r="FW58" s="564"/>
      <c r="FX58" s="564"/>
      <c r="FY58" s="564"/>
      <c r="FZ58" s="564"/>
      <c r="GA58" s="564"/>
      <c r="GB58" s="564"/>
      <c r="GC58" s="564"/>
      <c r="GD58" s="564"/>
      <c r="GE58" s="564"/>
      <c r="GF58" s="564"/>
      <c r="GG58" s="564"/>
      <c r="GH58" s="564"/>
      <c r="GI58" s="564"/>
      <c r="GJ58" s="564"/>
      <c r="GK58" s="564"/>
      <c r="GL58" s="564"/>
      <c r="GM58" s="564"/>
      <c r="GN58" s="564"/>
      <c r="GO58" s="564"/>
      <c r="GP58" s="564"/>
      <c r="GQ58" s="564"/>
      <c r="GR58" s="564"/>
      <c r="GS58" s="564"/>
      <c r="GT58" s="564"/>
      <c r="GU58" s="564"/>
      <c r="GV58" s="489"/>
      <c r="GW58" s="489"/>
      <c r="GX58" s="489"/>
      <c r="GY58" s="489"/>
      <c r="GZ58" s="489"/>
      <c r="HA58" s="489"/>
      <c r="HB58" s="489"/>
      <c r="HC58" s="489"/>
      <c r="HD58" s="489"/>
      <c r="HE58" s="489"/>
      <c r="HF58" s="489"/>
      <c r="HG58" s="489"/>
      <c r="HH58" s="489"/>
      <c r="HI58" s="489"/>
      <c r="HJ58" s="489"/>
      <c r="HK58" s="489"/>
      <c r="HL58" s="489"/>
      <c r="HM58" s="489"/>
      <c r="HN58" s="489"/>
      <c r="HO58" s="489"/>
      <c r="HP58" s="489"/>
      <c r="HQ58" s="489"/>
      <c r="HR58" s="489"/>
      <c r="HS58" s="489"/>
      <c r="HT58" s="489"/>
      <c r="HU58" s="489"/>
      <c r="HV58" s="489"/>
      <c r="HW58" s="489"/>
      <c r="HX58" s="489"/>
      <c r="HY58" s="489"/>
      <c r="HZ58" s="489"/>
      <c r="IA58" s="489"/>
      <c r="IB58" s="489"/>
      <c r="IC58" s="489"/>
      <c r="ID58" s="489"/>
      <c r="IE58" s="489"/>
      <c r="IF58" s="489"/>
      <c r="IH58" s="564"/>
      <c r="II58" s="564"/>
      <c r="IJ58" s="564"/>
      <c r="IK58" s="489"/>
      <c r="IL58" s="489"/>
      <c r="IM58" s="564"/>
      <c r="IN58" s="564"/>
      <c r="IO58" s="564"/>
      <c r="IP58" s="564"/>
      <c r="IQ58" s="564"/>
      <c r="IR58" s="564"/>
      <c r="IS58" s="489"/>
      <c r="IT58" s="489"/>
      <c r="IU58" s="489"/>
      <c r="IV58" s="489"/>
      <c r="IW58" s="489"/>
      <c r="IX58" s="489"/>
      <c r="IY58" s="489"/>
      <c r="JA58" s="564"/>
      <c r="JB58" s="564"/>
      <c r="JC58" s="564"/>
      <c r="JD58" s="564"/>
      <c r="JE58" s="489"/>
      <c r="JG58" s="562"/>
      <c r="JH58" s="562"/>
      <c r="JI58" s="562"/>
      <c r="JJ58" s="489"/>
      <c r="JK58" s="489"/>
      <c r="JL58" s="562"/>
      <c r="JM58" s="562"/>
      <c r="JN58" s="562"/>
      <c r="JO58" s="562"/>
      <c r="JP58" s="562"/>
      <c r="JQ58" s="562"/>
      <c r="JR58" s="562"/>
      <c r="JS58" s="562"/>
      <c r="JT58" s="562"/>
      <c r="JU58" s="562"/>
      <c r="JV58" s="562"/>
      <c r="JW58" s="562"/>
      <c r="JX58" s="562"/>
      <c r="JY58" s="562"/>
      <c r="JZ58" s="562"/>
      <c r="KA58" s="562"/>
      <c r="KB58" s="489"/>
      <c r="KC58" s="489"/>
      <c r="KD58" s="489"/>
      <c r="KE58" s="489"/>
      <c r="KF58" s="489"/>
      <c r="KG58" s="489"/>
      <c r="KH58" s="489"/>
      <c r="KI58" s="489"/>
      <c r="KJ58" s="489"/>
      <c r="KK58" s="489"/>
      <c r="KL58" s="489"/>
      <c r="KM58" s="489"/>
      <c r="KN58" s="489"/>
      <c r="KO58" s="489"/>
      <c r="KP58" s="489"/>
      <c r="KQ58" s="489"/>
      <c r="KR58" s="489"/>
      <c r="KT58" s="564"/>
      <c r="KU58" s="564"/>
      <c r="KV58" s="489"/>
      <c r="KW58" s="489"/>
    </row>
    <row r="59" spans="1:309">
      <c r="A59" s="490" t="s">
        <v>374</v>
      </c>
      <c r="B59" s="507">
        <v>0</v>
      </c>
      <c r="C59" s="500"/>
      <c r="D59" s="500"/>
      <c r="E59" s="490"/>
      <c r="F59" s="489"/>
      <c r="G59" s="489"/>
      <c r="H59" s="489"/>
      <c r="I59" s="489"/>
      <c r="J59" s="489"/>
      <c r="K59" s="489"/>
      <c r="L59" s="564"/>
      <c r="M59" s="489"/>
      <c r="O59" s="562"/>
      <c r="P59" s="562"/>
      <c r="Q59" s="562"/>
      <c r="R59" s="562"/>
      <c r="S59" s="562"/>
      <c r="T59" s="562"/>
      <c r="U59" s="562"/>
      <c r="V59" s="562"/>
      <c r="W59" s="489"/>
      <c r="Y59" s="562"/>
      <c r="Z59" s="562"/>
      <c r="AA59" s="562"/>
      <c r="AB59" s="562"/>
      <c r="AC59" s="562"/>
      <c r="AD59" s="562"/>
      <c r="AE59" s="562"/>
      <c r="AF59" s="489"/>
      <c r="AH59" s="489"/>
      <c r="AI59" s="489"/>
      <c r="AJ59" s="489"/>
      <c r="AK59" s="489"/>
      <c r="AL59" s="489"/>
      <c r="AM59" s="489"/>
      <c r="AN59" s="489"/>
      <c r="AO59" s="489"/>
      <c r="AP59" s="489"/>
      <c r="AQ59" s="489"/>
      <c r="AR59" s="489"/>
      <c r="AS59" s="489"/>
      <c r="AT59" s="489"/>
      <c r="AU59" s="489"/>
      <c r="AV59" s="489"/>
      <c r="AW59" s="489"/>
      <c r="AX59" s="489"/>
      <c r="AY59" s="489"/>
      <c r="AZ59" s="489"/>
      <c r="BA59" s="489"/>
      <c r="BB59" s="489"/>
      <c r="BC59" s="564"/>
      <c r="BD59" s="564"/>
      <c r="BE59" s="489"/>
      <c r="BG59" s="564"/>
      <c r="BH59" s="564"/>
      <c r="BI59" s="564"/>
      <c r="BJ59" s="489"/>
      <c r="BK59" s="489"/>
      <c r="BL59" s="489"/>
      <c r="BN59" s="564"/>
      <c r="BO59" s="564"/>
      <c r="BP59" s="564"/>
      <c r="BQ59" s="489"/>
      <c r="BR59" s="489"/>
      <c r="BS59" s="489"/>
      <c r="BU59" s="564"/>
      <c r="BV59" s="564"/>
      <c r="BW59" s="564"/>
      <c r="BX59" s="489"/>
      <c r="BY59" s="489"/>
      <c r="BZ59" s="489"/>
      <c r="CB59" s="564"/>
      <c r="CC59" s="564"/>
      <c r="CD59" s="564"/>
      <c r="CE59" s="489"/>
      <c r="CF59" s="489"/>
      <c r="CG59" s="564"/>
      <c r="CH59" s="564"/>
      <c r="CI59" s="564"/>
      <c r="CJ59" s="564"/>
      <c r="CK59" s="564"/>
      <c r="CL59" s="564"/>
      <c r="CM59" s="489"/>
      <c r="CN59" s="489"/>
      <c r="CO59" s="489"/>
      <c r="CP59" s="489"/>
      <c r="CQ59" s="489"/>
      <c r="CR59" s="489"/>
      <c r="CS59" s="489"/>
      <c r="CT59" s="489"/>
      <c r="CV59" s="564"/>
      <c r="CW59" s="564"/>
      <c r="CX59" s="564"/>
      <c r="CY59" s="489"/>
      <c r="CZ59" s="489"/>
      <c r="DA59" s="564"/>
      <c r="DB59" s="489"/>
      <c r="DC59" s="564"/>
      <c r="DD59" s="564"/>
      <c r="DE59" s="564"/>
      <c r="DF59" s="564"/>
      <c r="DG59" s="564"/>
      <c r="DH59" s="564"/>
      <c r="DI59" s="564"/>
      <c r="DJ59" s="564"/>
      <c r="DK59" s="564"/>
      <c r="DL59" s="564"/>
      <c r="DM59" s="564"/>
      <c r="DN59" s="564"/>
      <c r="DO59" s="564"/>
      <c r="DP59" s="564"/>
      <c r="DQ59" s="564"/>
      <c r="DR59" s="564"/>
      <c r="DS59" s="564"/>
      <c r="DT59" s="564"/>
      <c r="DU59" s="564"/>
      <c r="DV59" s="564"/>
      <c r="DW59" s="489"/>
      <c r="DX59" s="489"/>
      <c r="DY59" s="489"/>
      <c r="DZ59" s="489"/>
      <c r="EA59" s="489"/>
      <c r="EB59" s="489"/>
      <c r="EC59" s="489"/>
      <c r="ED59" s="489"/>
      <c r="EE59" s="489"/>
      <c r="EF59" s="489"/>
      <c r="EG59" s="489"/>
      <c r="EH59" s="489"/>
      <c r="EI59" s="489"/>
      <c r="EJ59" s="489"/>
      <c r="EK59" s="489"/>
      <c r="EL59" s="489"/>
      <c r="EM59" s="489"/>
      <c r="EN59" s="489"/>
      <c r="EO59" s="489"/>
      <c r="EP59" s="489"/>
      <c r="EQ59" s="489"/>
      <c r="ES59" s="564"/>
      <c r="ET59" s="564"/>
      <c r="EU59" s="564"/>
      <c r="EV59" s="489"/>
      <c r="EW59" s="489"/>
      <c r="EX59" s="489"/>
      <c r="EZ59" s="564"/>
      <c r="FA59" s="564"/>
      <c r="FB59" s="564"/>
      <c r="FC59" s="489"/>
      <c r="FD59" s="489"/>
      <c r="FE59" s="489"/>
      <c r="FG59" s="564"/>
      <c r="FH59" s="564"/>
      <c r="FI59" s="564"/>
      <c r="FJ59" s="489"/>
      <c r="FK59" s="489"/>
      <c r="FL59" s="564"/>
      <c r="FM59" s="564"/>
      <c r="FN59" s="564"/>
      <c r="FO59" s="564"/>
      <c r="FP59" s="564"/>
      <c r="FQ59" s="564"/>
      <c r="FR59" s="564"/>
      <c r="FS59" s="564"/>
      <c r="FT59" s="564"/>
      <c r="FU59" s="564"/>
      <c r="FV59" s="564"/>
      <c r="FW59" s="564"/>
      <c r="FX59" s="564"/>
      <c r="FY59" s="564"/>
      <c r="FZ59" s="564"/>
      <c r="GA59" s="564"/>
      <c r="GB59" s="564"/>
      <c r="GC59" s="564"/>
      <c r="GD59" s="564"/>
      <c r="GE59" s="564"/>
      <c r="GF59" s="564"/>
      <c r="GG59" s="564"/>
      <c r="GH59" s="564"/>
      <c r="GI59" s="564"/>
      <c r="GJ59" s="564"/>
      <c r="GK59" s="564"/>
      <c r="GL59" s="564"/>
      <c r="GM59" s="564"/>
      <c r="GN59" s="564"/>
      <c r="GO59" s="564"/>
      <c r="GP59" s="564"/>
      <c r="GQ59" s="564"/>
      <c r="GR59" s="564"/>
      <c r="GS59" s="564"/>
      <c r="GT59" s="564"/>
      <c r="GU59" s="564"/>
      <c r="GV59" s="489"/>
      <c r="GW59" s="489"/>
      <c r="GX59" s="489"/>
      <c r="GY59" s="489"/>
      <c r="GZ59" s="489"/>
      <c r="HA59" s="489"/>
      <c r="HB59" s="489"/>
      <c r="HC59" s="489"/>
      <c r="HD59" s="489"/>
      <c r="HE59" s="489"/>
      <c r="HF59" s="489"/>
      <c r="HG59" s="489"/>
      <c r="HH59" s="489"/>
      <c r="HI59" s="489"/>
      <c r="HJ59" s="489"/>
      <c r="HK59" s="489"/>
      <c r="HL59" s="489"/>
      <c r="HM59" s="489"/>
      <c r="HN59" s="489"/>
      <c r="HO59" s="489"/>
      <c r="HP59" s="489"/>
      <c r="HQ59" s="489"/>
      <c r="HR59" s="489"/>
      <c r="HS59" s="489"/>
      <c r="HT59" s="489"/>
      <c r="HU59" s="489"/>
      <c r="HV59" s="489"/>
      <c r="HW59" s="489"/>
      <c r="HX59" s="489"/>
      <c r="HY59" s="489"/>
      <c r="HZ59" s="489"/>
      <c r="IA59" s="489"/>
      <c r="IB59" s="489"/>
      <c r="IC59" s="489"/>
      <c r="ID59" s="489"/>
      <c r="IE59" s="489"/>
      <c r="IF59" s="489"/>
      <c r="IH59" s="564"/>
      <c r="II59" s="564"/>
      <c r="IJ59" s="564"/>
      <c r="IK59" s="489"/>
      <c r="IL59" s="489"/>
      <c r="IM59" s="564"/>
      <c r="IN59" s="564"/>
      <c r="IO59" s="564"/>
      <c r="IP59" s="564"/>
      <c r="IQ59" s="564"/>
      <c r="IR59" s="564"/>
      <c r="IS59" s="489"/>
      <c r="IT59" s="489"/>
      <c r="IU59" s="489"/>
      <c r="IV59" s="489"/>
      <c r="IW59" s="489"/>
      <c r="IX59" s="489"/>
      <c r="IY59" s="489"/>
      <c r="JA59" s="564"/>
      <c r="JB59" s="564"/>
      <c r="JC59" s="564"/>
      <c r="JD59" s="564"/>
      <c r="JE59" s="489"/>
      <c r="JG59" s="562"/>
      <c r="JH59" s="562"/>
      <c r="JI59" s="562"/>
      <c r="JJ59" s="489"/>
      <c r="JK59" s="489"/>
      <c r="JL59" s="562"/>
      <c r="JM59" s="562"/>
      <c r="JN59" s="562"/>
      <c r="JO59" s="562"/>
      <c r="JP59" s="562"/>
      <c r="JQ59" s="562"/>
      <c r="JR59" s="562"/>
      <c r="JS59" s="562"/>
      <c r="JT59" s="562"/>
      <c r="JU59" s="562"/>
      <c r="JV59" s="562"/>
      <c r="JW59" s="562"/>
      <c r="JX59" s="562"/>
      <c r="JY59" s="562"/>
      <c r="JZ59" s="562"/>
      <c r="KA59" s="562"/>
      <c r="KB59" s="489"/>
      <c r="KC59" s="489"/>
      <c r="KD59" s="489"/>
      <c r="KE59" s="489"/>
      <c r="KF59" s="489"/>
      <c r="KG59" s="489"/>
      <c r="KH59" s="489"/>
      <c r="KI59" s="489"/>
      <c r="KJ59" s="489"/>
      <c r="KK59" s="489"/>
      <c r="KL59" s="489"/>
      <c r="KM59" s="489"/>
      <c r="KN59" s="489"/>
      <c r="KO59" s="489"/>
      <c r="KP59" s="489"/>
      <c r="KQ59" s="489"/>
      <c r="KR59" s="489"/>
      <c r="KT59" s="564"/>
      <c r="KU59" s="564"/>
      <c r="KV59" s="489"/>
      <c r="KW59" s="489"/>
    </row>
    <row r="60" spans="1:309">
      <c r="A60" s="490" t="s">
        <v>375</v>
      </c>
      <c r="B60" s="507">
        <v>0</v>
      </c>
      <c r="C60" s="500"/>
      <c r="D60" s="500"/>
      <c r="E60" s="490"/>
      <c r="F60" s="489"/>
      <c r="G60" s="489"/>
      <c r="H60" s="489"/>
      <c r="I60" s="489"/>
      <c r="J60" s="489"/>
      <c r="K60" s="489"/>
      <c r="L60" s="564"/>
      <c r="M60" s="489"/>
      <c r="O60" s="562"/>
      <c r="P60" s="562"/>
      <c r="Q60" s="562"/>
      <c r="R60" s="562"/>
      <c r="S60" s="562"/>
      <c r="T60" s="562"/>
      <c r="U60" s="562"/>
      <c r="V60" s="562"/>
      <c r="W60" s="489"/>
      <c r="Y60" s="562"/>
      <c r="Z60" s="562"/>
      <c r="AA60" s="562"/>
      <c r="AB60" s="562"/>
      <c r="AC60" s="562"/>
      <c r="AD60" s="562"/>
      <c r="AE60" s="562"/>
      <c r="AF60" s="489"/>
      <c r="AH60" s="489"/>
      <c r="AI60" s="489"/>
      <c r="AJ60" s="489"/>
      <c r="AK60" s="489"/>
      <c r="AL60" s="489"/>
      <c r="AM60" s="489"/>
      <c r="AN60" s="489"/>
      <c r="AO60" s="489"/>
      <c r="AP60" s="489"/>
      <c r="AQ60" s="489"/>
      <c r="AR60" s="489"/>
      <c r="AS60" s="489"/>
      <c r="AT60" s="489"/>
      <c r="AU60" s="489"/>
      <c r="AV60" s="489"/>
      <c r="AW60" s="489"/>
      <c r="AX60" s="489"/>
      <c r="AY60" s="489"/>
      <c r="AZ60" s="489"/>
      <c r="BA60" s="489"/>
      <c r="BB60" s="489"/>
      <c r="BC60" s="564"/>
      <c r="BD60" s="564"/>
      <c r="BE60" s="489"/>
      <c r="BG60" s="564"/>
      <c r="BH60" s="564"/>
      <c r="BI60" s="564"/>
      <c r="BJ60" s="489"/>
      <c r="BK60" s="489"/>
      <c r="BL60" s="489"/>
      <c r="BN60" s="564"/>
      <c r="BO60" s="564"/>
      <c r="BP60" s="564"/>
      <c r="BQ60" s="489"/>
      <c r="BR60" s="489"/>
      <c r="BS60" s="489"/>
      <c r="BU60" s="564"/>
      <c r="BV60" s="564"/>
      <c r="BW60" s="564"/>
      <c r="BX60" s="489"/>
      <c r="BY60" s="489"/>
      <c r="BZ60" s="489"/>
      <c r="CB60" s="564"/>
      <c r="CC60" s="564"/>
      <c r="CD60" s="564"/>
      <c r="CE60" s="489"/>
      <c r="CF60" s="489"/>
      <c r="CG60" s="564"/>
      <c r="CH60" s="564"/>
      <c r="CI60" s="564"/>
      <c r="CJ60" s="564"/>
      <c r="CK60" s="564"/>
      <c r="CL60" s="564"/>
      <c r="CM60" s="489"/>
      <c r="CN60" s="489"/>
      <c r="CO60" s="489"/>
      <c r="CP60" s="489"/>
      <c r="CQ60" s="489"/>
      <c r="CR60" s="489"/>
      <c r="CS60" s="489"/>
      <c r="CT60" s="489"/>
      <c r="CV60" s="564"/>
      <c r="CW60" s="564"/>
      <c r="CX60" s="564"/>
      <c r="CY60" s="489"/>
      <c r="CZ60" s="489"/>
      <c r="DA60" s="564"/>
      <c r="DB60" s="489"/>
      <c r="DC60" s="564"/>
      <c r="DD60" s="564"/>
      <c r="DE60" s="564"/>
      <c r="DF60" s="564"/>
      <c r="DG60" s="564"/>
      <c r="DH60" s="564"/>
      <c r="DI60" s="564"/>
      <c r="DJ60" s="564"/>
      <c r="DK60" s="564"/>
      <c r="DL60" s="564"/>
      <c r="DM60" s="564"/>
      <c r="DN60" s="564"/>
      <c r="DO60" s="564"/>
      <c r="DP60" s="564"/>
      <c r="DQ60" s="564"/>
      <c r="DR60" s="564"/>
      <c r="DS60" s="564"/>
      <c r="DT60" s="564"/>
      <c r="DU60" s="564"/>
      <c r="DV60" s="564"/>
      <c r="DW60" s="489"/>
      <c r="DX60" s="489"/>
      <c r="DY60" s="489"/>
      <c r="DZ60" s="489"/>
      <c r="EA60" s="489"/>
      <c r="EB60" s="489"/>
      <c r="EC60" s="489"/>
      <c r="ED60" s="489"/>
      <c r="EE60" s="489"/>
      <c r="EF60" s="489"/>
      <c r="EG60" s="489"/>
      <c r="EH60" s="489"/>
      <c r="EI60" s="489"/>
      <c r="EJ60" s="489"/>
      <c r="EK60" s="489"/>
      <c r="EL60" s="489"/>
      <c r="EM60" s="489"/>
      <c r="EN60" s="489"/>
      <c r="EO60" s="489"/>
      <c r="EP60" s="489"/>
      <c r="EQ60" s="489"/>
      <c r="ES60" s="564"/>
      <c r="ET60" s="564"/>
      <c r="EU60" s="564"/>
      <c r="EV60" s="489"/>
      <c r="EW60" s="489"/>
      <c r="EX60" s="489"/>
      <c r="EZ60" s="564"/>
      <c r="FA60" s="564"/>
      <c r="FB60" s="564"/>
      <c r="FC60" s="489"/>
      <c r="FD60" s="489"/>
      <c r="FE60" s="489"/>
      <c r="FG60" s="564"/>
      <c r="FH60" s="564"/>
      <c r="FI60" s="564"/>
      <c r="FJ60" s="489"/>
      <c r="FK60" s="489"/>
      <c r="FL60" s="564"/>
      <c r="FM60" s="564"/>
      <c r="FN60" s="564"/>
      <c r="FO60" s="564"/>
      <c r="FP60" s="564"/>
      <c r="FQ60" s="564"/>
      <c r="FR60" s="564"/>
      <c r="FS60" s="564"/>
      <c r="FT60" s="564"/>
      <c r="FU60" s="564"/>
      <c r="FV60" s="564"/>
      <c r="FW60" s="564"/>
      <c r="FX60" s="564"/>
      <c r="FY60" s="564"/>
      <c r="FZ60" s="564"/>
      <c r="GA60" s="564"/>
      <c r="GB60" s="564"/>
      <c r="GC60" s="564"/>
      <c r="GD60" s="564"/>
      <c r="GE60" s="564"/>
      <c r="GF60" s="564"/>
      <c r="GG60" s="564"/>
      <c r="GH60" s="564"/>
      <c r="GI60" s="564"/>
      <c r="GJ60" s="564"/>
      <c r="GK60" s="564"/>
      <c r="GL60" s="564"/>
      <c r="GM60" s="564"/>
      <c r="GN60" s="564"/>
      <c r="GO60" s="564"/>
      <c r="GP60" s="564"/>
      <c r="GQ60" s="564"/>
      <c r="GR60" s="564"/>
      <c r="GS60" s="564"/>
      <c r="GT60" s="564"/>
      <c r="GU60" s="564"/>
      <c r="GV60" s="489"/>
      <c r="GW60" s="489"/>
      <c r="GX60" s="489"/>
      <c r="GY60" s="489"/>
      <c r="GZ60" s="489"/>
      <c r="HA60" s="489"/>
      <c r="HB60" s="489"/>
      <c r="HC60" s="489"/>
      <c r="HD60" s="489"/>
      <c r="HE60" s="489"/>
      <c r="HF60" s="489"/>
      <c r="HG60" s="489"/>
      <c r="HH60" s="489"/>
      <c r="HI60" s="489"/>
      <c r="HJ60" s="489"/>
      <c r="HK60" s="489"/>
      <c r="HL60" s="489"/>
      <c r="HM60" s="489"/>
      <c r="HN60" s="489"/>
      <c r="HO60" s="489"/>
      <c r="HP60" s="489"/>
      <c r="HQ60" s="489"/>
      <c r="HR60" s="489"/>
      <c r="HS60" s="489"/>
      <c r="HT60" s="489"/>
      <c r="HU60" s="489"/>
      <c r="HV60" s="489"/>
      <c r="HW60" s="489"/>
      <c r="HX60" s="489"/>
      <c r="HY60" s="489"/>
      <c r="HZ60" s="489"/>
      <c r="IA60" s="489"/>
      <c r="IB60" s="489"/>
      <c r="IC60" s="489"/>
      <c r="ID60" s="489"/>
      <c r="IE60" s="489"/>
      <c r="IF60" s="489"/>
      <c r="IH60" s="564"/>
      <c r="II60" s="564"/>
      <c r="IJ60" s="564"/>
      <c r="IK60" s="489"/>
      <c r="IL60" s="489"/>
      <c r="IM60" s="564"/>
      <c r="IN60" s="564"/>
      <c r="IO60" s="564"/>
      <c r="IP60" s="564"/>
      <c r="IQ60" s="564"/>
      <c r="IR60" s="564"/>
      <c r="IS60" s="489"/>
      <c r="IT60" s="489"/>
      <c r="IU60" s="489"/>
      <c r="IV60" s="489"/>
      <c r="IW60" s="489"/>
      <c r="IX60" s="489"/>
      <c r="IY60" s="489"/>
      <c r="JA60" s="564"/>
      <c r="JB60" s="564"/>
      <c r="JC60" s="564"/>
      <c r="JD60" s="564"/>
      <c r="JE60" s="489"/>
      <c r="JG60" s="562"/>
      <c r="JH60" s="562"/>
      <c r="JI60" s="562"/>
      <c r="JJ60" s="489"/>
      <c r="JK60" s="489"/>
      <c r="JL60" s="562"/>
      <c r="JM60" s="562"/>
      <c r="JN60" s="562"/>
      <c r="JO60" s="562"/>
      <c r="JP60" s="562"/>
      <c r="JQ60" s="562"/>
      <c r="JR60" s="562"/>
      <c r="JS60" s="562"/>
      <c r="JT60" s="562"/>
      <c r="JU60" s="562"/>
      <c r="JV60" s="562"/>
      <c r="JW60" s="562"/>
      <c r="JX60" s="562"/>
      <c r="JY60" s="562"/>
      <c r="JZ60" s="562"/>
      <c r="KA60" s="562"/>
      <c r="KB60" s="489"/>
      <c r="KC60" s="489"/>
      <c r="KD60" s="489"/>
      <c r="KE60" s="489"/>
      <c r="KF60" s="489"/>
      <c r="KG60" s="489"/>
      <c r="KH60" s="489"/>
      <c r="KI60" s="489"/>
      <c r="KJ60" s="489"/>
      <c r="KK60" s="489"/>
      <c r="KL60" s="489"/>
      <c r="KM60" s="489"/>
      <c r="KN60" s="489"/>
      <c r="KO60" s="489"/>
      <c r="KP60" s="489"/>
      <c r="KQ60" s="489"/>
      <c r="KR60" s="489"/>
      <c r="KT60" s="564"/>
      <c r="KU60" s="564"/>
      <c r="KV60" s="489"/>
      <c r="KW60" s="489"/>
    </row>
    <row r="61" spans="1:309">
      <c r="A61" s="490" t="s">
        <v>376</v>
      </c>
      <c r="B61" s="507">
        <v>0</v>
      </c>
      <c r="C61" s="500"/>
      <c r="D61" s="500"/>
      <c r="E61" s="490"/>
      <c r="F61" s="489"/>
      <c r="G61" s="489"/>
      <c r="H61" s="489"/>
      <c r="I61" s="489"/>
      <c r="J61" s="489"/>
      <c r="K61" s="489"/>
      <c r="L61" s="564"/>
      <c r="M61" s="489"/>
      <c r="O61" s="562"/>
      <c r="P61" s="562"/>
      <c r="Q61" s="562"/>
      <c r="R61" s="562"/>
      <c r="S61" s="562"/>
      <c r="T61" s="562"/>
      <c r="U61" s="562"/>
      <c r="V61" s="562"/>
      <c r="W61" s="489"/>
      <c r="Y61" s="562"/>
      <c r="Z61" s="562"/>
      <c r="AA61" s="562"/>
      <c r="AB61" s="562"/>
      <c r="AC61" s="562"/>
      <c r="AD61" s="562"/>
      <c r="AE61" s="562"/>
      <c r="AF61" s="489"/>
      <c r="AH61" s="489"/>
      <c r="AI61" s="489"/>
      <c r="AJ61" s="489"/>
      <c r="AK61" s="489"/>
      <c r="AL61" s="489"/>
      <c r="AM61" s="489"/>
      <c r="AN61" s="489"/>
      <c r="AO61" s="489"/>
      <c r="AP61" s="489"/>
      <c r="AQ61" s="489"/>
      <c r="AR61" s="489"/>
      <c r="AS61" s="489"/>
      <c r="AT61" s="489"/>
      <c r="AU61" s="489"/>
      <c r="AV61" s="489"/>
      <c r="AW61" s="489"/>
      <c r="AX61" s="489"/>
      <c r="AY61" s="489"/>
      <c r="AZ61" s="489"/>
      <c r="BA61" s="489"/>
      <c r="BB61" s="489"/>
      <c r="BC61" s="564"/>
      <c r="BD61" s="564"/>
      <c r="BE61" s="489"/>
      <c r="BG61" s="564"/>
      <c r="BH61" s="564"/>
      <c r="BI61" s="564"/>
      <c r="BJ61" s="489"/>
      <c r="BK61" s="489"/>
      <c r="BL61" s="489"/>
      <c r="BN61" s="564"/>
      <c r="BO61" s="564"/>
      <c r="BP61" s="564"/>
      <c r="BQ61" s="489"/>
      <c r="BR61" s="489"/>
      <c r="BS61" s="489"/>
      <c r="BU61" s="564"/>
      <c r="BV61" s="564"/>
      <c r="BW61" s="564"/>
      <c r="BX61" s="489"/>
      <c r="BY61" s="489"/>
      <c r="BZ61" s="489"/>
      <c r="CB61" s="564"/>
      <c r="CC61" s="564"/>
      <c r="CD61" s="564"/>
      <c r="CE61" s="489"/>
      <c r="CF61" s="489"/>
      <c r="CG61" s="564"/>
      <c r="CH61" s="564"/>
      <c r="CI61" s="564"/>
      <c r="CJ61" s="564"/>
      <c r="CK61" s="564"/>
      <c r="CL61" s="564"/>
      <c r="CM61" s="489"/>
      <c r="CN61" s="489"/>
      <c r="CO61" s="489"/>
      <c r="CP61" s="489"/>
      <c r="CQ61" s="489"/>
      <c r="CR61" s="489"/>
      <c r="CS61" s="489"/>
      <c r="CT61" s="489"/>
      <c r="CV61" s="564"/>
      <c r="CW61" s="564"/>
      <c r="CX61" s="564"/>
      <c r="CY61" s="489"/>
      <c r="CZ61" s="489"/>
      <c r="DA61" s="564"/>
      <c r="DB61" s="489"/>
      <c r="DC61" s="564"/>
      <c r="DD61" s="564"/>
      <c r="DE61" s="564"/>
      <c r="DF61" s="564"/>
      <c r="DG61" s="564"/>
      <c r="DH61" s="564"/>
      <c r="DI61" s="564"/>
      <c r="DJ61" s="564"/>
      <c r="DK61" s="564"/>
      <c r="DL61" s="564"/>
      <c r="DM61" s="564"/>
      <c r="DN61" s="564"/>
      <c r="DO61" s="564"/>
      <c r="DP61" s="564"/>
      <c r="DQ61" s="564"/>
      <c r="DR61" s="564"/>
      <c r="DS61" s="564"/>
      <c r="DT61" s="564"/>
      <c r="DU61" s="564"/>
      <c r="DV61" s="564"/>
      <c r="DW61" s="489"/>
      <c r="DX61" s="489"/>
      <c r="DY61" s="489"/>
      <c r="DZ61" s="489"/>
      <c r="EA61" s="489"/>
      <c r="EB61" s="489"/>
      <c r="EC61" s="489"/>
      <c r="ED61" s="489"/>
      <c r="EE61" s="489"/>
      <c r="EF61" s="489"/>
      <c r="EG61" s="489"/>
      <c r="EH61" s="489"/>
      <c r="EI61" s="489"/>
      <c r="EJ61" s="489"/>
      <c r="EK61" s="489"/>
      <c r="EL61" s="489"/>
      <c r="EM61" s="489"/>
      <c r="EN61" s="489"/>
      <c r="EO61" s="489"/>
      <c r="EP61" s="489"/>
      <c r="EQ61" s="489"/>
      <c r="ES61" s="564"/>
      <c r="ET61" s="564"/>
      <c r="EU61" s="564"/>
      <c r="EV61" s="489"/>
      <c r="EW61" s="489"/>
      <c r="EX61" s="489"/>
      <c r="EZ61" s="564"/>
      <c r="FA61" s="564"/>
      <c r="FB61" s="564"/>
      <c r="FC61" s="489"/>
      <c r="FD61" s="489"/>
      <c r="FE61" s="489"/>
      <c r="FG61" s="564"/>
      <c r="FH61" s="564"/>
      <c r="FI61" s="564"/>
      <c r="FJ61" s="489"/>
      <c r="FK61" s="489"/>
      <c r="FL61" s="564"/>
      <c r="FM61" s="564"/>
      <c r="FN61" s="564"/>
      <c r="FO61" s="564"/>
      <c r="FP61" s="564"/>
      <c r="FQ61" s="564"/>
      <c r="FR61" s="564"/>
      <c r="FS61" s="564"/>
      <c r="FT61" s="564"/>
      <c r="FU61" s="564"/>
      <c r="FV61" s="564"/>
      <c r="FW61" s="564"/>
      <c r="FX61" s="564"/>
      <c r="FY61" s="564"/>
      <c r="FZ61" s="564"/>
      <c r="GA61" s="564"/>
      <c r="GB61" s="564"/>
      <c r="GC61" s="564"/>
      <c r="GD61" s="564"/>
      <c r="GE61" s="564"/>
      <c r="GF61" s="564"/>
      <c r="GG61" s="564"/>
      <c r="GH61" s="564"/>
      <c r="GI61" s="564"/>
      <c r="GJ61" s="564"/>
      <c r="GK61" s="564"/>
      <c r="GL61" s="564"/>
      <c r="GM61" s="564"/>
      <c r="GN61" s="564"/>
      <c r="GO61" s="564"/>
      <c r="GP61" s="564"/>
      <c r="GQ61" s="564"/>
      <c r="GR61" s="564"/>
      <c r="GS61" s="564"/>
      <c r="GT61" s="564"/>
      <c r="GU61" s="564"/>
      <c r="GV61" s="489"/>
      <c r="GW61" s="489"/>
      <c r="GX61" s="489"/>
      <c r="GY61" s="489"/>
      <c r="GZ61" s="489"/>
      <c r="HA61" s="489"/>
      <c r="HB61" s="489"/>
      <c r="HC61" s="489"/>
      <c r="HD61" s="489"/>
      <c r="HE61" s="489"/>
      <c r="HF61" s="489"/>
      <c r="HG61" s="489"/>
      <c r="HH61" s="489"/>
      <c r="HI61" s="489"/>
      <c r="HJ61" s="489"/>
      <c r="HK61" s="489"/>
      <c r="HL61" s="489"/>
      <c r="HM61" s="489"/>
      <c r="HN61" s="489"/>
      <c r="HO61" s="489"/>
      <c r="HP61" s="489"/>
      <c r="HQ61" s="489"/>
      <c r="HR61" s="489"/>
      <c r="HS61" s="489"/>
      <c r="HT61" s="489"/>
      <c r="HU61" s="489"/>
      <c r="HV61" s="489"/>
      <c r="HW61" s="489"/>
      <c r="HX61" s="489"/>
      <c r="HY61" s="489"/>
      <c r="HZ61" s="489"/>
      <c r="IA61" s="489"/>
      <c r="IB61" s="489"/>
      <c r="IC61" s="489"/>
      <c r="ID61" s="489"/>
      <c r="IE61" s="489"/>
      <c r="IF61" s="489"/>
      <c r="IH61" s="564"/>
      <c r="II61" s="564"/>
      <c r="IJ61" s="564"/>
      <c r="IK61" s="489"/>
      <c r="IL61" s="489"/>
      <c r="IM61" s="564"/>
      <c r="IN61" s="564"/>
      <c r="IO61" s="564"/>
      <c r="IP61" s="564"/>
      <c r="IQ61" s="564"/>
      <c r="IR61" s="564"/>
      <c r="IS61" s="489"/>
      <c r="IT61" s="489"/>
      <c r="IU61" s="489"/>
      <c r="IV61" s="489"/>
      <c r="IW61" s="489"/>
      <c r="IX61" s="489"/>
      <c r="IY61" s="489"/>
      <c r="JA61" s="564"/>
      <c r="JB61" s="564"/>
      <c r="JC61" s="564"/>
      <c r="JD61" s="564"/>
      <c r="JE61" s="489"/>
      <c r="JG61" s="562"/>
      <c r="JH61" s="562"/>
      <c r="JI61" s="562"/>
      <c r="JJ61" s="489"/>
      <c r="JK61" s="489"/>
      <c r="JL61" s="562"/>
      <c r="JM61" s="562"/>
      <c r="JN61" s="562"/>
      <c r="JO61" s="562"/>
      <c r="JP61" s="562"/>
      <c r="JQ61" s="562"/>
      <c r="JR61" s="562"/>
      <c r="JS61" s="562"/>
      <c r="JT61" s="562"/>
      <c r="JU61" s="562"/>
      <c r="JV61" s="562"/>
      <c r="JW61" s="562"/>
      <c r="JX61" s="562"/>
      <c r="JY61" s="562"/>
      <c r="JZ61" s="562"/>
      <c r="KA61" s="562"/>
      <c r="KB61" s="489"/>
      <c r="KC61" s="489"/>
      <c r="KD61" s="489"/>
      <c r="KE61" s="489"/>
      <c r="KF61" s="489"/>
      <c r="KG61" s="489"/>
      <c r="KH61" s="489"/>
      <c r="KI61" s="489"/>
      <c r="KJ61" s="489"/>
      <c r="KK61" s="489"/>
      <c r="KL61" s="489"/>
      <c r="KM61" s="489"/>
      <c r="KN61" s="489"/>
      <c r="KO61" s="489"/>
      <c r="KP61" s="489"/>
      <c r="KQ61" s="489"/>
      <c r="KR61" s="489"/>
      <c r="KT61" s="564"/>
      <c r="KU61" s="564"/>
      <c r="KV61" s="489"/>
      <c r="KW61" s="489"/>
    </row>
    <row r="62" spans="1:309">
      <c r="A62" s="490" t="s">
        <v>377</v>
      </c>
      <c r="B62" s="507">
        <v>0</v>
      </c>
      <c r="C62" s="500"/>
      <c r="D62" s="500"/>
      <c r="E62" s="490"/>
      <c r="F62" s="489"/>
      <c r="G62" s="489"/>
      <c r="H62" s="489"/>
      <c r="I62" s="489"/>
      <c r="J62" s="489"/>
      <c r="K62" s="489"/>
      <c r="L62" s="564"/>
      <c r="M62" s="489"/>
      <c r="O62" s="562"/>
      <c r="P62" s="562"/>
      <c r="Q62" s="562"/>
      <c r="R62" s="562"/>
      <c r="S62" s="562"/>
      <c r="T62" s="562"/>
      <c r="U62" s="562"/>
      <c r="V62" s="562"/>
      <c r="W62" s="489"/>
      <c r="Y62" s="562"/>
      <c r="Z62" s="562"/>
      <c r="AA62" s="562"/>
      <c r="AB62" s="562"/>
      <c r="AC62" s="562"/>
      <c r="AD62" s="562"/>
      <c r="AE62" s="562"/>
      <c r="AF62" s="489"/>
      <c r="AH62" s="489"/>
      <c r="AI62" s="489"/>
      <c r="AJ62" s="489"/>
      <c r="AK62" s="489"/>
      <c r="AL62" s="489"/>
      <c r="AM62" s="489"/>
      <c r="AN62" s="489"/>
      <c r="AO62" s="489"/>
      <c r="AP62" s="489"/>
      <c r="AQ62" s="489"/>
      <c r="AR62" s="489"/>
      <c r="AS62" s="489"/>
      <c r="AT62" s="489"/>
      <c r="AU62" s="489"/>
      <c r="AV62" s="489"/>
      <c r="AW62" s="489"/>
      <c r="AX62" s="489"/>
      <c r="AY62" s="489"/>
      <c r="AZ62" s="489"/>
      <c r="BA62" s="489"/>
      <c r="BB62" s="489"/>
      <c r="BC62" s="564"/>
      <c r="BD62" s="564"/>
      <c r="BE62" s="489"/>
      <c r="BG62" s="564"/>
      <c r="BH62" s="564"/>
      <c r="BI62" s="564"/>
      <c r="BJ62" s="489"/>
      <c r="BK62" s="489"/>
      <c r="BL62" s="489"/>
      <c r="BN62" s="564"/>
      <c r="BO62" s="564"/>
      <c r="BP62" s="564"/>
      <c r="BQ62" s="489"/>
      <c r="BR62" s="489"/>
      <c r="BS62" s="489"/>
      <c r="BU62" s="564"/>
      <c r="BV62" s="564"/>
      <c r="BW62" s="564"/>
      <c r="BX62" s="489"/>
      <c r="BY62" s="489"/>
      <c r="BZ62" s="489"/>
      <c r="CB62" s="564"/>
      <c r="CC62" s="564"/>
      <c r="CD62" s="564"/>
      <c r="CE62" s="489"/>
      <c r="CF62" s="489"/>
      <c r="CG62" s="564"/>
      <c r="CH62" s="564"/>
      <c r="CI62" s="564"/>
      <c r="CJ62" s="564"/>
      <c r="CK62" s="564"/>
      <c r="CL62" s="564"/>
      <c r="CM62" s="489"/>
      <c r="CN62" s="489"/>
      <c r="CO62" s="489"/>
      <c r="CP62" s="489"/>
      <c r="CQ62" s="489"/>
      <c r="CR62" s="489"/>
      <c r="CS62" s="489"/>
      <c r="CT62" s="489"/>
      <c r="CV62" s="564"/>
      <c r="CW62" s="564"/>
      <c r="CX62" s="564"/>
      <c r="CY62" s="489"/>
      <c r="CZ62" s="489"/>
      <c r="DA62" s="564"/>
      <c r="DB62" s="489"/>
      <c r="DC62" s="564"/>
      <c r="DD62" s="564"/>
      <c r="DE62" s="564"/>
      <c r="DF62" s="564"/>
      <c r="DG62" s="564"/>
      <c r="DH62" s="564"/>
      <c r="DI62" s="564"/>
      <c r="DJ62" s="564"/>
      <c r="DK62" s="564"/>
      <c r="DL62" s="564"/>
      <c r="DM62" s="564"/>
      <c r="DN62" s="564"/>
      <c r="DO62" s="564"/>
      <c r="DP62" s="564"/>
      <c r="DQ62" s="564"/>
      <c r="DR62" s="564"/>
      <c r="DS62" s="564"/>
      <c r="DT62" s="564"/>
      <c r="DU62" s="564"/>
      <c r="DV62" s="564"/>
      <c r="DW62" s="489"/>
      <c r="DX62" s="489"/>
      <c r="DY62" s="489"/>
      <c r="DZ62" s="489"/>
      <c r="EA62" s="489"/>
      <c r="EB62" s="489"/>
      <c r="EC62" s="489"/>
      <c r="ED62" s="489"/>
      <c r="EE62" s="489"/>
      <c r="EF62" s="489"/>
      <c r="EG62" s="489"/>
      <c r="EH62" s="489"/>
      <c r="EI62" s="489"/>
      <c r="EJ62" s="489"/>
      <c r="EK62" s="489"/>
      <c r="EL62" s="489"/>
      <c r="EM62" s="489"/>
      <c r="EN62" s="489"/>
      <c r="EO62" s="489"/>
      <c r="EP62" s="489"/>
      <c r="EQ62" s="489"/>
      <c r="ES62" s="564"/>
      <c r="ET62" s="564"/>
      <c r="EU62" s="564"/>
      <c r="EV62" s="489"/>
      <c r="EW62" s="489"/>
      <c r="EX62" s="489"/>
      <c r="EZ62" s="564"/>
      <c r="FA62" s="564"/>
      <c r="FB62" s="564"/>
      <c r="FC62" s="489"/>
      <c r="FD62" s="489"/>
      <c r="FE62" s="489"/>
      <c r="FG62" s="564"/>
      <c r="FH62" s="564"/>
      <c r="FI62" s="564"/>
      <c r="FJ62" s="489"/>
      <c r="FK62" s="489"/>
      <c r="FL62" s="564"/>
      <c r="FM62" s="564"/>
      <c r="FN62" s="564"/>
      <c r="FO62" s="564"/>
      <c r="FP62" s="564"/>
      <c r="FQ62" s="564"/>
      <c r="FR62" s="564"/>
      <c r="FS62" s="564"/>
      <c r="FT62" s="564"/>
      <c r="FU62" s="564"/>
      <c r="FV62" s="564"/>
      <c r="FW62" s="564"/>
      <c r="FX62" s="564"/>
      <c r="FY62" s="564"/>
      <c r="FZ62" s="564"/>
      <c r="GA62" s="564"/>
      <c r="GB62" s="564"/>
      <c r="GC62" s="564"/>
      <c r="GD62" s="564"/>
      <c r="GE62" s="564"/>
      <c r="GF62" s="564"/>
      <c r="GG62" s="564"/>
      <c r="GH62" s="564"/>
      <c r="GI62" s="564"/>
      <c r="GJ62" s="564"/>
      <c r="GK62" s="564"/>
      <c r="GL62" s="564"/>
      <c r="GM62" s="564"/>
      <c r="GN62" s="564"/>
      <c r="GO62" s="564"/>
      <c r="GP62" s="564"/>
      <c r="GQ62" s="564"/>
      <c r="GR62" s="564"/>
      <c r="GS62" s="564"/>
      <c r="GT62" s="564"/>
      <c r="GU62" s="564"/>
      <c r="GV62" s="489"/>
      <c r="GW62" s="489"/>
      <c r="GX62" s="489"/>
      <c r="GY62" s="489"/>
      <c r="GZ62" s="489"/>
      <c r="HA62" s="489"/>
      <c r="HB62" s="489"/>
      <c r="HC62" s="489"/>
      <c r="HD62" s="489"/>
      <c r="HE62" s="489"/>
      <c r="HF62" s="489"/>
      <c r="HG62" s="489"/>
      <c r="HH62" s="489"/>
      <c r="HI62" s="489"/>
      <c r="HJ62" s="489"/>
      <c r="HK62" s="489"/>
      <c r="HL62" s="489"/>
      <c r="HM62" s="489"/>
      <c r="HN62" s="489"/>
      <c r="HO62" s="489"/>
      <c r="HP62" s="489"/>
      <c r="HQ62" s="489"/>
      <c r="HR62" s="489"/>
      <c r="HS62" s="489"/>
      <c r="HT62" s="489"/>
      <c r="HU62" s="489"/>
      <c r="HV62" s="489"/>
      <c r="HW62" s="489"/>
      <c r="HX62" s="489"/>
      <c r="HY62" s="489"/>
      <c r="HZ62" s="489"/>
      <c r="IA62" s="489"/>
      <c r="IB62" s="489"/>
      <c r="IC62" s="489"/>
      <c r="ID62" s="489"/>
      <c r="IE62" s="489"/>
      <c r="IF62" s="489"/>
      <c r="IH62" s="564"/>
      <c r="II62" s="564"/>
      <c r="IJ62" s="564"/>
      <c r="IK62" s="489"/>
      <c r="IL62" s="489"/>
      <c r="IM62" s="564"/>
      <c r="IN62" s="564"/>
      <c r="IO62" s="564"/>
      <c r="IP62" s="564"/>
      <c r="IQ62" s="564"/>
      <c r="IR62" s="564"/>
      <c r="IS62" s="489"/>
      <c r="IT62" s="489"/>
      <c r="IU62" s="489"/>
      <c r="IV62" s="489"/>
      <c r="IW62" s="489"/>
      <c r="IX62" s="489"/>
      <c r="IY62" s="489"/>
      <c r="JA62" s="564"/>
      <c r="JB62" s="564"/>
      <c r="JC62" s="564"/>
      <c r="JD62" s="564"/>
      <c r="JE62" s="489"/>
      <c r="JG62" s="562"/>
      <c r="JH62" s="562"/>
      <c r="JI62" s="562"/>
      <c r="JJ62" s="489"/>
      <c r="JK62" s="489"/>
      <c r="JL62" s="562"/>
      <c r="JM62" s="562"/>
      <c r="JN62" s="562"/>
      <c r="JO62" s="562"/>
      <c r="JP62" s="562"/>
      <c r="JQ62" s="562"/>
      <c r="JR62" s="562"/>
      <c r="JS62" s="562"/>
      <c r="JT62" s="562"/>
      <c r="JU62" s="562"/>
      <c r="JV62" s="562"/>
      <c r="JW62" s="562"/>
      <c r="JX62" s="562"/>
      <c r="JY62" s="562"/>
      <c r="JZ62" s="562"/>
      <c r="KA62" s="562"/>
      <c r="KB62" s="489"/>
      <c r="KC62" s="489"/>
      <c r="KD62" s="489"/>
      <c r="KE62" s="489"/>
      <c r="KF62" s="489"/>
      <c r="KG62" s="489"/>
      <c r="KH62" s="489"/>
      <c r="KI62" s="489"/>
      <c r="KJ62" s="489"/>
      <c r="KK62" s="489"/>
      <c r="KL62" s="489"/>
      <c r="KM62" s="489"/>
      <c r="KN62" s="489"/>
      <c r="KO62" s="489"/>
      <c r="KP62" s="489"/>
      <c r="KQ62" s="489"/>
      <c r="KR62" s="489"/>
      <c r="KT62" s="564"/>
      <c r="KU62" s="564"/>
      <c r="KV62" s="489"/>
      <c r="KW62" s="489"/>
    </row>
    <row r="63" spans="1:309">
      <c r="A63" s="490" t="s">
        <v>378</v>
      </c>
      <c r="B63" s="507">
        <v>0</v>
      </c>
      <c r="C63" s="500"/>
      <c r="D63" s="500"/>
      <c r="E63" s="490"/>
      <c r="F63" s="489"/>
      <c r="G63" s="489"/>
      <c r="H63" s="489"/>
      <c r="I63" s="489"/>
      <c r="J63" s="489"/>
      <c r="K63" s="489"/>
      <c r="L63" s="564"/>
      <c r="M63" s="489"/>
      <c r="O63" s="562"/>
      <c r="P63" s="562"/>
      <c r="Q63" s="562"/>
      <c r="R63" s="562"/>
      <c r="S63" s="562"/>
      <c r="T63" s="562"/>
      <c r="U63" s="562"/>
      <c r="V63" s="562"/>
      <c r="W63" s="489"/>
      <c r="Y63" s="562"/>
      <c r="Z63" s="562"/>
      <c r="AA63" s="562"/>
      <c r="AB63" s="562"/>
      <c r="AC63" s="562"/>
      <c r="AD63" s="562"/>
      <c r="AE63" s="562"/>
      <c r="AF63" s="489"/>
      <c r="AH63" s="489"/>
      <c r="AI63" s="489"/>
      <c r="AJ63" s="489"/>
      <c r="AK63" s="489"/>
      <c r="AL63" s="489"/>
      <c r="AM63" s="489"/>
      <c r="AN63" s="489"/>
      <c r="AO63" s="489"/>
      <c r="AP63" s="489"/>
      <c r="AQ63" s="489"/>
      <c r="AR63" s="489"/>
      <c r="AS63" s="489"/>
      <c r="AT63" s="489"/>
      <c r="AU63" s="489"/>
      <c r="AV63" s="489"/>
      <c r="AW63" s="489"/>
      <c r="AX63" s="489"/>
      <c r="AY63" s="489"/>
      <c r="AZ63" s="489"/>
      <c r="BA63" s="489"/>
      <c r="BB63" s="489"/>
      <c r="BC63" s="564"/>
      <c r="BD63" s="564"/>
      <c r="BE63" s="489"/>
      <c r="BG63" s="564"/>
      <c r="BH63" s="564"/>
      <c r="BI63" s="564"/>
      <c r="BJ63" s="489"/>
      <c r="BK63" s="489"/>
      <c r="BL63" s="489"/>
      <c r="BN63" s="564"/>
      <c r="BO63" s="564"/>
      <c r="BP63" s="564"/>
      <c r="BQ63" s="489"/>
      <c r="BR63" s="489"/>
      <c r="BS63" s="489"/>
      <c r="BU63" s="564"/>
      <c r="BV63" s="564"/>
      <c r="BW63" s="564"/>
      <c r="BX63" s="489"/>
      <c r="BY63" s="489"/>
      <c r="BZ63" s="489"/>
      <c r="CB63" s="564"/>
      <c r="CC63" s="564"/>
      <c r="CD63" s="564"/>
      <c r="CE63" s="489"/>
      <c r="CF63" s="489"/>
      <c r="CG63" s="564"/>
      <c r="CH63" s="564"/>
      <c r="CI63" s="564"/>
      <c r="CJ63" s="564"/>
      <c r="CK63" s="564"/>
      <c r="CL63" s="564"/>
      <c r="CM63" s="489"/>
      <c r="CN63" s="489"/>
      <c r="CO63" s="489"/>
      <c r="CP63" s="489"/>
      <c r="CQ63" s="489"/>
      <c r="CR63" s="489"/>
      <c r="CS63" s="489"/>
      <c r="CT63" s="489"/>
      <c r="CV63" s="564"/>
      <c r="CW63" s="564"/>
      <c r="CX63" s="564"/>
      <c r="CY63" s="489"/>
      <c r="CZ63" s="489"/>
      <c r="DA63" s="564"/>
      <c r="DB63" s="489"/>
      <c r="DC63" s="564"/>
      <c r="DD63" s="564"/>
      <c r="DE63" s="564"/>
      <c r="DF63" s="564"/>
      <c r="DG63" s="564"/>
      <c r="DH63" s="564"/>
      <c r="DI63" s="564"/>
      <c r="DJ63" s="564"/>
      <c r="DK63" s="564"/>
      <c r="DL63" s="564"/>
      <c r="DM63" s="564"/>
      <c r="DN63" s="564"/>
      <c r="DO63" s="564"/>
      <c r="DP63" s="564"/>
      <c r="DQ63" s="564"/>
      <c r="DR63" s="564"/>
      <c r="DS63" s="564"/>
      <c r="DT63" s="564"/>
      <c r="DU63" s="564"/>
      <c r="DV63" s="564"/>
      <c r="DW63" s="489"/>
      <c r="DX63" s="489"/>
      <c r="DY63" s="489"/>
      <c r="DZ63" s="489"/>
      <c r="EA63" s="489"/>
      <c r="EB63" s="489"/>
      <c r="EC63" s="489"/>
      <c r="ED63" s="489"/>
      <c r="EE63" s="489"/>
      <c r="EF63" s="489"/>
      <c r="EG63" s="489"/>
      <c r="EH63" s="489"/>
      <c r="EI63" s="489"/>
      <c r="EJ63" s="489"/>
      <c r="EK63" s="489"/>
      <c r="EL63" s="489"/>
      <c r="EM63" s="489"/>
      <c r="EN63" s="489"/>
      <c r="EO63" s="489"/>
      <c r="EP63" s="489"/>
      <c r="EQ63" s="489"/>
      <c r="ES63" s="564"/>
      <c r="ET63" s="564"/>
      <c r="EU63" s="564"/>
      <c r="EV63" s="489"/>
      <c r="EW63" s="489"/>
      <c r="EX63" s="489"/>
      <c r="EZ63" s="564"/>
      <c r="FA63" s="564"/>
      <c r="FB63" s="564"/>
      <c r="FC63" s="489"/>
      <c r="FD63" s="489"/>
      <c r="FE63" s="489"/>
      <c r="FG63" s="564"/>
      <c r="FH63" s="564"/>
      <c r="FI63" s="564"/>
      <c r="FJ63" s="489"/>
      <c r="FK63" s="489"/>
      <c r="FL63" s="564"/>
      <c r="FM63" s="564"/>
      <c r="FN63" s="564"/>
      <c r="FO63" s="564"/>
      <c r="FP63" s="564"/>
      <c r="FQ63" s="564"/>
      <c r="FR63" s="564"/>
      <c r="FS63" s="564"/>
      <c r="FT63" s="564"/>
      <c r="FU63" s="564"/>
      <c r="FV63" s="564"/>
      <c r="FW63" s="564"/>
      <c r="FX63" s="564"/>
      <c r="FY63" s="564"/>
      <c r="FZ63" s="564"/>
      <c r="GA63" s="564"/>
      <c r="GB63" s="564"/>
      <c r="GC63" s="564"/>
      <c r="GD63" s="564"/>
      <c r="GE63" s="564"/>
      <c r="GF63" s="564"/>
      <c r="GG63" s="564"/>
      <c r="GH63" s="564"/>
      <c r="GI63" s="564"/>
      <c r="GJ63" s="564"/>
      <c r="GK63" s="564"/>
      <c r="GL63" s="564"/>
      <c r="GM63" s="564"/>
      <c r="GN63" s="564"/>
      <c r="GO63" s="564"/>
      <c r="GP63" s="564"/>
      <c r="GQ63" s="564"/>
      <c r="GR63" s="564"/>
      <c r="GS63" s="564"/>
      <c r="GT63" s="564"/>
      <c r="GU63" s="564"/>
      <c r="GV63" s="489"/>
      <c r="GW63" s="489"/>
      <c r="GX63" s="489"/>
      <c r="GY63" s="489"/>
      <c r="GZ63" s="489"/>
      <c r="HA63" s="489"/>
      <c r="HB63" s="489"/>
      <c r="HC63" s="489"/>
      <c r="HD63" s="489"/>
      <c r="HE63" s="489"/>
      <c r="HF63" s="489"/>
      <c r="HG63" s="489"/>
      <c r="HH63" s="489"/>
      <c r="HI63" s="489"/>
      <c r="HJ63" s="489"/>
      <c r="HK63" s="489"/>
      <c r="HL63" s="489"/>
      <c r="HM63" s="489"/>
      <c r="HN63" s="489"/>
      <c r="HO63" s="489"/>
      <c r="HP63" s="489"/>
      <c r="HQ63" s="489"/>
      <c r="HR63" s="489"/>
      <c r="HS63" s="489"/>
      <c r="HT63" s="489"/>
      <c r="HU63" s="489"/>
      <c r="HV63" s="489"/>
      <c r="HW63" s="489"/>
      <c r="HX63" s="489"/>
      <c r="HY63" s="489"/>
      <c r="HZ63" s="489"/>
      <c r="IA63" s="489"/>
      <c r="IB63" s="489"/>
      <c r="IC63" s="489"/>
      <c r="ID63" s="489"/>
      <c r="IE63" s="489"/>
      <c r="IF63" s="489"/>
      <c r="IH63" s="564"/>
      <c r="II63" s="564"/>
      <c r="IJ63" s="564"/>
      <c r="IK63" s="489"/>
      <c r="IL63" s="489"/>
      <c r="IM63" s="564"/>
      <c r="IN63" s="564"/>
      <c r="IO63" s="564"/>
      <c r="IP63" s="564"/>
      <c r="IQ63" s="564"/>
      <c r="IR63" s="564"/>
      <c r="IS63" s="489"/>
      <c r="IT63" s="489"/>
      <c r="IU63" s="489"/>
      <c r="IV63" s="489"/>
      <c r="IW63" s="489"/>
      <c r="IX63" s="489"/>
      <c r="IY63" s="489"/>
      <c r="JA63" s="564"/>
      <c r="JB63" s="564"/>
      <c r="JC63" s="564"/>
      <c r="JD63" s="564"/>
      <c r="JE63" s="489"/>
      <c r="JG63" s="562"/>
      <c r="JH63" s="562"/>
      <c r="JI63" s="562"/>
      <c r="JJ63" s="489"/>
      <c r="JK63" s="489"/>
      <c r="JL63" s="562"/>
      <c r="JM63" s="562"/>
      <c r="JN63" s="562"/>
      <c r="JO63" s="562"/>
      <c r="JP63" s="562"/>
      <c r="JQ63" s="562"/>
      <c r="JR63" s="562"/>
      <c r="JS63" s="562"/>
      <c r="JT63" s="562"/>
      <c r="JU63" s="562"/>
      <c r="JV63" s="562"/>
      <c r="JW63" s="562"/>
      <c r="JX63" s="562"/>
      <c r="JY63" s="562"/>
      <c r="JZ63" s="562"/>
      <c r="KA63" s="562"/>
      <c r="KB63" s="489"/>
      <c r="KC63" s="489"/>
      <c r="KD63" s="489"/>
      <c r="KE63" s="489"/>
      <c r="KF63" s="489"/>
      <c r="KG63" s="489"/>
      <c r="KH63" s="489"/>
      <c r="KI63" s="489"/>
      <c r="KJ63" s="489"/>
      <c r="KK63" s="489"/>
      <c r="KL63" s="489"/>
      <c r="KM63" s="489"/>
      <c r="KN63" s="489"/>
      <c r="KO63" s="489"/>
      <c r="KP63" s="489"/>
      <c r="KQ63" s="489"/>
      <c r="KR63" s="489"/>
      <c r="KT63" s="564"/>
      <c r="KU63" s="564"/>
      <c r="KV63" s="489"/>
      <c r="KW63" s="489"/>
    </row>
    <row r="64" spans="1:309">
      <c r="A64" s="490" t="s">
        <v>379</v>
      </c>
      <c r="B64" s="507">
        <v>0</v>
      </c>
      <c r="C64" s="500"/>
      <c r="D64" s="500"/>
      <c r="E64" s="490"/>
      <c r="F64" s="489"/>
      <c r="G64" s="489"/>
      <c r="H64" s="489"/>
      <c r="I64" s="489"/>
      <c r="J64" s="489"/>
      <c r="K64" s="489"/>
      <c r="L64" s="564"/>
      <c r="M64" s="489"/>
      <c r="O64" s="562"/>
      <c r="P64" s="562"/>
      <c r="Q64" s="562"/>
      <c r="R64" s="562"/>
      <c r="S64" s="562"/>
      <c r="T64" s="562"/>
      <c r="U64" s="562"/>
      <c r="V64" s="562"/>
      <c r="W64" s="489"/>
      <c r="Y64" s="562"/>
      <c r="Z64" s="562"/>
      <c r="AA64" s="562"/>
      <c r="AB64" s="562"/>
      <c r="AC64" s="562"/>
      <c r="AD64" s="562"/>
      <c r="AE64" s="562"/>
      <c r="AF64" s="489"/>
      <c r="AH64" s="489"/>
      <c r="AI64" s="489"/>
      <c r="AJ64" s="489"/>
      <c r="AK64" s="489"/>
      <c r="AL64" s="489"/>
      <c r="AM64" s="489"/>
      <c r="AN64" s="489"/>
      <c r="AO64" s="489"/>
      <c r="AP64" s="489"/>
      <c r="AQ64" s="489"/>
      <c r="AR64" s="489"/>
      <c r="AS64" s="489"/>
      <c r="AT64" s="489"/>
      <c r="AU64" s="489"/>
      <c r="AV64" s="489"/>
      <c r="AW64" s="489"/>
      <c r="AX64" s="489"/>
      <c r="AY64" s="489"/>
      <c r="AZ64" s="489"/>
      <c r="BA64" s="489"/>
      <c r="BB64" s="489"/>
      <c r="BC64" s="564"/>
      <c r="BD64" s="564"/>
      <c r="BE64" s="489"/>
      <c r="BG64" s="564"/>
      <c r="BH64" s="564"/>
      <c r="BI64" s="564"/>
      <c r="BJ64" s="489"/>
      <c r="BK64" s="489"/>
      <c r="BL64" s="489"/>
      <c r="BN64" s="564"/>
      <c r="BO64" s="564"/>
      <c r="BP64" s="564"/>
      <c r="BQ64" s="489"/>
      <c r="BR64" s="489"/>
      <c r="BS64" s="489"/>
      <c r="BU64" s="564"/>
      <c r="BV64" s="564"/>
      <c r="BW64" s="564"/>
      <c r="BX64" s="489"/>
      <c r="BY64" s="489"/>
      <c r="BZ64" s="489"/>
      <c r="CB64" s="564"/>
      <c r="CC64" s="564"/>
      <c r="CD64" s="564"/>
      <c r="CE64" s="489"/>
      <c r="CF64" s="489"/>
      <c r="CG64" s="564"/>
      <c r="CH64" s="564"/>
      <c r="CI64" s="564"/>
      <c r="CJ64" s="564"/>
      <c r="CK64" s="564"/>
      <c r="CL64" s="564"/>
      <c r="CM64" s="489"/>
      <c r="CN64" s="489"/>
      <c r="CO64" s="489"/>
      <c r="CP64" s="489"/>
      <c r="CQ64" s="489"/>
      <c r="CR64" s="489"/>
      <c r="CS64" s="489"/>
      <c r="CT64" s="489"/>
      <c r="CV64" s="564"/>
      <c r="CW64" s="564"/>
      <c r="CX64" s="564"/>
      <c r="CY64" s="489"/>
      <c r="CZ64" s="489"/>
      <c r="DA64" s="564"/>
      <c r="DB64" s="489"/>
      <c r="DC64" s="564"/>
      <c r="DD64" s="564"/>
      <c r="DE64" s="564"/>
      <c r="DF64" s="564"/>
      <c r="DG64" s="564"/>
      <c r="DH64" s="564"/>
      <c r="DI64" s="564"/>
      <c r="DJ64" s="564"/>
      <c r="DK64" s="564"/>
      <c r="DL64" s="564"/>
      <c r="DM64" s="564"/>
      <c r="DN64" s="564"/>
      <c r="DO64" s="564"/>
      <c r="DP64" s="564"/>
      <c r="DQ64" s="564"/>
      <c r="DR64" s="564"/>
      <c r="DS64" s="564"/>
      <c r="DT64" s="564"/>
      <c r="DU64" s="564"/>
      <c r="DV64" s="564"/>
      <c r="DW64" s="489"/>
      <c r="DX64" s="489"/>
      <c r="DY64" s="489"/>
      <c r="DZ64" s="489"/>
      <c r="EA64" s="489"/>
      <c r="EB64" s="489"/>
      <c r="EC64" s="489"/>
      <c r="ED64" s="489"/>
      <c r="EE64" s="489"/>
      <c r="EF64" s="489"/>
      <c r="EG64" s="489"/>
      <c r="EH64" s="489"/>
      <c r="EI64" s="489"/>
      <c r="EJ64" s="489"/>
      <c r="EK64" s="489"/>
      <c r="EL64" s="489"/>
      <c r="EM64" s="489"/>
      <c r="EN64" s="489"/>
      <c r="EO64" s="489"/>
      <c r="EP64" s="489"/>
      <c r="EQ64" s="489"/>
      <c r="ES64" s="564"/>
      <c r="ET64" s="564"/>
      <c r="EU64" s="564"/>
      <c r="EV64" s="489"/>
      <c r="EW64" s="489"/>
      <c r="EX64" s="489"/>
      <c r="EZ64" s="564"/>
      <c r="FA64" s="564"/>
      <c r="FB64" s="564"/>
      <c r="FC64" s="489"/>
      <c r="FD64" s="489"/>
      <c r="FE64" s="489"/>
      <c r="FG64" s="564"/>
      <c r="FH64" s="564"/>
      <c r="FI64" s="564"/>
      <c r="FJ64" s="489"/>
      <c r="FK64" s="489"/>
      <c r="FL64" s="564"/>
      <c r="FM64" s="564"/>
      <c r="FN64" s="564"/>
      <c r="FO64" s="564"/>
      <c r="FP64" s="564"/>
      <c r="FQ64" s="564"/>
      <c r="FR64" s="564"/>
      <c r="FS64" s="564"/>
      <c r="FT64" s="564"/>
      <c r="FU64" s="564"/>
      <c r="FV64" s="564"/>
      <c r="FW64" s="564"/>
      <c r="FX64" s="564"/>
      <c r="FY64" s="564"/>
      <c r="FZ64" s="564"/>
      <c r="GA64" s="564"/>
      <c r="GB64" s="564"/>
      <c r="GC64" s="564"/>
      <c r="GD64" s="564"/>
      <c r="GE64" s="564"/>
      <c r="GF64" s="564"/>
      <c r="GG64" s="564"/>
      <c r="GH64" s="564"/>
      <c r="GI64" s="564"/>
      <c r="GJ64" s="564"/>
      <c r="GK64" s="564"/>
      <c r="GL64" s="564"/>
      <c r="GM64" s="564"/>
      <c r="GN64" s="564"/>
      <c r="GO64" s="564"/>
      <c r="GP64" s="564"/>
      <c r="GQ64" s="564"/>
      <c r="GR64" s="564"/>
      <c r="GS64" s="564"/>
      <c r="GT64" s="564"/>
      <c r="GU64" s="564"/>
      <c r="GV64" s="489"/>
      <c r="GW64" s="489"/>
      <c r="GX64" s="489"/>
      <c r="GY64" s="489"/>
      <c r="GZ64" s="489"/>
      <c r="HA64" s="489"/>
      <c r="HB64" s="489"/>
      <c r="HC64" s="489"/>
      <c r="HD64" s="489"/>
      <c r="HE64" s="489"/>
      <c r="HF64" s="489"/>
      <c r="HG64" s="489"/>
      <c r="HH64" s="489"/>
      <c r="HI64" s="489"/>
      <c r="HJ64" s="489"/>
      <c r="HK64" s="489"/>
      <c r="HL64" s="489"/>
      <c r="HM64" s="489"/>
      <c r="HN64" s="489"/>
      <c r="HO64" s="489"/>
      <c r="HP64" s="489"/>
      <c r="HQ64" s="489"/>
      <c r="HR64" s="489"/>
      <c r="HS64" s="489"/>
      <c r="HT64" s="489"/>
      <c r="HU64" s="489"/>
      <c r="HV64" s="489"/>
      <c r="HW64" s="489"/>
      <c r="HX64" s="489"/>
      <c r="HY64" s="489"/>
      <c r="HZ64" s="489"/>
      <c r="IA64" s="489"/>
      <c r="IB64" s="489"/>
      <c r="IC64" s="489"/>
      <c r="ID64" s="489"/>
      <c r="IE64" s="489"/>
      <c r="IF64" s="489"/>
      <c r="IH64" s="564"/>
      <c r="II64" s="564"/>
      <c r="IJ64" s="564"/>
      <c r="IK64" s="489"/>
      <c r="IL64" s="489"/>
      <c r="IM64" s="564"/>
      <c r="IN64" s="564"/>
      <c r="IO64" s="564"/>
      <c r="IP64" s="564"/>
      <c r="IQ64" s="564"/>
      <c r="IR64" s="564"/>
      <c r="IS64" s="489"/>
      <c r="IT64" s="489"/>
      <c r="IU64" s="489"/>
      <c r="IV64" s="489"/>
      <c r="IW64" s="489"/>
      <c r="IX64" s="489"/>
      <c r="IY64" s="489"/>
      <c r="JA64" s="564"/>
      <c r="JB64" s="564"/>
      <c r="JC64" s="564"/>
      <c r="JD64" s="564"/>
      <c r="JE64" s="489"/>
      <c r="JG64" s="562"/>
      <c r="JH64" s="562"/>
      <c r="JI64" s="562"/>
      <c r="JJ64" s="489"/>
      <c r="JK64" s="489"/>
      <c r="JL64" s="562"/>
      <c r="JM64" s="562"/>
      <c r="JN64" s="562"/>
      <c r="JO64" s="562"/>
      <c r="JP64" s="562"/>
      <c r="JQ64" s="562"/>
      <c r="JR64" s="562"/>
      <c r="JS64" s="562"/>
      <c r="JT64" s="562"/>
      <c r="JU64" s="562"/>
      <c r="JV64" s="562"/>
      <c r="JW64" s="562"/>
      <c r="JX64" s="562"/>
      <c r="JY64" s="562"/>
      <c r="JZ64" s="562"/>
      <c r="KA64" s="562"/>
      <c r="KB64" s="489"/>
      <c r="KC64" s="489"/>
      <c r="KD64" s="489"/>
      <c r="KE64" s="489"/>
      <c r="KF64" s="489"/>
      <c r="KG64" s="489"/>
      <c r="KH64" s="489"/>
      <c r="KI64" s="489"/>
      <c r="KJ64" s="489"/>
      <c r="KK64" s="489"/>
      <c r="KL64" s="489"/>
      <c r="KM64" s="489"/>
      <c r="KN64" s="489"/>
      <c r="KO64" s="489"/>
      <c r="KP64" s="489"/>
      <c r="KQ64" s="489"/>
      <c r="KR64" s="489"/>
      <c r="KT64" s="564"/>
      <c r="KU64" s="564"/>
      <c r="KV64" s="489"/>
      <c r="KW64" s="489"/>
    </row>
    <row r="65" spans="1:309">
      <c r="A65" s="490" t="s">
        <v>380</v>
      </c>
      <c r="B65" s="507">
        <v>0</v>
      </c>
      <c r="C65" s="500"/>
      <c r="D65" s="500"/>
      <c r="E65" s="490"/>
      <c r="F65" s="489"/>
      <c r="G65" s="489"/>
      <c r="H65" s="489"/>
      <c r="I65" s="489"/>
      <c r="J65" s="489"/>
      <c r="K65" s="489"/>
      <c r="L65" s="564"/>
      <c r="M65" s="489"/>
      <c r="O65" s="562"/>
      <c r="P65" s="562"/>
      <c r="Q65" s="562"/>
      <c r="R65" s="562"/>
      <c r="S65" s="562"/>
      <c r="T65" s="562"/>
      <c r="U65" s="562"/>
      <c r="V65" s="562"/>
      <c r="W65" s="489"/>
      <c r="Y65" s="562"/>
      <c r="Z65" s="562"/>
      <c r="AA65" s="562"/>
      <c r="AB65" s="562"/>
      <c r="AC65" s="562"/>
      <c r="AD65" s="562"/>
      <c r="AE65" s="562"/>
      <c r="AF65" s="489"/>
      <c r="AH65" s="489"/>
      <c r="AI65" s="489"/>
      <c r="AJ65" s="489"/>
      <c r="AK65" s="489"/>
      <c r="AL65" s="489"/>
      <c r="AM65" s="489"/>
      <c r="AN65" s="489"/>
      <c r="AO65" s="489"/>
      <c r="AP65" s="489"/>
      <c r="AQ65" s="489"/>
      <c r="AR65" s="489"/>
      <c r="AS65" s="489"/>
      <c r="AT65" s="489"/>
      <c r="AU65" s="489"/>
      <c r="AV65" s="489"/>
      <c r="AW65" s="489"/>
      <c r="AX65" s="489"/>
      <c r="AY65" s="489"/>
      <c r="AZ65" s="489"/>
      <c r="BA65" s="489"/>
      <c r="BB65" s="489"/>
      <c r="BC65" s="564"/>
      <c r="BD65" s="564"/>
      <c r="BE65" s="489"/>
      <c r="BG65" s="564"/>
      <c r="BH65" s="564"/>
      <c r="BI65" s="564"/>
      <c r="BJ65" s="489"/>
      <c r="BK65" s="489"/>
      <c r="BL65" s="489"/>
      <c r="BN65" s="564"/>
      <c r="BO65" s="564"/>
      <c r="BP65" s="564"/>
      <c r="BQ65" s="489"/>
      <c r="BR65" s="489"/>
      <c r="BS65" s="489"/>
      <c r="BU65" s="564"/>
      <c r="BV65" s="564"/>
      <c r="BW65" s="564"/>
      <c r="BX65" s="489"/>
      <c r="BY65" s="489"/>
      <c r="BZ65" s="489"/>
      <c r="CB65" s="564"/>
      <c r="CC65" s="564"/>
      <c r="CD65" s="564"/>
      <c r="CE65" s="489"/>
      <c r="CF65" s="489"/>
      <c r="CG65" s="564"/>
      <c r="CH65" s="564"/>
      <c r="CI65" s="564"/>
      <c r="CJ65" s="564"/>
      <c r="CK65" s="564"/>
      <c r="CL65" s="564"/>
      <c r="CM65" s="489"/>
      <c r="CN65" s="489"/>
      <c r="CO65" s="489"/>
      <c r="CP65" s="489"/>
      <c r="CQ65" s="489"/>
      <c r="CR65" s="489"/>
      <c r="CS65" s="489"/>
      <c r="CT65" s="489"/>
      <c r="CV65" s="564"/>
      <c r="CW65" s="564"/>
      <c r="CX65" s="564"/>
      <c r="CY65" s="489"/>
      <c r="CZ65" s="489"/>
      <c r="DA65" s="564"/>
      <c r="DB65" s="489"/>
      <c r="DC65" s="564"/>
      <c r="DD65" s="564"/>
      <c r="DE65" s="564"/>
      <c r="DF65" s="564"/>
      <c r="DG65" s="564"/>
      <c r="DH65" s="564"/>
      <c r="DI65" s="564"/>
      <c r="DJ65" s="564"/>
      <c r="DK65" s="564"/>
      <c r="DL65" s="564"/>
      <c r="DM65" s="564"/>
      <c r="DN65" s="564"/>
      <c r="DO65" s="564"/>
      <c r="DP65" s="564"/>
      <c r="DQ65" s="564"/>
      <c r="DR65" s="564"/>
      <c r="DS65" s="564"/>
      <c r="DT65" s="564"/>
      <c r="DU65" s="564"/>
      <c r="DV65" s="564"/>
      <c r="DW65" s="489"/>
      <c r="DX65" s="489"/>
      <c r="DY65" s="489"/>
      <c r="DZ65" s="489"/>
      <c r="EA65" s="489"/>
      <c r="EB65" s="489"/>
      <c r="EC65" s="489"/>
      <c r="ED65" s="489"/>
      <c r="EE65" s="489"/>
      <c r="EF65" s="489"/>
      <c r="EG65" s="489"/>
      <c r="EH65" s="489"/>
      <c r="EI65" s="489"/>
      <c r="EJ65" s="489"/>
      <c r="EK65" s="489"/>
      <c r="EL65" s="489"/>
      <c r="EM65" s="489"/>
      <c r="EN65" s="489"/>
      <c r="EO65" s="489"/>
      <c r="EP65" s="489"/>
      <c r="EQ65" s="489"/>
      <c r="ES65" s="564"/>
      <c r="ET65" s="564"/>
      <c r="EU65" s="564"/>
      <c r="EV65" s="489"/>
      <c r="EW65" s="489"/>
      <c r="EX65" s="489"/>
      <c r="EZ65" s="564"/>
      <c r="FA65" s="564"/>
      <c r="FB65" s="564"/>
      <c r="FC65" s="489"/>
      <c r="FD65" s="489"/>
      <c r="FE65" s="489"/>
      <c r="FG65" s="564"/>
      <c r="FH65" s="564"/>
      <c r="FI65" s="564"/>
      <c r="FJ65" s="489"/>
      <c r="FK65" s="489"/>
      <c r="FL65" s="564"/>
      <c r="FM65" s="564"/>
      <c r="FN65" s="564"/>
      <c r="FO65" s="564"/>
      <c r="FP65" s="564"/>
      <c r="FQ65" s="564"/>
      <c r="FR65" s="564"/>
      <c r="FS65" s="564"/>
      <c r="FT65" s="564"/>
      <c r="FU65" s="564"/>
      <c r="FV65" s="564"/>
      <c r="FW65" s="564"/>
      <c r="FX65" s="564"/>
      <c r="FY65" s="564"/>
      <c r="FZ65" s="564"/>
      <c r="GA65" s="564"/>
      <c r="GB65" s="564"/>
      <c r="GC65" s="564"/>
      <c r="GD65" s="564"/>
      <c r="GE65" s="564"/>
      <c r="GF65" s="564"/>
      <c r="GG65" s="564"/>
      <c r="GH65" s="564"/>
      <c r="GI65" s="564"/>
      <c r="GJ65" s="564"/>
      <c r="GK65" s="564"/>
      <c r="GL65" s="564"/>
      <c r="GM65" s="564"/>
      <c r="GN65" s="564"/>
      <c r="GO65" s="564"/>
      <c r="GP65" s="564"/>
      <c r="GQ65" s="564"/>
      <c r="GR65" s="564"/>
      <c r="GS65" s="564"/>
      <c r="GT65" s="564"/>
      <c r="GU65" s="564"/>
      <c r="GV65" s="489"/>
      <c r="GW65" s="489"/>
      <c r="GX65" s="489"/>
      <c r="GY65" s="489"/>
      <c r="GZ65" s="489"/>
      <c r="HA65" s="489"/>
      <c r="HB65" s="489"/>
      <c r="HC65" s="489"/>
      <c r="HD65" s="489"/>
      <c r="HE65" s="489"/>
      <c r="HF65" s="489"/>
      <c r="HG65" s="489"/>
      <c r="HH65" s="489"/>
      <c r="HI65" s="489"/>
      <c r="HJ65" s="489"/>
      <c r="HK65" s="489"/>
      <c r="HL65" s="489"/>
      <c r="HM65" s="489"/>
      <c r="HN65" s="489"/>
      <c r="HO65" s="489"/>
      <c r="HP65" s="489"/>
      <c r="HQ65" s="489"/>
      <c r="HR65" s="489"/>
      <c r="HS65" s="489"/>
      <c r="HT65" s="489"/>
      <c r="HU65" s="489"/>
      <c r="HV65" s="489"/>
      <c r="HW65" s="489"/>
      <c r="HX65" s="489"/>
      <c r="HY65" s="489"/>
      <c r="HZ65" s="489"/>
      <c r="IA65" s="489"/>
      <c r="IB65" s="489"/>
      <c r="IC65" s="489"/>
      <c r="ID65" s="489"/>
      <c r="IE65" s="489"/>
      <c r="IF65" s="489"/>
      <c r="IH65" s="564"/>
      <c r="II65" s="564"/>
      <c r="IJ65" s="564"/>
      <c r="IK65" s="489"/>
      <c r="IL65" s="489"/>
      <c r="IM65" s="564"/>
      <c r="IN65" s="564"/>
      <c r="IO65" s="564"/>
      <c r="IP65" s="564"/>
      <c r="IQ65" s="564"/>
      <c r="IR65" s="564"/>
      <c r="IS65" s="489"/>
      <c r="IT65" s="489"/>
      <c r="IU65" s="489"/>
      <c r="IV65" s="489"/>
      <c r="IW65" s="489"/>
      <c r="IX65" s="489"/>
      <c r="IY65" s="489"/>
      <c r="JA65" s="564"/>
      <c r="JB65" s="564"/>
      <c r="JC65" s="564"/>
      <c r="JD65" s="564"/>
      <c r="JE65" s="489"/>
      <c r="JG65" s="562"/>
      <c r="JH65" s="562"/>
      <c r="JI65" s="562"/>
      <c r="JJ65" s="489"/>
      <c r="JK65" s="489"/>
      <c r="JL65" s="562"/>
      <c r="JM65" s="562"/>
      <c r="JN65" s="562"/>
      <c r="JO65" s="562"/>
      <c r="JP65" s="562"/>
      <c r="JQ65" s="562"/>
      <c r="JR65" s="562"/>
      <c r="JS65" s="562"/>
      <c r="JT65" s="562"/>
      <c r="JU65" s="562"/>
      <c r="JV65" s="562"/>
      <c r="JW65" s="562"/>
      <c r="JX65" s="562"/>
      <c r="JY65" s="562"/>
      <c r="JZ65" s="562"/>
      <c r="KA65" s="562"/>
      <c r="KB65" s="489"/>
      <c r="KC65" s="489"/>
      <c r="KD65" s="489"/>
      <c r="KE65" s="489"/>
      <c r="KF65" s="489"/>
      <c r="KG65" s="489"/>
      <c r="KH65" s="489"/>
      <c r="KI65" s="489"/>
      <c r="KJ65" s="489"/>
      <c r="KK65" s="489"/>
      <c r="KL65" s="489"/>
      <c r="KM65" s="489"/>
      <c r="KN65" s="489"/>
      <c r="KO65" s="489"/>
      <c r="KP65" s="489"/>
      <c r="KQ65" s="489"/>
      <c r="KR65" s="489"/>
      <c r="KT65" s="564"/>
      <c r="KU65" s="564"/>
      <c r="KV65" s="489"/>
      <c r="KW65" s="489"/>
    </row>
    <row r="66" spans="1:309">
      <c r="A66" s="490" t="s">
        <v>381</v>
      </c>
      <c r="B66" s="507">
        <v>0</v>
      </c>
      <c r="C66" s="500"/>
      <c r="D66" s="500"/>
      <c r="E66" s="490"/>
      <c r="F66" s="489"/>
      <c r="G66" s="489"/>
      <c r="H66" s="489"/>
      <c r="I66" s="489"/>
      <c r="J66" s="489"/>
      <c r="K66" s="489"/>
      <c r="L66" s="564"/>
      <c r="M66" s="489"/>
      <c r="O66" s="562"/>
      <c r="P66" s="562"/>
      <c r="Q66" s="562"/>
      <c r="R66" s="562"/>
      <c r="S66" s="562"/>
      <c r="T66" s="562"/>
      <c r="U66" s="562"/>
      <c r="V66" s="562"/>
      <c r="W66" s="489"/>
      <c r="Y66" s="562"/>
      <c r="Z66" s="562"/>
      <c r="AA66" s="562"/>
      <c r="AB66" s="562"/>
      <c r="AC66" s="562"/>
      <c r="AD66" s="562"/>
      <c r="AE66" s="562"/>
      <c r="AF66" s="489"/>
      <c r="AH66" s="489"/>
      <c r="AI66" s="489"/>
      <c r="AJ66" s="489"/>
      <c r="AK66" s="489"/>
      <c r="AL66" s="489"/>
      <c r="AM66" s="489"/>
      <c r="AN66" s="489"/>
      <c r="AO66" s="489"/>
      <c r="AP66" s="489"/>
      <c r="AQ66" s="489"/>
      <c r="AR66" s="489"/>
      <c r="AS66" s="489"/>
      <c r="AT66" s="489"/>
      <c r="AU66" s="489"/>
      <c r="AV66" s="489"/>
      <c r="AW66" s="489"/>
      <c r="AX66" s="489"/>
      <c r="AY66" s="489"/>
      <c r="AZ66" s="489"/>
      <c r="BA66" s="489"/>
      <c r="BB66" s="489"/>
      <c r="BC66" s="564"/>
      <c r="BD66" s="564"/>
      <c r="BE66" s="489"/>
      <c r="BG66" s="564"/>
      <c r="BH66" s="564"/>
      <c r="BI66" s="564"/>
      <c r="BJ66" s="489"/>
      <c r="BK66" s="489"/>
      <c r="BL66" s="489"/>
      <c r="BN66" s="564"/>
      <c r="BO66" s="564"/>
      <c r="BP66" s="564"/>
      <c r="BQ66" s="489"/>
      <c r="BR66" s="489"/>
      <c r="BS66" s="489"/>
      <c r="BU66" s="564"/>
      <c r="BV66" s="564"/>
      <c r="BW66" s="564"/>
      <c r="BX66" s="489"/>
      <c r="BY66" s="489"/>
      <c r="BZ66" s="489"/>
      <c r="CB66" s="564"/>
      <c r="CC66" s="564"/>
      <c r="CD66" s="564"/>
      <c r="CE66" s="489"/>
      <c r="CF66" s="489"/>
      <c r="CG66" s="564"/>
      <c r="CH66" s="564"/>
      <c r="CI66" s="564"/>
      <c r="CJ66" s="564"/>
      <c r="CK66" s="564"/>
      <c r="CL66" s="564"/>
      <c r="CM66" s="489"/>
      <c r="CN66" s="489"/>
      <c r="CO66" s="489"/>
      <c r="CP66" s="489"/>
      <c r="CQ66" s="489"/>
      <c r="CR66" s="489"/>
      <c r="CS66" s="489"/>
      <c r="CT66" s="489"/>
      <c r="CV66" s="564"/>
      <c r="CW66" s="564"/>
      <c r="CX66" s="564"/>
      <c r="CY66" s="489"/>
      <c r="CZ66" s="489"/>
      <c r="DA66" s="564"/>
      <c r="DB66" s="489"/>
      <c r="DC66" s="564"/>
      <c r="DD66" s="564"/>
      <c r="DE66" s="564"/>
      <c r="DF66" s="564"/>
      <c r="DG66" s="564"/>
      <c r="DH66" s="564"/>
      <c r="DI66" s="564"/>
      <c r="DJ66" s="564"/>
      <c r="DK66" s="564"/>
      <c r="DL66" s="564"/>
      <c r="DM66" s="564"/>
      <c r="DN66" s="564"/>
      <c r="DO66" s="564"/>
      <c r="DP66" s="564"/>
      <c r="DQ66" s="564"/>
      <c r="DR66" s="564"/>
      <c r="DS66" s="564"/>
      <c r="DT66" s="564"/>
      <c r="DU66" s="564"/>
      <c r="DV66" s="564"/>
      <c r="DW66" s="489"/>
      <c r="DX66" s="489"/>
      <c r="DY66" s="489"/>
      <c r="DZ66" s="489"/>
      <c r="EA66" s="489"/>
      <c r="EB66" s="489"/>
      <c r="EC66" s="489"/>
      <c r="ED66" s="489"/>
      <c r="EE66" s="489"/>
      <c r="EF66" s="489"/>
      <c r="EG66" s="489"/>
      <c r="EH66" s="489"/>
      <c r="EI66" s="489"/>
      <c r="EJ66" s="489"/>
      <c r="EK66" s="489"/>
      <c r="EL66" s="489"/>
      <c r="EM66" s="489"/>
      <c r="EN66" s="489"/>
      <c r="EO66" s="489"/>
      <c r="EP66" s="489"/>
      <c r="EQ66" s="489"/>
      <c r="ES66" s="564"/>
      <c r="ET66" s="564"/>
      <c r="EU66" s="564"/>
      <c r="EV66" s="489"/>
      <c r="EW66" s="489"/>
      <c r="EX66" s="489"/>
      <c r="EZ66" s="564"/>
      <c r="FA66" s="564"/>
      <c r="FB66" s="564"/>
      <c r="FC66" s="489"/>
      <c r="FD66" s="489"/>
      <c r="FE66" s="489"/>
      <c r="FG66" s="564"/>
      <c r="FH66" s="564"/>
      <c r="FI66" s="564"/>
      <c r="FJ66" s="489"/>
      <c r="FK66" s="489"/>
      <c r="FL66" s="564"/>
      <c r="FM66" s="564"/>
      <c r="FN66" s="564"/>
      <c r="FO66" s="564"/>
      <c r="FP66" s="564"/>
      <c r="FQ66" s="564"/>
      <c r="FR66" s="564"/>
      <c r="FS66" s="564"/>
      <c r="FT66" s="564"/>
      <c r="FU66" s="564"/>
      <c r="FV66" s="564"/>
      <c r="FW66" s="564"/>
      <c r="FX66" s="564"/>
      <c r="FY66" s="564"/>
      <c r="FZ66" s="564"/>
      <c r="GA66" s="564"/>
      <c r="GB66" s="564"/>
      <c r="GC66" s="564"/>
      <c r="GD66" s="564"/>
      <c r="GE66" s="564"/>
      <c r="GF66" s="564"/>
      <c r="GG66" s="564"/>
      <c r="GH66" s="564"/>
      <c r="GI66" s="564"/>
      <c r="GJ66" s="564"/>
      <c r="GK66" s="564"/>
      <c r="GL66" s="564"/>
      <c r="GM66" s="564"/>
      <c r="GN66" s="564"/>
      <c r="GO66" s="564"/>
      <c r="GP66" s="564"/>
      <c r="GQ66" s="564"/>
      <c r="GR66" s="564"/>
      <c r="GS66" s="564"/>
      <c r="GT66" s="564"/>
      <c r="GU66" s="564"/>
      <c r="GV66" s="489"/>
      <c r="GW66" s="489"/>
      <c r="GX66" s="489"/>
      <c r="GY66" s="489"/>
      <c r="GZ66" s="489"/>
      <c r="HA66" s="489"/>
      <c r="HB66" s="489"/>
      <c r="HC66" s="489"/>
      <c r="HD66" s="489"/>
      <c r="HE66" s="489"/>
      <c r="HF66" s="489"/>
      <c r="HG66" s="489"/>
      <c r="HH66" s="489"/>
      <c r="HI66" s="489"/>
      <c r="HJ66" s="489"/>
      <c r="HK66" s="489"/>
      <c r="HL66" s="489"/>
      <c r="HM66" s="489"/>
      <c r="HN66" s="489"/>
      <c r="HO66" s="489"/>
      <c r="HP66" s="489"/>
      <c r="HQ66" s="489"/>
      <c r="HR66" s="489"/>
      <c r="HS66" s="489"/>
      <c r="HT66" s="489"/>
      <c r="HU66" s="489"/>
      <c r="HV66" s="489"/>
      <c r="HW66" s="489"/>
      <c r="HX66" s="489"/>
      <c r="HY66" s="489"/>
      <c r="HZ66" s="489"/>
      <c r="IA66" s="489"/>
      <c r="IB66" s="489"/>
      <c r="IC66" s="489"/>
      <c r="ID66" s="489"/>
      <c r="IE66" s="489"/>
      <c r="IF66" s="489"/>
      <c r="IH66" s="564"/>
      <c r="II66" s="564"/>
      <c r="IJ66" s="564"/>
      <c r="IK66" s="489"/>
      <c r="IL66" s="489"/>
      <c r="IM66" s="564"/>
      <c r="IN66" s="564"/>
      <c r="IO66" s="564"/>
      <c r="IP66" s="564"/>
      <c r="IQ66" s="564"/>
      <c r="IR66" s="564"/>
      <c r="IS66" s="489"/>
      <c r="IT66" s="489"/>
      <c r="IU66" s="489"/>
      <c r="IV66" s="489"/>
      <c r="IW66" s="489"/>
      <c r="IX66" s="489"/>
      <c r="IY66" s="489"/>
      <c r="JA66" s="564"/>
      <c r="JB66" s="564"/>
      <c r="JC66" s="564"/>
      <c r="JD66" s="564"/>
      <c r="JE66" s="489"/>
      <c r="JG66" s="562"/>
      <c r="JH66" s="562"/>
      <c r="JI66" s="562"/>
      <c r="JJ66" s="489"/>
      <c r="JK66" s="489"/>
      <c r="JL66" s="562"/>
      <c r="JM66" s="562"/>
      <c r="JN66" s="562"/>
      <c r="JO66" s="562"/>
      <c r="JP66" s="562"/>
      <c r="JQ66" s="562"/>
      <c r="JR66" s="562"/>
      <c r="JS66" s="562"/>
      <c r="JT66" s="562"/>
      <c r="JU66" s="562"/>
      <c r="JV66" s="562"/>
      <c r="JW66" s="562"/>
      <c r="JX66" s="562"/>
      <c r="JY66" s="562"/>
      <c r="JZ66" s="562"/>
      <c r="KA66" s="562"/>
      <c r="KB66" s="489"/>
      <c r="KC66" s="489"/>
      <c r="KD66" s="489"/>
      <c r="KE66" s="489"/>
      <c r="KF66" s="489"/>
      <c r="KG66" s="489"/>
      <c r="KH66" s="489"/>
      <c r="KI66" s="489"/>
      <c r="KJ66" s="489"/>
      <c r="KK66" s="489"/>
      <c r="KL66" s="489"/>
      <c r="KM66" s="489"/>
      <c r="KN66" s="489"/>
      <c r="KO66" s="489"/>
      <c r="KP66" s="489"/>
      <c r="KQ66" s="489"/>
      <c r="KR66" s="489"/>
      <c r="KT66" s="564"/>
      <c r="KU66" s="564"/>
      <c r="KV66" s="489"/>
      <c r="KW66" s="489"/>
    </row>
    <row r="67" spans="1:309">
      <c r="A67" s="490" t="s">
        <v>382</v>
      </c>
      <c r="B67" s="507">
        <v>0</v>
      </c>
      <c r="C67" s="500"/>
      <c r="D67" s="500"/>
      <c r="E67" s="490"/>
      <c r="F67" s="489"/>
      <c r="G67" s="489"/>
      <c r="H67" s="489"/>
      <c r="I67" s="489"/>
      <c r="J67" s="489"/>
      <c r="K67" s="489"/>
      <c r="L67" s="564"/>
      <c r="M67" s="489"/>
      <c r="O67" s="562"/>
      <c r="P67" s="562"/>
      <c r="Q67" s="562"/>
      <c r="R67" s="562"/>
      <c r="S67" s="562"/>
      <c r="T67" s="562"/>
      <c r="U67" s="562"/>
      <c r="V67" s="562"/>
      <c r="W67" s="489"/>
      <c r="Y67" s="562"/>
      <c r="Z67" s="562"/>
      <c r="AA67" s="562"/>
      <c r="AB67" s="562"/>
      <c r="AC67" s="562"/>
      <c r="AD67" s="562"/>
      <c r="AE67" s="562"/>
      <c r="AF67" s="489"/>
      <c r="AH67" s="489"/>
      <c r="AI67" s="489"/>
      <c r="AJ67" s="489"/>
      <c r="AK67" s="489"/>
      <c r="AL67" s="489"/>
      <c r="AM67" s="489"/>
      <c r="AN67" s="489"/>
      <c r="AO67" s="489"/>
      <c r="AP67" s="489"/>
      <c r="AQ67" s="489"/>
      <c r="AR67" s="489"/>
      <c r="AS67" s="489"/>
      <c r="AT67" s="489"/>
      <c r="AU67" s="489"/>
      <c r="AV67" s="489"/>
      <c r="AW67" s="489"/>
      <c r="AX67" s="489"/>
      <c r="AY67" s="489"/>
      <c r="AZ67" s="489"/>
      <c r="BA67" s="489"/>
      <c r="BB67" s="489"/>
      <c r="BC67" s="564"/>
      <c r="BD67" s="564"/>
      <c r="BE67" s="489"/>
      <c r="BG67" s="564"/>
      <c r="BH67" s="564"/>
      <c r="BI67" s="564"/>
      <c r="BJ67" s="489"/>
      <c r="BK67" s="489"/>
      <c r="BL67" s="489"/>
      <c r="BN67" s="564"/>
      <c r="BO67" s="564"/>
      <c r="BP67" s="564"/>
      <c r="BQ67" s="489"/>
      <c r="BR67" s="489"/>
      <c r="BS67" s="489"/>
      <c r="BU67" s="564"/>
      <c r="BV67" s="564"/>
      <c r="BW67" s="564"/>
      <c r="BX67" s="489"/>
      <c r="BY67" s="489"/>
      <c r="BZ67" s="489"/>
      <c r="CB67" s="564"/>
      <c r="CC67" s="564"/>
      <c r="CD67" s="564"/>
      <c r="CE67" s="489"/>
      <c r="CF67" s="489"/>
      <c r="CG67" s="564"/>
      <c r="CH67" s="564"/>
      <c r="CI67" s="564"/>
      <c r="CJ67" s="564"/>
      <c r="CK67" s="564"/>
      <c r="CL67" s="564"/>
      <c r="CM67" s="489"/>
      <c r="CN67" s="489"/>
      <c r="CO67" s="489"/>
      <c r="CP67" s="489"/>
      <c r="CQ67" s="489"/>
      <c r="CR67" s="489"/>
      <c r="CS67" s="489"/>
      <c r="CT67" s="489"/>
      <c r="CV67" s="564"/>
      <c r="CW67" s="564"/>
      <c r="CX67" s="564"/>
      <c r="CY67" s="489"/>
      <c r="CZ67" s="489"/>
      <c r="DA67" s="564"/>
      <c r="DB67" s="489"/>
      <c r="DC67" s="564"/>
      <c r="DD67" s="564"/>
      <c r="DE67" s="564"/>
      <c r="DF67" s="564"/>
      <c r="DG67" s="564"/>
      <c r="DH67" s="564"/>
      <c r="DI67" s="564"/>
      <c r="DJ67" s="564"/>
      <c r="DK67" s="564"/>
      <c r="DL67" s="564"/>
      <c r="DM67" s="564"/>
      <c r="DN67" s="564"/>
      <c r="DO67" s="564"/>
      <c r="DP67" s="564"/>
      <c r="DQ67" s="564"/>
      <c r="DR67" s="564"/>
      <c r="DS67" s="564"/>
      <c r="DT67" s="564"/>
      <c r="DU67" s="564"/>
      <c r="DV67" s="564"/>
      <c r="DW67" s="489"/>
      <c r="DX67" s="489"/>
      <c r="DY67" s="489"/>
      <c r="DZ67" s="489"/>
      <c r="EA67" s="489"/>
      <c r="EB67" s="489"/>
      <c r="EC67" s="489"/>
      <c r="ED67" s="489"/>
      <c r="EE67" s="489"/>
      <c r="EF67" s="489"/>
      <c r="EG67" s="489"/>
      <c r="EH67" s="489"/>
      <c r="EI67" s="489"/>
      <c r="EJ67" s="489"/>
      <c r="EK67" s="489"/>
      <c r="EL67" s="489"/>
      <c r="EM67" s="489"/>
      <c r="EN67" s="489"/>
      <c r="EO67" s="489"/>
      <c r="EP67" s="489"/>
      <c r="EQ67" s="489"/>
      <c r="ES67" s="564"/>
      <c r="ET67" s="564"/>
      <c r="EU67" s="564"/>
      <c r="EV67" s="489"/>
      <c r="EW67" s="489"/>
      <c r="EX67" s="489"/>
      <c r="EZ67" s="564"/>
      <c r="FA67" s="564"/>
      <c r="FB67" s="564"/>
      <c r="FC67" s="489"/>
      <c r="FD67" s="489"/>
      <c r="FE67" s="489"/>
      <c r="FG67" s="564"/>
      <c r="FH67" s="564"/>
      <c r="FI67" s="564"/>
      <c r="FJ67" s="489"/>
      <c r="FK67" s="489"/>
      <c r="FL67" s="564"/>
      <c r="FM67" s="564"/>
      <c r="FN67" s="564"/>
      <c r="FO67" s="564"/>
      <c r="FP67" s="564"/>
      <c r="FQ67" s="564"/>
      <c r="FR67" s="564"/>
      <c r="FS67" s="564"/>
      <c r="FT67" s="564"/>
      <c r="FU67" s="564"/>
      <c r="FV67" s="564"/>
      <c r="FW67" s="564"/>
      <c r="FX67" s="564"/>
      <c r="FY67" s="564"/>
      <c r="FZ67" s="564"/>
      <c r="GA67" s="564"/>
      <c r="GB67" s="564"/>
      <c r="GC67" s="564"/>
      <c r="GD67" s="564"/>
      <c r="GE67" s="564"/>
      <c r="GF67" s="564"/>
      <c r="GG67" s="564"/>
      <c r="GH67" s="564"/>
      <c r="GI67" s="564"/>
      <c r="GJ67" s="564"/>
      <c r="GK67" s="564"/>
      <c r="GL67" s="564"/>
      <c r="GM67" s="564"/>
      <c r="GN67" s="564"/>
      <c r="GO67" s="564"/>
      <c r="GP67" s="564"/>
      <c r="GQ67" s="564"/>
      <c r="GR67" s="564"/>
      <c r="GS67" s="564"/>
      <c r="GT67" s="564"/>
      <c r="GU67" s="564"/>
      <c r="GV67" s="489"/>
      <c r="GW67" s="489"/>
      <c r="GX67" s="489"/>
      <c r="GY67" s="489"/>
      <c r="GZ67" s="489"/>
      <c r="HA67" s="489"/>
      <c r="HB67" s="489"/>
      <c r="HC67" s="489"/>
      <c r="HD67" s="489"/>
      <c r="HE67" s="489"/>
      <c r="HF67" s="489"/>
      <c r="HG67" s="489"/>
      <c r="HH67" s="489"/>
      <c r="HI67" s="489"/>
      <c r="HJ67" s="489"/>
      <c r="HK67" s="489"/>
      <c r="HL67" s="489"/>
      <c r="HM67" s="489"/>
      <c r="HN67" s="489"/>
      <c r="HO67" s="489"/>
      <c r="HP67" s="489"/>
      <c r="HQ67" s="489"/>
      <c r="HR67" s="489"/>
      <c r="HS67" s="489"/>
      <c r="HT67" s="489"/>
      <c r="HU67" s="489"/>
      <c r="HV67" s="489"/>
      <c r="HW67" s="489"/>
      <c r="HX67" s="489"/>
      <c r="HY67" s="489"/>
      <c r="HZ67" s="489"/>
      <c r="IA67" s="489"/>
      <c r="IB67" s="489"/>
      <c r="IC67" s="489"/>
      <c r="ID67" s="489"/>
      <c r="IE67" s="489"/>
      <c r="IF67" s="489"/>
      <c r="IH67" s="564"/>
      <c r="II67" s="564"/>
      <c r="IJ67" s="564"/>
      <c r="IK67" s="489"/>
      <c r="IL67" s="489"/>
      <c r="IM67" s="564"/>
      <c r="IN67" s="564"/>
      <c r="IO67" s="564"/>
      <c r="IP67" s="564"/>
      <c r="IQ67" s="564"/>
      <c r="IR67" s="564"/>
      <c r="IS67" s="489"/>
      <c r="IT67" s="489"/>
      <c r="IU67" s="489"/>
      <c r="IV67" s="489"/>
      <c r="IW67" s="489"/>
      <c r="IX67" s="489"/>
      <c r="IY67" s="489"/>
      <c r="JA67" s="564"/>
      <c r="JB67" s="564"/>
      <c r="JC67" s="564"/>
      <c r="JD67" s="564"/>
      <c r="JE67" s="489"/>
      <c r="JG67" s="562"/>
      <c r="JH67" s="562"/>
      <c r="JI67" s="562"/>
      <c r="JJ67" s="489"/>
      <c r="JK67" s="489"/>
      <c r="JL67" s="562"/>
      <c r="JM67" s="562"/>
      <c r="JN67" s="562"/>
      <c r="JO67" s="562"/>
      <c r="JP67" s="562"/>
      <c r="JQ67" s="562"/>
      <c r="JR67" s="562"/>
      <c r="JS67" s="562"/>
      <c r="JT67" s="562"/>
      <c r="JU67" s="562"/>
      <c r="JV67" s="562"/>
      <c r="JW67" s="562"/>
      <c r="JX67" s="562"/>
      <c r="JY67" s="562"/>
      <c r="JZ67" s="562"/>
      <c r="KA67" s="562"/>
      <c r="KB67" s="489"/>
      <c r="KC67" s="489"/>
      <c r="KD67" s="489"/>
      <c r="KE67" s="489"/>
      <c r="KF67" s="489"/>
      <c r="KG67" s="489"/>
      <c r="KH67" s="489"/>
      <c r="KI67" s="489"/>
      <c r="KJ67" s="489"/>
      <c r="KK67" s="489"/>
      <c r="KL67" s="489"/>
      <c r="KM67" s="489"/>
      <c r="KN67" s="489"/>
      <c r="KO67" s="489"/>
      <c r="KP67" s="489"/>
      <c r="KQ67" s="489"/>
      <c r="KR67" s="489"/>
      <c r="KT67" s="564"/>
      <c r="KU67" s="564"/>
      <c r="KV67" s="489"/>
      <c r="KW67" s="489"/>
    </row>
    <row r="68" spans="1:309">
      <c r="A68" s="490" t="s">
        <v>383</v>
      </c>
      <c r="B68" s="507">
        <v>0</v>
      </c>
      <c r="C68" s="500"/>
      <c r="D68" s="500"/>
      <c r="E68" s="490"/>
      <c r="F68" s="489"/>
      <c r="G68" s="489"/>
      <c r="H68" s="489"/>
      <c r="I68" s="489"/>
      <c r="J68" s="489"/>
      <c r="K68" s="489"/>
      <c r="L68" s="564"/>
      <c r="M68" s="489"/>
      <c r="O68" s="562"/>
      <c r="P68" s="562"/>
      <c r="Q68" s="562"/>
      <c r="R68" s="562"/>
      <c r="S68" s="562"/>
      <c r="T68" s="562"/>
      <c r="U68" s="562"/>
      <c r="V68" s="562"/>
      <c r="W68" s="489"/>
      <c r="Y68" s="562"/>
      <c r="Z68" s="562"/>
      <c r="AA68" s="562"/>
      <c r="AB68" s="562"/>
      <c r="AC68" s="562"/>
      <c r="AD68" s="562"/>
      <c r="AE68" s="562"/>
      <c r="AF68" s="489"/>
      <c r="AH68" s="489"/>
      <c r="AI68" s="489"/>
      <c r="AJ68" s="489"/>
      <c r="AK68" s="489"/>
      <c r="AL68" s="489"/>
      <c r="AM68" s="489"/>
      <c r="AN68" s="489"/>
      <c r="AO68" s="489"/>
      <c r="AP68" s="489"/>
      <c r="AQ68" s="489"/>
      <c r="AR68" s="489"/>
      <c r="AS68" s="489"/>
      <c r="AT68" s="489"/>
      <c r="AU68" s="489"/>
      <c r="AV68" s="489"/>
      <c r="AW68" s="489"/>
      <c r="AX68" s="489"/>
      <c r="AY68" s="489"/>
      <c r="AZ68" s="489"/>
      <c r="BA68" s="489"/>
      <c r="BB68" s="489"/>
      <c r="BC68" s="564"/>
      <c r="BD68" s="564"/>
      <c r="BE68" s="489"/>
      <c r="BG68" s="564"/>
      <c r="BH68" s="564"/>
      <c r="BI68" s="564"/>
      <c r="BJ68" s="489"/>
      <c r="BK68" s="489"/>
      <c r="BL68" s="489"/>
      <c r="BN68" s="564"/>
      <c r="BO68" s="564"/>
      <c r="BP68" s="564"/>
      <c r="BQ68" s="489"/>
      <c r="BR68" s="489"/>
      <c r="BS68" s="489"/>
      <c r="BU68" s="564"/>
      <c r="BV68" s="564"/>
      <c r="BW68" s="564"/>
      <c r="BX68" s="489"/>
      <c r="BY68" s="489"/>
      <c r="BZ68" s="489"/>
      <c r="CB68" s="564"/>
      <c r="CC68" s="564"/>
      <c r="CD68" s="564"/>
      <c r="CE68" s="489"/>
      <c r="CF68" s="489"/>
      <c r="CG68" s="564"/>
      <c r="CH68" s="564"/>
      <c r="CI68" s="564"/>
      <c r="CJ68" s="564"/>
      <c r="CK68" s="564"/>
      <c r="CL68" s="564"/>
      <c r="CM68" s="489"/>
      <c r="CN68" s="489"/>
      <c r="CO68" s="489"/>
      <c r="CP68" s="489"/>
      <c r="CQ68" s="489"/>
      <c r="CR68" s="489"/>
      <c r="CS68" s="489"/>
      <c r="CT68" s="489"/>
      <c r="CV68" s="564"/>
      <c r="CW68" s="564"/>
      <c r="CX68" s="564"/>
      <c r="CY68" s="489"/>
      <c r="CZ68" s="489"/>
      <c r="DA68" s="564"/>
      <c r="DB68" s="489"/>
      <c r="DC68" s="564"/>
      <c r="DD68" s="564"/>
      <c r="DE68" s="564"/>
      <c r="DF68" s="564"/>
      <c r="DG68" s="564"/>
      <c r="DH68" s="564"/>
      <c r="DI68" s="564"/>
      <c r="DJ68" s="564"/>
      <c r="DK68" s="564"/>
      <c r="DL68" s="564"/>
      <c r="DM68" s="564"/>
      <c r="DN68" s="564"/>
      <c r="DO68" s="564"/>
      <c r="DP68" s="564"/>
      <c r="DQ68" s="564"/>
      <c r="DR68" s="564"/>
      <c r="DS68" s="564"/>
      <c r="DT68" s="564"/>
      <c r="DU68" s="564"/>
      <c r="DV68" s="564"/>
      <c r="DW68" s="489"/>
      <c r="DX68" s="489"/>
      <c r="DY68" s="489"/>
      <c r="DZ68" s="489"/>
      <c r="EA68" s="489"/>
      <c r="EB68" s="489"/>
      <c r="EC68" s="489"/>
      <c r="ED68" s="489"/>
      <c r="EE68" s="489"/>
      <c r="EF68" s="489"/>
      <c r="EG68" s="489"/>
      <c r="EH68" s="489"/>
      <c r="EI68" s="489"/>
      <c r="EJ68" s="489"/>
      <c r="EK68" s="489"/>
      <c r="EL68" s="489"/>
      <c r="EM68" s="489"/>
      <c r="EN68" s="489"/>
      <c r="EO68" s="489"/>
      <c r="EP68" s="489"/>
      <c r="EQ68" s="489"/>
      <c r="ES68" s="564"/>
      <c r="ET68" s="564"/>
      <c r="EU68" s="564"/>
      <c r="EV68" s="489"/>
      <c r="EW68" s="489"/>
      <c r="EX68" s="489"/>
      <c r="EZ68" s="564"/>
      <c r="FA68" s="564"/>
      <c r="FB68" s="564"/>
      <c r="FC68" s="489"/>
      <c r="FD68" s="489"/>
      <c r="FE68" s="489"/>
      <c r="FG68" s="564"/>
      <c r="FH68" s="564"/>
      <c r="FI68" s="564"/>
      <c r="FJ68" s="489"/>
      <c r="FK68" s="489"/>
      <c r="FL68" s="564"/>
      <c r="FM68" s="564"/>
      <c r="FN68" s="564"/>
      <c r="FO68" s="564"/>
      <c r="FP68" s="564"/>
      <c r="FQ68" s="564"/>
      <c r="FR68" s="564"/>
      <c r="FS68" s="564"/>
      <c r="FT68" s="564"/>
      <c r="FU68" s="564"/>
      <c r="FV68" s="564"/>
      <c r="FW68" s="564"/>
      <c r="FX68" s="564"/>
      <c r="FY68" s="564"/>
      <c r="FZ68" s="564"/>
      <c r="GA68" s="564"/>
      <c r="GB68" s="564"/>
      <c r="GC68" s="564"/>
      <c r="GD68" s="564"/>
      <c r="GE68" s="564"/>
      <c r="GF68" s="564"/>
      <c r="GG68" s="564"/>
      <c r="GH68" s="564"/>
      <c r="GI68" s="564"/>
      <c r="GJ68" s="564"/>
      <c r="GK68" s="564"/>
      <c r="GL68" s="564"/>
      <c r="GM68" s="564"/>
      <c r="GN68" s="564"/>
      <c r="GO68" s="564"/>
      <c r="GP68" s="564"/>
      <c r="GQ68" s="564"/>
      <c r="GR68" s="564"/>
      <c r="GS68" s="564"/>
      <c r="GT68" s="564"/>
      <c r="GU68" s="564"/>
      <c r="GV68" s="489"/>
      <c r="GW68" s="489"/>
      <c r="GX68" s="489"/>
      <c r="GY68" s="489"/>
      <c r="GZ68" s="489"/>
      <c r="HA68" s="489"/>
      <c r="HB68" s="489"/>
      <c r="HC68" s="489"/>
      <c r="HD68" s="489"/>
      <c r="HE68" s="489"/>
      <c r="HF68" s="489"/>
      <c r="HG68" s="489"/>
      <c r="HH68" s="489"/>
      <c r="HI68" s="489"/>
      <c r="HJ68" s="489"/>
      <c r="HK68" s="489"/>
      <c r="HL68" s="489"/>
      <c r="HM68" s="489"/>
      <c r="HN68" s="489"/>
      <c r="HO68" s="489"/>
      <c r="HP68" s="489"/>
      <c r="HQ68" s="489"/>
      <c r="HR68" s="489"/>
      <c r="HS68" s="489"/>
      <c r="HT68" s="489"/>
      <c r="HU68" s="489"/>
      <c r="HV68" s="489"/>
      <c r="HW68" s="489"/>
      <c r="HX68" s="489"/>
      <c r="HY68" s="489"/>
      <c r="HZ68" s="489"/>
      <c r="IA68" s="489"/>
      <c r="IB68" s="489"/>
      <c r="IC68" s="489"/>
      <c r="ID68" s="489"/>
      <c r="IE68" s="489"/>
      <c r="IF68" s="489"/>
      <c r="IH68" s="564"/>
      <c r="II68" s="564"/>
      <c r="IJ68" s="564"/>
      <c r="IK68" s="489"/>
      <c r="IL68" s="489"/>
      <c r="IM68" s="564"/>
      <c r="IN68" s="564"/>
      <c r="IO68" s="564"/>
      <c r="IP68" s="564"/>
      <c r="IQ68" s="564"/>
      <c r="IR68" s="564"/>
      <c r="IS68" s="489"/>
      <c r="IT68" s="489"/>
      <c r="IU68" s="489"/>
      <c r="IV68" s="489"/>
      <c r="IW68" s="489"/>
      <c r="IX68" s="489"/>
      <c r="IY68" s="489"/>
      <c r="JA68" s="564"/>
      <c r="JB68" s="564"/>
      <c r="JC68" s="564"/>
      <c r="JD68" s="564"/>
      <c r="JE68" s="489"/>
      <c r="JG68" s="562"/>
      <c r="JH68" s="562"/>
      <c r="JI68" s="562"/>
      <c r="JJ68" s="489"/>
      <c r="JK68" s="489"/>
      <c r="JL68" s="562"/>
      <c r="JM68" s="562"/>
      <c r="JN68" s="562"/>
      <c r="JO68" s="562"/>
      <c r="JP68" s="562"/>
      <c r="JQ68" s="562"/>
      <c r="JR68" s="562"/>
      <c r="JS68" s="562"/>
      <c r="JT68" s="562"/>
      <c r="JU68" s="562"/>
      <c r="JV68" s="562"/>
      <c r="JW68" s="562"/>
      <c r="JX68" s="562"/>
      <c r="JY68" s="562"/>
      <c r="JZ68" s="562"/>
      <c r="KA68" s="562"/>
      <c r="KB68" s="489"/>
      <c r="KC68" s="489"/>
      <c r="KD68" s="489"/>
      <c r="KE68" s="489"/>
      <c r="KF68" s="489"/>
      <c r="KG68" s="489"/>
      <c r="KH68" s="489"/>
      <c r="KI68" s="489"/>
      <c r="KJ68" s="489"/>
      <c r="KK68" s="489"/>
      <c r="KL68" s="489"/>
      <c r="KM68" s="489"/>
      <c r="KN68" s="489"/>
      <c r="KO68" s="489"/>
      <c r="KP68" s="489"/>
      <c r="KQ68" s="489"/>
      <c r="KR68" s="489"/>
      <c r="KT68" s="564"/>
      <c r="KU68" s="564"/>
      <c r="KV68" s="489"/>
      <c r="KW68" s="489"/>
    </row>
    <row r="69" spans="1:309">
      <c r="A69" s="490" t="s">
        <v>384</v>
      </c>
      <c r="B69" s="507">
        <v>3796</v>
      </c>
      <c r="C69" s="500"/>
      <c r="D69" s="500"/>
      <c r="E69" s="490"/>
      <c r="F69" s="489"/>
      <c r="G69" s="489"/>
      <c r="H69" s="489"/>
      <c r="I69" s="489"/>
      <c r="J69" s="489"/>
      <c r="K69" s="489"/>
      <c r="L69" s="564"/>
      <c r="M69" s="489"/>
      <c r="O69" s="562"/>
      <c r="P69" s="562"/>
      <c r="Q69" s="562"/>
      <c r="R69" s="562"/>
      <c r="S69" s="562"/>
      <c r="T69" s="562"/>
      <c r="U69" s="562"/>
      <c r="V69" s="562"/>
      <c r="W69" s="489"/>
      <c r="Y69" s="562"/>
      <c r="Z69" s="562"/>
      <c r="AA69" s="562"/>
      <c r="AB69" s="562"/>
      <c r="AC69" s="562"/>
      <c r="AD69" s="562"/>
      <c r="AE69" s="562"/>
      <c r="AF69" s="489"/>
      <c r="AH69" s="489"/>
      <c r="AI69" s="489"/>
      <c r="AJ69" s="489"/>
      <c r="AK69" s="489"/>
      <c r="AL69" s="489"/>
      <c r="AM69" s="489"/>
      <c r="AN69" s="489"/>
      <c r="AO69" s="489"/>
      <c r="AP69" s="489"/>
      <c r="AQ69" s="489"/>
      <c r="AR69" s="489"/>
      <c r="AS69" s="489"/>
      <c r="AT69" s="489"/>
      <c r="AU69" s="489"/>
      <c r="AV69" s="489"/>
      <c r="AW69" s="489"/>
      <c r="AX69" s="489"/>
      <c r="AY69" s="489"/>
      <c r="AZ69" s="489"/>
      <c r="BA69" s="489"/>
      <c r="BB69" s="489"/>
      <c r="BC69" s="564"/>
      <c r="BD69" s="564"/>
      <c r="BE69" s="489"/>
      <c r="BG69" s="564"/>
      <c r="BH69" s="564"/>
      <c r="BI69" s="564"/>
      <c r="BJ69" s="489"/>
      <c r="BK69" s="489"/>
      <c r="BL69" s="489"/>
      <c r="BN69" s="564"/>
      <c r="BO69" s="564"/>
      <c r="BP69" s="564"/>
      <c r="BQ69" s="489"/>
      <c r="BR69" s="489"/>
      <c r="BS69" s="489"/>
      <c r="BU69" s="564"/>
      <c r="BV69" s="564"/>
      <c r="BW69" s="564"/>
      <c r="BX69" s="489"/>
      <c r="BY69" s="489"/>
      <c r="BZ69" s="489"/>
      <c r="CB69" s="564"/>
      <c r="CC69" s="564"/>
      <c r="CD69" s="564"/>
      <c r="CE69" s="489"/>
      <c r="CF69" s="489"/>
      <c r="CG69" s="564"/>
      <c r="CH69" s="564"/>
      <c r="CI69" s="564"/>
      <c r="CJ69" s="564"/>
      <c r="CK69" s="564"/>
      <c r="CL69" s="564"/>
      <c r="CM69" s="489"/>
      <c r="CN69" s="489"/>
      <c r="CO69" s="489"/>
      <c r="CP69" s="489"/>
      <c r="CQ69" s="489"/>
      <c r="CR69" s="489"/>
      <c r="CS69" s="489"/>
      <c r="CT69" s="489"/>
      <c r="CV69" s="564"/>
      <c r="CW69" s="564"/>
      <c r="CX69" s="564"/>
      <c r="CY69" s="489"/>
      <c r="CZ69" s="489"/>
      <c r="DA69" s="564"/>
      <c r="DB69" s="489"/>
      <c r="DC69" s="564"/>
      <c r="DD69" s="564"/>
      <c r="DE69" s="564"/>
      <c r="DF69" s="564"/>
      <c r="DG69" s="564"/>
      <c r="DH69" s="564"/>
      <c r="DI69" s="564"/>
      <c r="DJ69" s="564"/>
      <c r="DK69" s="564"/>
      <c r="DL69" s="564"/>
      <c r="DM69" s="564"/>
      <c r="DN69" s="564"/>
      <c r="DO69" s="564"/>
      <c r="DP69" s="564"/>
      <c r="DQ69" s="564"/>
      <c r="DR69" s="564"/>
      <c r="DS69" s="564"/>
      <c r="DT69" s="564"/>
      <c r="DU69" s="564"/>
      <c r="DV69" s="564"/>
      <c r="DW69" s="489"/>
      <c r="DX69" s="489"/>
      <c r="DY69" s="489"/>
      <c r="DZ69" s="489"/>
      <c r="EA69" s="489"/>
      <c r="EB69" s="489"/>
      <c r="EC69" s="489"/>
      <c r="ED69" s="489"/>
      <c r="EE69" s="489"/>
      <c r="EF69" s="489"/>
      <c r="EG69" s="489"/>
      <c r="EH69" s="489"/>
      <c r="EI69" s="489"/>
      <c r="EJ69" s="489"/>
      <c r="EK69" s="489"/>
      <c r="EL69" s="489"/>
      <c r="EM69" s="489"/>
      <c r="EN69" s="489"/>
      <c r="EO69" s="489"/>
      <c r="EP69" s="489"/>
      <c r="EQ69" s="489"/>
      <c r="ES69" s="564"/>
      <c r="ET69" s="564"/>
      <c r="EU69" s="564"/>
      <c r="EV69" s="489"/>
      <c r="EW69" s="489"/>
      <c r="EX69" s="489"/>
      <c r="EZ69" s="564"/>
      <c r="FA69" s="564"/>
      <c r="FB69" s="564"/>
      <c r="FC69" s="489"/>
      <c r="FD69" s="489"/>
      <c r="FE69" s="489"/>
      <c r="FG69" s="564"/>
      <c r="FH69" s="564"/>
      <c r="FI69" s="564"/>
      <c r="FJ69" s="489"/>
      <c r="FK69" s="489"/>
      <c r="FL69" s="564"/>
      <c r="FM69" s="564"/>
      <c r="FN69" s="564"/>
      <c r="FO69" s="564"/>
      <c r="FP69" s="564"/>
      <c r="FQ69" s="564"/>
      <c r="FR69" s="564"/>
      <c r="FS69" s="564"/>
      <c r="FT69" s="564"/>
      <c r="FU69" s="564"/>
      <c r="FV69" s="564"/>
      <c r="FW69" s="564"/>
      <c r="FX69" s="564"/>
      <c r="FY69" s="564"/>
      <c r="FZ69" s="564"/>
      <c r="GA69" s="564"/>
      <c r="GB69" s="564"/>
      <c r="GC69" s="564"/>
      <c r="GD69" s="564"/>
      <c r="GE69" s="564"/>
      <c r="GF69" s="564"/>
      <c r="GG69" s="564"/>
      <c r="GH69" s="564"/>
      <c r="GI69" s="564"/>
      <c r="GJ69" s="564"/>
      <c r="GK69" s="564"/>
      <c r="GL69" s="564"/>
      <c r="GM69" s="564"/>
      <c r="GN69" s="564"/>
      <c r="GO69" s="564"/>
      <c r="GP69" s="564"/>
      <c r="GQ69" s="564"/>
      <c r="GR69" s="564"/>
      <c r="GS69" s="564"/>
      <c r="GT69" s="564"/>
      <c r="GU69" s="564"/>
      <c r="GV69" s="489"/>
      <c r="GW69" s="489"/>
      <c r="GX69" s="489"/>
      <c r="GY69" s="489"/>
      <c r="GZ69" s="489"/>
      <c r="HA69" s="489"/>
      <c r="HB69" s="489"/>
      <c r="HC69" s="489"/>
      <c r="HD69" s="489"/>
      <c r="HE69" s="489"/>
      <c r="HF69" s="489"/>
      <c r="HG69" s="489"/>
      <c r="HH69" s="489"/>
      <c r="HI69" s="489"/>
      <c r="HJ69" s="489"/>
      <c r="HK69" s="489"/>
      <c r="HL69" s="489"/>
      <c r="HM69" s="489"/>
      <c r="HN69" s="489"/>
      <c r="HO69" s="489"/>
      <c r="HP69" s="489"/>
      <c r="HQ69" s="489"/>
      <c r="HR69" s="489"/>
      <c r="HS69" s="489"/>
      <c r="HT69" s="489"/>
      <c r="HU69" s="489"/>
      <c r="HV69" s="489"/>
      <c r="HW69" s="489"/>
      <c r="HX69" s="489"/>
      <c r="HY69" s="489"/>
      <c r="HZ69" s="489"/>
      <c r="IA69" s="489"/>
      <c r="IB69" s="489"/>
      <c r="IC69" s="489"/>
      <c r="ID69" s="489"/>
      <c r="IE69" s="489"/>
      <c r="IF69" s="489"/>
      <c r="IH69" s="564"/>
      <c r="II69" s="564"/>
      <c r="IJ69" s="564"/>
      <c r="IK69" s="489"/>
      <c r="IL69" s="489"/>
      <c r="IM69" s="564"/>
      <c r="IN69" s="564"/>
      <c r="IO69" s="564"/>
      <c r="IP69" s="564"/>
      <c r="IQ69" s="564"/>
      <c r="IR69" s="564"/>
      <c r="IS69" s="489"/>
      <c r="IT69" s="489"/>
      <c r="IU69" s="489"/>
      <c r="IV69" s="489"/>
      <c r="IW69" s="489"/>
      <c r="IX69" s="489"/>
      <c r="IY69" s="489"/>
      <c r="JA69" s="564"/>
      <c r="JB69" s="564"/>
      <c r="JC69" s="564"/>
      <c r="JD69" s="564"/>
      <c r="JE69" s="489"/>
      <c r="JG69" s="562"/>
      <c r="JH69" s="562"/>
      <c r="JI69" s="562"/>
      <c r="JJ69" s="489"/>
      <c r="JK69" s="489"/>
      <c r="JL69" s="562"/>
      <c r="JM69" s="562"/>
      <c r="JN69" s="562"/>
      <c r="JO69" s="562"/>
      <c r="JP69" s="562"/>
      <c r="JQ69" s="562"/>
      <c r="JR69" s="562"/>
      <c r="JS69" s="562"/>
      <c r="JT69" s="562"/>
      <c r="JU69" s="562"/>
      <c r="JV69" s="562"/>
      <c r="JW69" s="562"/>
      <c r="JX69" s="562"/>
      <c r="JY69" s="562"/>
      <c r="JZ69" s="562"/>
      <c r="KA69" s="562"/>
      <c r="KB69" s="489"/>
      <c r="KC69" s="489"/>
      <c r="KD69" s="489"/>
      <c r="KE69" s="489"/>
      <c r="KF69" s="489"/>
      <c r="KG69" s="489"/>
      <c r="KH69" s="489"/>
      <c r="KI69" s="489"/>
      <c r="KJ69" s="489"/>
      <c r="KK69" s="489"/>
      <c r="KL69" s="489"/>
      <c r="KM69" s="489"/>
      <c r="KN69" s="489"/>
      <c r="KO69" s="489"/>
      <c r="KP69" s="489"/>
      <c r="KQ69" s="489"/>
      <c r="KR69" s="489"/>
      <c r="KT69" s="564"/>
      <c r="KU69" s="564"/>
      <c r="KV69" s="489"/>
      <c r="KW69" s="489"/>
    </row>
    <row r="70" spans="1:309">
      <c r="A70" s="490" t="s">
        <v>385</v>
      </c>
      <c r="B70" s="490"/>
      <c r="C70" s="500"/>
      <c r="D70" s="500"/>
      <c r="E70" s="490"/>
      <c r="F70" s="489"/>
      <c r="G70" s="489"/>
      <c r="H70" s="489"/>
      <c r="I70" s="489"/>
      <c r="J70" s="489"/>
      <c r="K70" s="489"/>
      <c r="L70" s="564"/>
      <c r="M70" s="489"/>
      <c r="O70" s="562"/>
      <c r="P70" s="562"/>
      <c r="Q70" s="562"/>
      <c r="R70" s="562"/>
      <c r="S70" s="562"/>
      <c r="T70" s="562"/>
      <c r="U70" s="562"/>
      <c r="V70" s="562"/>
      <c r="W70" s="489"/>
      <c r="Y70" s="562"/>
      <c r="Z70" s="562"/>
      <c r="AA70" s="562"/>
      <c r="AB70" s="562"/>
      <c r="AC70" s="562"/>
      <c r="AD70" s="562"/>
      <c r="AE70" s="562"/>
      <c r="AF70" s="489"/>
      <c r="AH70" s="489"/>
      <c r="AI70" s="489"/>
      <c r="AJ70" s="489"/>
      <c r="AK70" s="489"/>
      <c r="AL70" s="489"/>
      <c r="AM70" s="489"/>
      <c r="AN70" s="489"/>
      <c r="AO70" s="489"/>
      <c r="AP70" s="489"/>
      <c r="AQ70" s="489"/>
      <c r="AR70" s="489"/>
      <c r="AS70" s="489"/>
      <c r="AT70" s="489"/>
      <c r="AU70" s="489"/>
      <c r="AV70" s="489"/>
      <c r="AW70" s="489"/>
      <c r="AX70" s="489"/>
      <c r="AY70" s="489"/>
      <c r="AZ70" s="489"/>
      <c r="BA70" s="489"/>
      <c r="BB70" s="489"/>
      <c r="BC70" s="564"/>
      <c r="BD70" s="564"/>
      <c r="BE70" s="489"/>
      <c r="BG70" s="564"/>
      <c r="BH70" s="564"/>
      <c r="BI70" s="564"/>
      <c r="BJ70" s="489"/>
      <c r="BK70" s="489"/>
      <c r="BL70" s="489"/>
      <c r="BN70" s="564"/>
      <c r="BO70" s="564"/>
      <c r="BP70" s="564"/>
      <c r="BQ70" s="489"/>
      <c r="BR70" s="489"/>
      <c r="BS70" s="489"/>
      <c r="BU70" s="564"/>
      <c r="BV70" s="564"/>
      <c r="BW70" s="564"/>
      <c r="BX70" s="489"/>
      <c r="BY70" s="489"/>
      <c r="BZ70" s="489"/>
      <c r="CB70" s="564"/>
      <c r="CC70" s="564"/>
      <c r="CD70" s="564"/>
      <c r="CE70" s="489"/>
      <c r="CF70" s="489"/>
      <c r="CG70" s="564"/>
      <c r="CH70" s="564"/>
      <c r="CI70" s="564"/>
      <c r="CJ70" s="564"/>
      <c r="CK70" s="564"/>
      <c r="CL70" s="564"/>
      <c r="CM70" s="489"/>
      <c r="CN70" s="489"/>
      <c r="CO70" s="489"/>
      <c r="CP70" s="489"/>
      <c r="CQ70" s="489"/>
      <c r="CR70" s="489"/>
      <c r="CS70" s="489"/>
      <c r="CT70" s="489"/>
      <c r="CV70" s="564"/>
      <c r="CW70" s="564"/>
      <c r="CX70" s="564"/>
      <c r="CY70" s="489"/>
      <c r="CZ70" s="489"/>
      <c r="DA70" s="564"/>
      <c r="DB70" s="489"/>
      <c r="DC70" s="564"/>
      <c r="DD70" s="564"/>
      <c r="DE70" s="564"/>
      <c r="DF70" s="564"/>
      <c r="DG70" s="564"/>
      <c r="DH70" s="564"/>
      <c r="DI70" s="564"/>
      <c r="DJ70" s="564"/>
      <c r="DK70" s="564"/>
      <c r="DL70" s="564"/>
      <c r="DM70" s="564"/>
      <c r="DN70" s="564"/>
      <c r="DO70" s="564"/>
      <c r="DP70" s="564"/>
      <c r="DQ70" s="564"/>
      <c r="DR70" s="564"/>
      <c r="DS70" s="564"/>
      <c r="DT70" s="564"/>
      <c r="DU70" s="564"/>
      <c r="DV70" s="564"/>
      <c r="DW70" s="489"/>
      <c r="DX70" s="489"/>
      <c r="DY70" s="489"/>
      <c r="DZ70" s="489"/>
      <c r="EA70" s="489"/>
      <c r="EB70" s="489"/>
      <c r="EC70" s="489"/>
      <c r="ED70" s="489"/>
      <c r="EE70" s="489"/>
      <c r="EF70" s="489"/>
      <c r="EG70" s="489"/>
      <c r="EH70" s="489"/>
      <c r="EI70" s="489"/>
      <c r="EJ70" s="489"/>
      <c r="EK70" s="489"/>
      <c r="EL70" s="489"/>
      <c r="EM70" s="489"/>
      <c r="EN70" s="489"/>
      <c r="EO70" s="489"/>
      <c r="EP70" s="489"/>
      <c r="EQ70" s="489"/>
      <c r="ES70" s="564"/>
      <c r="ET70" s="564"/>
      <c r="EU70" s="564"/>
      <c r="EV70" s="489"/>
      <c r="EW70" s="489"/>
      <c r="EX70" s="489"/>
      <c r="EZ70" s="564"/>
      <c r="FA70" s="564"/>
      <c r="FB70" s="564"/>
      <c r="FC70" s="489"/>
      <c r="FD70" s="489"/>
      <c r="FE70" s="489"/>
      <c r="FG70" s="564"/>
      <c r="FH70" s="564"/>
      <c r="FI70" s="564"/>
      <c r="FJ70" s="489"/>
      <c r="FK70" s="489"/>
      <c r="FL70" s="564"/>
      <c r="FM70" s="564"/>
      <c r="FN70" s="564"/>
      <c r="FO70" s="564"/>
      <c r="FP70" s="564"/>
      <c r="FQ70" s="564"/>
      <c r="FR70" s="564"/>
      <c r="FS70" s="564"/>
      <c r="FT70" s="564"/>
      <c r="FU70" s="564"/>
      <c r="FV70" s="564"/>
      <c r="FW70" s="564"/>
      <c r="FX70" s="564"/>
      <c r="FY70" s="564"/>
      <c r="FZ70" s="564"/>
      <c r="GA70" s="564"/>
      <c r="GB70" s="564"/>
      <c r="GC70" s="564"/>
      <c r="GD70" s="564"/>
      <c r="GE70" s="564"/>
      <c r="GF70" s="564"/>
      <c r="GG70" s="564"/>
      <c r="GH70" s="564"/>
      <c r="GI70" s="564"/>
      <c r="GJ70" s="564"/>
      <c r="GK70" s="564"/>
      <c r="GL70" s="564"/>
      <c r="GM70" s="564"/>
      <c r="GN70" s="564"/>
      <c r="GO70" s="564"/>
      <c r="GP70" s="564"/>
      <c r="GQ70" s="564"/>
      <c r="GR70" s="564"/>
      <c r="GS70" s="564"/>
      <c r="GT70" s="564"/>
      <c r="GU70" s="564"/>
      <c r="GV70" s="489"/>
      <c r="GW70" s="489"/>
      <c r="GX70" s="489"/>
      <c r="GY70" s="489"/>
      <c r="GZ70" s="489"/>
      <c r="HA70" s="489"/>
      <c r="HB70" s="489"/>
      <c r="HC70" s="489"/>
      <c r="HD70" s="489"/>
      <c r="HE70" s="489"/>
      <c r="HF70" s="489"/>
      <c r="HG70" s="489"/>
      <c r="HH70" s="489"/>
      <c r="HI70" s="489"/>
      <c r="HJ70" s="489"/>
      <c r="HK70" s="489"/>
      <c r="HL70" s="489"/>
      <c r="HM70" s="489"/>
      <c r="HN70" s="489"/>
      <c r="HO70" s="489"/>
      <c r="HP70" s="489"/>
      <c r="HQ70" s="489"/>
      <c r="HR70" s="489"/>
      <c r="HS70" s="489"/>
      <c r="HT70" s="489"/>
      <c r="HU70" s="489"/>
      <c r="HV70" s="489"/>
      <c r="HW70" s="489"/>
      <c r="HX70" s="489"/>
      <c r="HY70" s="489"/>
      <c r="HZ70" s="489"/>
      <c r="IA70" s="489"/>
      <c r="IB70" s="489"/>
      <c r="IC70" s="489"/>
      <c r="ID70" s="489"/>
      <c r="IE70" s="489"/>
      <c r="IF70" s="489"/>
      <c r="IH70" s="564"/>
      <c r="II70" s="564"/>
      <c r="IJ70" s="564"/>
      <c r="IK70" s="489"/>
      <c r="IL70" s="489"/>
      <c r="IM70" s="564"/>
      <c r="IN70" s="564"/>
      <c r="IO70" s="564"/>
      <c r="IP70" s="564"/>
      <c r="IQ70" s="564"/>
      <c r="IR70" s="564"/>
      <c r="IS70" s="489"/>
      <c r="IT70" s="489"/>
      <c r="IU70" s="489"/>
      <c r="IV70" s="489"/>
      <c r="IW70" s="489"/>
      <c r="IX70" s="489"/>
      <c r="IY70" s="489"/>
      <c r="JA70" s="564"/>
      <c r="JB70" s="564"/>
      <c r="JC70" s="564"/>
      <c r="JD70" s="564"/>
      <c r="JE70" s="489"/>
      <c r="JG70" s="562"/>
      <c r="JH70" s="562"/>
      <c r="JI70" s="562"/>
      <c r="JJ70" s="489"/>
      <c r="JK70" s="489"/>
      <c r="JL70" s="562"/>
      <c r="JM70" s="562"/>
      <c r="JN70" s="562"/>
      <c r="JO70" s="562"/>
      <c r="JP70" s="562"/>
      <c r="JQ70" s="562"/>
      <c r="JR70" s="562"/>
      <c r="JS70" s="562"/>
      <c r="JT70" s="562"/>
      <c r="JU70" s="562"/>
      <c r="JV70" s="562"/>
      <c r="JW70" s="562"/>
      <c r="JX70" s="562"/>
      <c r="JY70" s="562"/>
      <c r="JZ70" s="562"/>
      <c r="KA70" s="562"/>
      <c r="KB70" s="489"/>
      <c r="KC70" s="489"/>
      <c r="KD70" s="489"/>
      <c r="KE70" s="489"/>
      <c r="KF70" s="489"/>
      <c r="KG70" s="489"/>
      <c r="KH70" s="489"/>
      <c r="KI70" s="489"/>
      <c r="KJ70" s="489"/>
      <c r="KK70" s="489"/>
      <c r="KL70" s="489"/>
      <c r="KM70" s="489"/>
      <c r="KN70" s="489"/>
      <c r="KO70" s="489"/>
      <c r="KP70" s="489"/>
      <c r="KQ70" s="489"/>
      <c r="KR70" s="489"/>
      <c r="KT70" s="564"/>
      <c r="KU70" s="564"/>
      <c r="KV70" s="489"/>
      <c r="KW70" s="489"/>
    </row>
    <row r="71" spans="1:309">
      <c r="A71" s="490" t="s">
        <v>386</v>
      </c>
      <c r="B71" s="490"/>
      <c r="C71" s="490"/>
      <c r="D71" s="490"/>
      <c r="E71" s="490"/>
      <c r="F71" s="489"/>
      <c r="G71" s="489"/>
      <c r="H71" s="489"/>
      <c r="I71" s="489"/>
      <c r="J71" s="489"/>
      <c r="K71" s="489"/>
      <c r="L71" s="564"/>
      <c r="M71" s="489"/>
      <c r="O71" s="562"/>
      <c r="P71" s="562"/>
      <c r="Q71" s="562"/>
      <c r="R71" s="562"/>
      <c r="S71" s="562"/>
      <c r="T71" s="562"/>
      <c r="U71" s="562"/>
      <c r="V71" s="562"/>
      <c r="W71" s="489"/>
      <c r="Y71" s="562"/>
      <c r="Z71" s="562"/>
      <c r="AA71" s="562"/>
      <c r="AB71" s="562"/>
      <c r="AC71" s="562"/>
      <c r="AD71" s="562"/>
      <c r="AE71" s="562"/>
      <c r="AF71" s="489"/>
      <c r="AH71" s="489"/>
      <c r="AI71" s="489"/>
      <c r="AJ71" s="489"/>
      <c r="AK71" s="489"/>
      <c r="AL71" s="489"/>
      <c r="AM71" s="489"/>
      <c r="AN71" s="489"/>
      <c r="AO71" s="489"/>
      <c r="AP71" s="489"/>
      <c r="AQ71" s="489"/>
      <c r="AR71" s="489"/>
      <c r="AS71" s="489"/>
      <c r="AT71" s="489"/>
      <c r="AU71" s="489"/>
      <c r="AV71" s="489"/>
      <c r="AW71" s="489"/>
      <c r="AX71" s="489"/>
      <c r="AY71" s="489"/>
      <c r="AZ71" s="489"/>
      <c r="BA71" s="489"/>
      <c r="BB71" s="489"/>
      <c r="BC71" s="564"/>
      <c r="BD71" s="564"/>
      <c r="BE71" s="489"/>
      <c r="BG71" s="564"/>
      <c r="BH71" s="564"/>
      <c r="BI71" s="564"/>
      <c r="BJ71" s="489"/>
      <c r="BK71" s="489"/>
      <c r="BL71" s="489"/>
      <c r="BN71" s="564"/>
      <c r="BO71" s="564"/>
      <c r="BP71" s="564"/>
      <c r="BQ71" s="489"/>
      <c r="BR71" s="489"/>
      <c r="BS71" s="489"/>
      <c r="BU71" s="564"/>
      <c r="BV71" s="564"/>
      <c r="BW71" s="564"/>
      <c r="BX71" s="489"/>
      <c r="BY71" s="489"/>
      <c r="BZ71" s="489"/>
      <c r="CB71" s="564"/>
      <c r="CC71" s="564"/>
      <c r="CD71" s="564"/>
      <c r="CE71" s="489"/>
      <c r="CF71" s="489"/>
      <c r="CG71" s="564"/>
      <c r="CH71" s="564"/>
      <c r="CI71" s="564"/>
      <c r="CJ71" s="564"/>
      <c r="CK71" s="564"/>
      <c r="CL71" s="564"/>
      <c r="CM71" s="489"/>
      <c r="CN71" s="489"/>
      <c r="CO71" s="489"/>
      <c r="CP71" s="489"/>
      <c r="CQ71" s="489"/>
      <c r="CR71" s="489"/>
      <c r="CS71" s="489"/>
      <c r="CT71" s="489"/>
      <c r="CV71" s="564"/>
      <c r="CW71" s="564"/>
      <c r="CX71" s="564"/>
      <c r="CY71" s="489"/>
      <c r="CZ71" s="489"/>
      <c r="DA71" s="564"/>
      <c r="DB71" s="489"/>
      <c r="DC71" s="564"/>
      <c r="DD71" s="564"/>
      <c r="DE71" s="564"/>
      <c r="DF71" s="564"/>
      <c r="DG71" s="564"/>
      <c r="DH71" s="564"/>
      <c r="DI71" s="564"/>
      <c r="DJ71" s="564"/>
      <c r="DK71" s="564"/>
      <c r="DL71" s="564"/>
      <c r="DM71" s="564"/>
      <c r="DN71" s="564"/>
      <c r="DO71" s="564"/>
      <c r="DP71" s="564"/>
      <c r="DQ71" s="564"/>
      <c r="DR71" s="564"/>
      <c r="DS71" s="564"/>
      <c r="DT71" s="564"/>
      <c r="DU71" s="564"/>
      <c r="DV71" s="564"/>
      <c r="DW71" s="489"/>
      <c r="DX71" s="489"/>
      <c r="DY71" s="489"/>
      <c r="DZ71" s="489"/>
      <c r="EA71" s="489"/>
      <c r="EB71" s="489"/>
      <c r="EC71" s="489"/>
      <c r="ED71" s="489"/>
      <c r="EE71" s="489"/>
      <c r="EF71" s="489"/>
      <c r="EG71" s="489"/>
      <c r="EH71" s="489"/>
      <c r="EI71" s="489"/>
      <c r="EJ71" s="489"/>
      <c r="EK71" s="489"/>
      <c r="EL71" s="489"/>
      <c r="EM71" s="489"/>
      <c r="EN71" s="489"/>
      <c r="EO71" s="489"/>
      <c r="EP71" s="489"/>
      <c r="EQ71" s="489"/>
      <c r="ES71" s="564"/>
      <c r="ET71" s="564"/>
      <c r="EU71" s="564"/>
      <c r="EV71" s="489"/>
      <c r="EW71" s="489"/>
      <c r="EX71" s="489"/>
      <c r="EZ71" s="564"/>
      <c r="FA71" s="564"/>
      <c r="FB71" s="564"/>
      <c r="FC71" s="489"/>
      <c r="FD71" s="489"/>
      <c r="FE71" s="489"/>
      <c r="FG71" s="564"/>
      <c r="FH71" s="564"/>
      <c r="FI71" s="564"/>
      <c r="FJ71" s="489"/>
      <c r="FK71" s="489"/>
      <c r="FL71" s="564"/>
      <c r="FM71" s="564"/>
      <c r="FN71" s="564"/>
      <c r="FO71" s="564"/>
      <c r="FP71" s="564"/>
      <c r="FQ71" s="564"/>
      <c r="FR71" s="564"/>
      <c r="FS71" s="564"/>
      <c r="FT71" s="564"/>
      <c r="FU71" s="564"/>
      <c r="FV71" s="564"/>
      <c r="FW71" s="564"/>
      <c r="FX71" s="564"/>
      <c r="FY71" s="564"/>
      <c r="FZ71" s="564"/>
      <c r="GA71" s="564"/>
      <c r="GB71" s="564"/>
      <c r="GC71" s="564"/>
      <c r="GD71" s="564"/>
      <c r="GE71" s="564"/>
      <c r="GF71" s="564"/>
      <c r="GG71" s="564"/>
      <c r="GH71" s="564"/>
      <c r="GI71" s="564"/>
      <c r="GJ71" s="564"/>
      <c r="GK71" s="564"/>
      <c r="GL71" s="564"/>
      <c r="GM71" s="564"/>
      <c r="GN71" s="564"/>
      <c r="GO71" s="564"/>
      <c r="GP71" s="564"/>
      <c r="GQ71" s="564"/>
      <c r="GR71" s="564"/>
      <c r="GS71" s="564"/>
      <c r="GT71" s="564"/>
      <c r="GU71" s="564"/>
      <c r="GV71" s="489"/>
      <c r="GW71" s="489"/>
      <c r="GX71" s="489"/>
      <c r="GY71" s="489"/>
      <c r="GZ71" s="489"/>
      <c r="HA71" s="489"/>
      <c r="HB71" s="489"/>
      <c r="HC71" s="489"/>
      <c r="HD71" s="489"/>
      <c r="HE71" s="489"/>
      <c r="HF71" s="489"/>
      <c r="HG71" s="489"/>
      <c r="HH71" s="489"/>
      <c r="HI71" s="489"/>
      <c r="HJ71" s="489"/>
      <c r="HK71" s="489"/>
      <c r="HL71" s="489"/>
      <c r="HM71" s="489"/>
      <c r="HN71" s="489"/>
      <c r="HO71" s="489"/>
      <c r="HP71" s="489"/>
      <c r="HQ71" s="489"/>
      <c r="HR71" s="489"/>
      <c r="HS71" s="489"/>
      <c r="HT71" s="489"/>
      <c r="HU71" s="489"/>
      <c r="HV71" s="489"/>
      <c r="HW71" s="489"/>
      <c r="HX71" s="489"/>
      <c r="HY71" s="489"/>
      <c r="HZ71" s="489"/>
      <c r="IA71" s="489"/>
      <c r="IB71" s="489"/>
      <c r="IC71" s="489"/>
      <c r="ID71" s="489"/>
      <c r="IE71" s="489"/>
      <c r="IF71" s="489"/>
      <c r="IH71" s="564"/>
      <c r="II71" s="564"/>
      <c r="IJ71" s="564"/>
      <c r="IK71" s="489"/>
      <c r="IL71" s="489"/>
      <c r="IM71" s="564"/>
      <c r="IN71" s="564"/>
      <c r="IO71" s="564"/>
      <c r="IP71" s="564"/>
      <c r="IQ71" s="564"/>
      <c r="IR71" s="564"/>
      <c r="IS71" s="489"/>
      <c r="IT71" s="489"/>
      <c r="IU71" s="489"/>
      <c r="IV71" s="489"/>
      <c r="IW71" s="489"/>
      <c r="IX71" s="489"/>
      <c r="IY71" s="489"/>
      <c r="JA71" s="564"/>
      <c r="JB71" s="564"/>
      <c r="JC71" s="564"/>
      <c r="JD71" s="564"/>
      <c r="JE71" s="489"/>
      <c r="JG71" s="562"/>
      <c r="JH71" s="562"/>
      <c r="JI71" s="562"/>
      <c r="JJ71" s="489"/>
      <c r="JK71" s="489"/>
      <c r="JL71" s="562"/>
      <c r="JM71" s="562"/>
      <c r="JN71" s="562"/>
      <c r="JO71" s="562"/>
      <c r="JP71" s="562"/>
      <c r="JQ71" s="562"/>
      <c r="JR71" s="562"/>
      <c r="JS71" s="562"/>
      <c r="JT71" s="562"/>
      <c r="JU71" s="562"/>
      <c r="JV71" s="562"/>
      <c r="JW71" s="562"/>
      <c r="JX71" s="562"/>
      <c r="JY71" s="562"/>
      <c r="JZ71" s="562"/>
      <c r="KA71" s="562"/>
      <c r="KB71" s="489"/>
      <c r="KC71" s="489"/>
      <c r="KD71" s="489"/>
      <c r="KE71" s="489"/>
      <c r="KF71" s="489"/>
      <c r="KG71" s="489"/>
      <c r="KH71" s="489"/>
      <c r="KI71" s="489"/>
      <c r="KJ71" s="489"/>
      <c r="KK71" s="489"/>
      <c r="KL71" s="489"/>
      <c r="KM71" s="489"/>
      <c r="KN71" s="489"/>
      <c r="KO71" s="489"/>
      <c r="KP71" s="489"/>
      <c r="KQ71" s="489"/>
      <c r="KR71" s="489"/>
      <c r="KT71" s="564"/>
      <c r="KU71" s="564"/>
      <c r="KV71" s="489"/>
      <c r="KW71" s="489"/>
    </row>
    <row r="72" spans="1:309">
      <c r="A72" s="490" t="s">
        <v>387</v>
      </c>
      <c r="B72" s="490"/>
      <c r="C72" s="490"/>
      <c r="D72" s="490"/>
      <c r="E72" s="490"/>
      <c r="F72" s="489"/>
      <c r="G72" s="489"/>
      <c r="H72" s="489"/>
      <c r="I72" s="489"/>
      <c r="J72" s="489"/>
      <c r="K72" s="489"/>
      <c r="L72" s="564"/>
      <c r="M72" s="489"/>
      <c r="O72" s="562"/>
      <c r="P72" s="562"/>
      <c r="Q72" s="562"/>
      <c r="R72" s="562"/>
      <c r="S72" s="562"/>
      <c r="T72" s="562"/>
      <c r="U72" s="562"/>
      <c r="V72" s="562"/>
      <c r="W72" s="489"/>
      <c r="Y72" s="562"/>
      <c r="Z72" s="562"/>
      <c r="AA72" s="562"/>
      <c r="AB72" s="562"/>
      <c r="AC72" s="562"/>
      <c r="AD72" s="562"/>
      <c r="AE72" s="562"/>
      <c r="AF72" s="489"/>
      <c r="AH72" s="489"/>
      <c r="AI72" s="489"/>
      <c r="AJ72" s="489"/>
      <c r="AK72" s="489"/>
      <c r="AL72" s="489"/>
      <c r="AM72" s="489"/>
      <c r="AN72" s="489"/>
      <c r="AO72" s="489"/>
      <c r="AP72" s="489"/>
      <c r="AQ72" s="489"/>
      <c r="AR72" s="489"/>
      <c r="AS72" s="489"/>
      <c r="AT72" s="489"/>
      <c r="AU72" s="489"/>
      <c r="AV72" s="489"/>
      <c r="AW72" s="489"/>
      <c r="AX72" s="489"/>
      <c r="AY72" s="489"/>
      <c r="AZ72" s="489"/>
      <c r="BA72" s="489"/>
      <c r="BB72" s="489"/>
      <c r="BC72" s="564"/>
      <c r="BD72" s="564"/>
      <c r="BE72" s="489"/>
      <c r="BG72" s="564"/>
      <c r="BH72" s="564"/>
      <c r="BI72" s="564"/>
      <c r="BJ72" s="489"/>
      <c r="BK72" s="489"/>
      <c r="BL72" s="489"/>
      <c r="BN72" s="564"/>
      <c r="BO72" s="564"/>
      <c r="BP72" s="564"/>
      <c r="BQ72" s="489"/>
      <c r="BR72" s="489"/>
      <c r="BS72" s="489"/>
      <c r="BU72" s="564"/>
      <c r="BV72" s="564"/>
      <c r="BW72" s="564"/>
      <c r="BX72" s="489"/>
      <c r="BY72" s="489"/>
      <c r="BZ72" s="489"/>
      <c r="CB72" s="564"/>
      <c r="CC72" s="564"/>
      <c r="CD72" s="564"/>
      <c r="CE72" s="489"/>
      <c r="CF72" s="489"/>
      <c r="CG72" s="564"/>
      <c r="CH72" s="564"/>
      <c r="CI72" s="564"/>
      <c r="CJ72" s="564"/>
      <c r="CK72" s="564"/>
      <c r="CL72" s="564"/>
      <c r="CM72" s="489"/>
      <c r="CN72" s="489"/>
      <c r="CO72" s="489"/>
      <c r="CP72" s="489"/>
      <c r="CQ72" s="489"/>
      <c r="CR72" s="489"/>
      <c r="CS72" s="489"/>
      <c r="CT72" s="489"/>
      <c r="CV72" s="564"/>
      <c r="CW72" s="564"/>
      <c r="CX72" s="564"/>
      <c r="CY72" s="489"/>
      <c r="CZ72" s="489"/>
      <c r="DA72" s="564"/>
      <c r="DB72" s="489"/>
      <c r="DC72" s="564"/>
      <c r="DD72" s="564"/>
      <c r="DE72" s="564"/>
      <c r="DF72" s="564"/>
      <c r="DG72" s="564"/>
      <c r="DH72" s="564"/>
      <c r="DI72" s="564"/>
      <c r="DJ72" s="564"/>
      <c r="DK72" s="564"/>
      <c r="DL72" s="564"/>
      <c r="DM72" s="564"/>
      <c r="DN72" s="564"/>
      <c r="DO72" s="564"/>
      <c r="DP72" s="564"/>
      <c r="DQ72" s="564"/>
      <c r="DR72" s="564"/>
      <c r="DS72" s="564"/>
      <c r="DT72" s="564"/>
      <c r="DU72" s="564"/>
      <c r="DV72" s="564"/>
      <c r="DW72" s="489"/>
      <c r="DX72" s="489"/>
      <c r="DY72" s="489"/>
      <c r="DZ72" s="489"/>
      <c r="EA72" s="489"/>
      <c r="EB72" s="489"/>
      <c r="EC72" s="489"/>
      <c r="ED72" s="489"/>
      <c r="EE72" s="489"/>
      <c r="EF72" s="489"/>
      <c r="EG72" s="489"/>
      <c r="EH72" s="489"/>
      <c r="EI72" s="489"/>
      <c r="EJ72" s="489"/>
      <c r="EK72" s="489"/>
      <c r="EL72" s="489"/>
      <c r="EM72" s="489"/>
      <c r="EN72" s="489"/>
      <c r="EO72" s="489"/>
      <c r="EP72" s="489"/>
      <c r="EQ72" s="489"/>
      <c r="ES72" s="564"/>
      <c r="ET72" s="564"/>
      <c r="EU72" s="564"/>
      <c r="EV72" s="489"/>
      <c r="EW72" s="489"/>
      <c r="EX72" s="489"/>
      <c r="EZ72" s="564"/>
      <c r="FA72" s="564"/>
      <c r="FB72" s="564"/>
      <c r="FC72" s="489"/>
      <c r="FD72" s="489"/>
      <c r="FE72" s="489"/>
      <c r="FG72" s="564"/>
      <c r="FH72" s="564"/>
      <c r="FI72" s="564"/>
      <c r="FJ72" s="489"/>
      <c r="FK72" s="489"/>
      <c r="FL72" s="564"/>
      <c r="FM72" s="564"/>
      <c r="FN72" s="564"/>
      <c r="FO72" s="564"/>
      <c r="FP72" s="564"/>
      <c r="FQ72" s="564"/>
      <c r="FR72" s="564"/>
      <c r="FS72" s="564"/>
      <c r="FT72" s="564"/>
      <c r="FU72" s="564"/>
      <c r="FV72" s="564"/>
      <c r="FW72" s="564"/>
      <c r="FX72" s="564"/>
      <c r="FY72" s="564"/>
      <c r="FZ72" s="564"/>
      <c r="GA72" s="564"/>
      <c r="GB72" s="564"/>
      <c r="GC72" s="564"/>
      <c r="GD72" s="564"/>
      <c r="GE72" s="564"/>
      <c r="GF72" s="564"/>
      <c r="GG72" s="564"/>
      <c r="GH72" s="564"/>
      <c r="GI72" s="564"/>
      <c r="GJ72" s="564"/>
      <c r="GK72" s="564"/>
      <c r="GL72" s="564"/>
      <c r="GM72" s="564"/>
      <c r="GN72" s="564"/>
      <c r="GO72" s="564"/>
      <c r="GP72" s="564"/>
      <c r="GQ72" s="564"/>
      <c r="GR72" s="564"/>
      <c r="GS72" s="564"/>
      <c r="GT72" s="564"/>
      <c r="GU72" s="564"/>
      <c r="GV72" s="489"/>
      <c r="GW72" s="489"/>
      <c r="GX72" s="489"/>
      <c r="GY72" s="489"/>
      <c r="GZ72" s="489"/>
      <c r="HA72" s="489"/>
      <c r="HB72" s="489"/>
      <c r="HC72" s="489"/>
      <c r="HD72" s="489"/>
      <c r="HE72" s="489"/>
      <c r="HF72" s="489"/>
      <c r="HG72" s="489"/>
      <c r="HH72" s="489"/>
      <c r="HI72" s="489"/>
      <c r="HJ72" s="489"/>
      <c r="HK72" s="489"/>
      <c r="HL72" s="489"/>
      <c r="HM72" s="489"/>
      <c r="HN72" s="489"/>
      <c r="HO72" s="489"/>
      <c r="HP72" s="489"/>
      <c r="HQ72" s="489"/>
      <c r="HR72" s="489"/>
      <c r="HS72" s="489"/>
      <c r="HT72" s="489"/>
      <c r="HU72" s="489"/>
      <c r="HV72" s="489"/>
      <c r="HW72" s="489"/>
      <c r="HX72" s="489"/>
      <c r="HY72" s="489"/>
      <c r="HZ72" s="489"/>
      <c r="IA72" s="489"/>
      <c r="IB72" s="489"/>
      <c r="IC72" s="489"/>
      <c r="ID72" s="489"/>
      <c r="IE72" s="489"/>
      <c r="IF72" s="489"/>
      <c r="IH72" s="564"/>
      <c r="II72" s="564"/>
      <c r="IJ72" s="564"/>
      <c r="IK72" s="489"/>
      <c r="IL72" s="489"/>
      <c r="IM72" s="564"/>
      <c r="IN72" s="564"/>
      <c r="IO72" s="564"/>
      <c r="IP72" s="564"/>
      <c r="IQ72" s="564"/>
      <c r="IR72" s="564"/>
      <c r="IS72" s="489"/>
      <c r="IT72" s="489"/>
      <c r="IU72" s="489"/>
      <c r="IV72" s="489"/>
      <c r="IW72" s="489"/>
      <c r="IX72" s="489"/>
      <c r="IY72" s="489"/>
      <c r="JA72" s="564"/>
      <c r="JB72" s="564"/>
      <c r="JC72" s="564"/>
      <c r="JD72" s="564"/>
      <c r="JE72" s="489"/>
      <c r="JG72" s="562"/>
      <c r="JH72" s="562"/>
      <c r="JI72" s="562"/>
      <c r="JJ72" s="489"/>
      <c r="JK72" s="489"/>
      <c r="JL72" s="562"/>
      <c r="JM72" s="562"/>
      <c r="JN72" s="562"/>
      <c r="JO72" s="562"/>
      <c r="JP72" s="562"/>
      <c r="JQ72" s="562"/>
      <c r="JR72" s="562"/>
      <c r="JS72" s="562"/>
      <c r="JT72" s="562"/>
      <c r="JU72" s="562"/>
      <c r="JV72" s="562"/>
      <c r="JW72" s="562"/>
      <c r="JX72" s="562"/>
      <c r="JY72" s="562"/>
      <c r="JZ72" s="562"/>
      <c r="KA72" s="562"/>
      <c r="KB72" s="489"/>
      <c r="KC72" s="489"/>
      <c r="KD72" s="489"/>
      <c r="KE72" s="489"/>
      <c r="KF72" s="489"/>
      <c r="KG72" s="489"/>
      <c r="KH72" s="489"/>
      <c r="KI72" s="489"/>
      <c r="KJ72" s="489"/>
      <c r="KK72" s="489"/>
      <c r="KL72" s="489"/>
      <c r="KM72" s="489"/>
      <c r="KN72" s="489"/>
      <c r="KO72" s="489"/>
      <c r="KP72" s="489"/>
      <c r="KQ72" s="489"/>
      <c r="KR72" s="489"/>
      <c r="KT72" s="564"/>
      <c r="KU72" s="564"/>
      <c r="KV72" s="489"/>
      <c r="KW72" s="489"/>
    </row>
    <row r="73" spans="1:309">
      <c r="A73" s="490" t="s">
        <v>388</v>
      </c>
      <c r="B73" s="491">
        <v>0</v>
      </c>
      <c r="C73" s="490"/>
      <c r="D73" s="490"/>
      <c r="E73" s="490"/>
      <c r="F73" s="489"/>
      <c r="G73" s="489"/>
      <c r="H73" s="489"/>
      <c r="I73" s="489"/>
      <c r="J73" s="489"/>
      <c r="K73" s="489"/>
      <c r="L73" s="564"/>
      <c r="M73" s="489"/>
      <c r="O73" s="562"/>
      <c r="P73" s="562"/>
      <c r="Q73" s="562"/>
      <c r="R73" s="562"/>
      <c r="S73" s="562"/>
      <c r="T73" s="562"/>
      <c r="U73" s="562"/>
      <c r="V73" s="562"/>
      <c r="W73" s="489"/>
      <c r="Y73" s="562"/>
      <c r="Z73" s="562"/>
      <c r="AA73" s="562"/>
      <c r="AB73" s="562"/>
      <c r="AC73" s="562"/>
      <c r="AD73" s="562"/>
      <c r="AE73" s="562"/>
      <c r="AF73" s="489"/>
      <c r="AH73" s="489"/>
      <c r="AI73" s="489"/>
      <c r="AJ73" s="489"/>
      <c r="AK73" s="489"/>
      <c r="AL73" s="489"/>
      <c r="AM73" s="489"/>
      <c r="AN73" s="489"/>
      <c r="AO73" s="489"/>
      <c r="AP73" s="489"/>
      <c r="AQ73" s="489"/>
      <c r="AR73" s="489"/>
      <c r="AS73" s="489"/>
      <c r="AT73" s="489"/>
      <c r="AU73" s="489"/>
      <c r="AV73" s="489"/>
      <c r="AW73" s="489"/>
      <c r="AX73" s="489"/>
      <c r="AY73" s="489"/>
      <c r="AZ73" s="489"/>
      <c r="BA73" s="489"/>
      <c r="BB73" s="489"/>
      <c r="BC73" s="564"/>
      <c r="BD73" s="564"/>
      <c r="BE73" s="489"/>
      <c r="BG73" s="564"/>
      <c r="BH73" s="564"/>
      <c r="BI73" s="564"/>
      <c r="BJ73" s="489"/>
      <c r="BK73" s="489"/>
      <c r="BL73" s="489"/>
      <c r="BN73" s="564"/>
      <c r="BO73" s="564"/>
      <c r="BP73" s="564"/>
      <c r="BQ73" s="489"/>
      <c r="BR73" s="489"/>
      <c r="BS73" s="489"/>
      <c r="BU73" s="564"/>
      <c r="BV73" s="564"/>
      <c r="BW73" s="564"/>
      <c r="BX73" s="489"/>
      <c r="BY73" s="489"/>
      <c r="BZ73" s="489"/>
      <c r="CB73" s="564"/>
      <c r="CC73" s="564"/>
      <c r="CD73" s="564"/>
      <c r="CE73" s="489"/>
      <c r="CF73" s="489"/>
      <c r="CG73" s="564"/>
      <c r="CH73" s="564"/>
      <c r="CI73" s="564"/>
      <c r="CJ73" s="564"/>
      <c r="CK73" s="564"/>
      <c r="CL73" s="564"/>
      <c r="CM73" s="489"/>
      <c r="CN73" s="489"/>
      <c r="CO73" s="489"/>
      <c r="CP73" s="489"/>
      <c r="CQ73" s="489"/>
      <c r="CR73" s="489"/>
      <c r="CS73" s="489"/>
      <c r="CT73" s="489"/>
      <c r="CV73" s="564"/>
      <c r="CW73" s="564"/>
      <c r="CX73" s="564"/>
      <c r="CY73" s="489"/>
      <c r="CZ73" s="489"/>
      <c r="DA73" s="564"/>
      <c r="DB73" s="489"/>
      <c r="DC73" s="564"/>
      <c r="DD73" s="564"/>
      <c r="DE73" s="564"/>
      <c r="DF73" s="564"/>
      <c r="DG73" s="564"/>
      <c r="DH73" s="564"/>
      <c r="DI73" s="564"/>
      <c r="DJ73" s="564"/>
      <c r="DK73" s="564"/>
      <c r="DL73" s="564"/>
      <c r="DM73" s="564"/>
      <c r="DN73" s="564"/>
      <c r="DO73" s="564"/>
      <c r="DP73" s="564"/>
      <c r="DQ73" s="564"/>
      <c r="DR73" s="564"/>
      <c r="DS73" s="564"/>
      <c r="DT73" s="564"/>
      <c r="DU73" s="564"/>
      <c r="DV73" s="564"/>
      <c r="DW73" s="489"/>
      <c r="DX73" s="489"/>
      <c r="DY73" s="489"/>
      <c r="DZ73" s="489"/>
      <c r="EA73" s="489"/>
      <c r="EB73" s="489"/>
      <c r="EC73" s="489"/>
      <c r="ED73" s="489"/>
      <c r="EE73" s="489"/>
      <c r="EF73" s="489"/>
      <c r="EG73" s="489"/>
      <c r="EH73" s="489"/>
      <c r="EI73" s="489"/>
      <c r="EJ73" s="489"/>
      <c r="EK73" s="489"/>
      <c r="EL73" s="489"/>
      <c r="EM73" s="489"/>
      <c r="EN73" s="489"/>
      <c r="EO73" s="489"/>
      <c r="EP73" s="489"/>
      <c r="EQ73" s="489"/>
      <c r="ES73" s="564"/>
      <c r="ET73" s="564"/>
      <c r="EU73" s="564"/>
      <c r="EV73" s="489"/>
      <c r="EW73" s="489"/>
      <c r="EX73" s="489"/>
      <c r="EZ73" s="564"/>
      <c r="FA73" s="564"/>
      <c r="FB73" s="564"/>
      <c r="FC73" s="489"/>
      <c r="FD73" s="489"/>
      <c r="FE73" s="489"/>
      <c r="FG73" s="564"/>
      <c r="FH73" s="564"/>
      <c r="FI73" s="564"/>
      <c r="FJ73" s="489"/>
      <c r="FK73" s="489"/>
      <c r="FL73" s="564"/>
      <c r="FM73" s="564"/>
      <c r="FN73" s="564"/>
      <c r="FO73" s="564"/>
      <c r="FP73" s="564"/>
      <c r="FQ73" s="564"/>
      <c r="FR73" s="564"/>
      <c r="FS73" s="564"/>
      <c r="FT73" s="564"/>
      <c r="FU73" s="564"/>
      <c r="FV73" s="564"/>
      <c r="FW73" s="564"/>
      <c r="FX73" s="564"/>
      <c r="FY73" s="564"/>
      <c r="FZ73" s="564"/>
      <c r="GA73" s="564"/>
      <c r="GB73" s="564"/>
      <c r="GC73" s="564"/>
      <c r="GD73" s="564"/>
      <c r="GE73" s="564"/>
      <c r="GF73" s="564"/>
      <c r="GG73" s="564"/>
      <c r="GH73" s="564"/>
      <c r="GI73" s="564"/>
      <c r="GJ73" s="564"/>
      <c r="GK73" s="564"/>
      <c r="GL73" s="564"/>
      <c r="GM73" s="564"/>
      <c r="GN73" s="564"/>
      <c r="GO73" s="564"/>
      <c r="GP73" s="564"/>
      <c r="GQ73" s="564"/>
      <c r="GR73" s="564"/>
      <c r="GS73" s="564"/>
      <c r="GT73" s="564"/>
      <c r="GU73" s="564"/>
      <c r="GV73" s="489"/>
      <c r="GW73" s="489"/>
      <c r="GX73" s="489"/>
      <c r="GY73" s="489"/>
      <c r="GZ73" s="489"/>
      <c r="HA73" s="489"/>
      <c r="HB73" s="489"/>
      <c r="HC73" s="489"/>
      <c r="HD73" s="489"/>
      <c r="HE73" s="489"/>
      <c r="HF73" s="489"/>
      <c r="HG73" s="489"/>
      <c r="HH73" s="489"/>
      <c r="HI73" s="489"/>
      <c r="HJ73" s="489"/>
      <c r="HK73" s="489"/>
      <c r="HL73" s="489"/>
      <c r="HM73" s="489"/>
      <c r="HN73" s="489"/>
      <c r="HO73" s="489"/>
      <c r="HP73" s="489"/>
      <c r="HQ73" s="489"/>
      <c r="HR73" s="489"/>
      <c r="HS73" s="489"/>
      <c r="HT73" s="489"/>
      <c r="HU73" s="489"/>
      <c r="HV73" s="489"/>
      <c r="HW73" s="489"/>
      <c r="HX73" s="489"/>
      <c r="HY73" s="489"/>
      <c r="HZ73" s="489"/>
      <c r="IA73" s="489"/>
      <c r="IB73" s="489"/>
      <c r="IC73" s="489"/>
      <c r="ID73" s="489"/>
      <c r="IE73" s="489"/>
      <c r="IF73" s="489"/>
      <c r="IH73" s="564"/>
      <c r="II73" s="564"/>
      <c r="IJ73" s="564"/>
      <c r="IK73" s="489"/>
      <c r="IL73" s="489"/>
      <c r="IM73" s="564"/>
      <c r="IN73" s="564"/>
      <c r="IO73" s="564"/>
      <c r="IP73" s="564"/>
      <c r="IQ73" s="564"/>
      <c r="IR73" s="564"/>
      <c r="IS73" s="489"/>
      <c r="IT73" s="489"/>
      <c r="IU73" s="489"/>
      <c r="IV73" s="489"/>
      <c r="IW73" s="489"/>
      <c r="IX73" s="489"/>
      <c r="IY73" s="489"/>
      <c r="JA73" s="564"/>
      <c r="JB73" s="564"/>
      <c r="JC73" s="564"/>
      <c r="JD73" s="564"/>
      <c r="JE73" s="489"/>
      <c r="JG73" s="562"/>
      <c r="JH73" s="562"/>
      <c r="JI73" s="562"/>
      <c r="JJ73" s="489"/>
      <c r="JK73" s="489"/>
      <c r="JL73" s="562"/>
      <c r="JM73" s="562"/>
      <c r="JN73" s="562"/>
      <c r="JO73" s="562"/>
      <c r="JP73" s="562"/>
      <c r="JQ73" s="562"/>
      <c r="JR73" s="562"/>
      <c r="JS73" s="562"/>
      <c r="JT73" s="562"/>
      <c r="JU73" s="562"/>
      <c r="JV73" s="562"/>
      <c r="JW73" s="562"/>
      <c r="JX73" s="562"/>
      <c r="JY73" s="562"/>
      <c r="JZ73" s="562"/>
      <c r="KA73" s="562"/>
      <c r="KB73" s="489"/>
      <c r="KC73" s="489"/>
      <c r="KD73" s="489"/>
      <c r="KE73" s="489"/>
      <c r="KF73" s="489"/>
      <c r="KG73" s="489"/>
      <c r="KH73" s="489"/>
      <c r="KI73" s="489"/>
      <c r="KJ73" s="489"/>
      <c r="KK73" s="489"/>
      <c r="KL73" s="489"/>
      <c r="KM73" s="489"/>
      <c r="KN73" s="489"/>
      <c r="KO73" s="489"/>
      <c r="KP73" s="489"/>
      <c r="KQ73" s="489"/>
      <c r="KR73" s="489"/>
      <c r="KT73" s="564"/>
      <c r="KU73" s="564"/>
      <c r="KV73" s="489"/>
      <c r="KW73" s="489"/>
    </row>
    <row r="74" spans="1:309">
      <c r="A74" s="490" t="s">
        <v>389</v>
      </c>
      <c r="B74" s="491"/>
      <c r="C74" s="490"/>
      <c r="D74" s="490"/>
      <c r="E74" s="490"/>
      <c r="F74" s="489"/>
      <c r="G74" s="489"/>
      <c r="H74" s="489"/>
      <c r="I74" s="489"/>
      <c r="J74" s="489"/>
      <c r="K74" s="489"/>
      <c r="L74" s="564"/>
      <c r="M74" s="489"/>
      <c r="O74" s="562"/>
      <c r="P74" s="562"/>
      <c r="Q74" s="562"/>
      <c r="R74" s="562"/>
      <c r="S74" s="562"/>
      <c r="T74" s="562"/>
      <c r="U74" s="562"/>
      <c r="V74" s="562"/>
      <c r="W74" s="489"/>
      <c r="Y74" s="562"/>
      <c r="Z74" s="562"/>
      <c r="AA74" s="562"/>
      <c r="AB74" s="562"/>
      <c r="AC74" s="562"/>
      <c r="AD74" s="562"/>
      <c r="AE74" s="562"/>
      <c r="AF74" s="489"/>
      <c r="AH74" s="489"/>
      <c r="AI74" s="489"/>
      <c r="AJ74" s="489"/>
      <c r="AK74" s="489"/>
      <c r="AL74" s="489"/>
      <c r="AM74" s="489"/>
      <c r="AN74" s="489"/>
      <c r="AO74" s="489"/>
      <c r="AP74" s="489"/>
      <c r="AQ74" s="489"/>
      <c r="AR74" s="489"/>
      <c r="AS74" s="489"/>
      <c r="AT74" s="489"/>
      <c r="AU74" s="489"/>
      <c r="AV74" s="489"/>
      <c r="AW74" s="489"/>
      <c r="AX74" s="489"/>
      <c r="AY74" s="489"/>
      <c r="AZ74" s="489"/>
      <c r="BA74" s="489"/>
      <c r="BB74" s="489"/>
      <c r="BC74" s="564"/>
      <c r="BD74" s="564"/>
      <c r="BE74" s="489"/>
      <c r="BG74" s="564"/>
      <c r="BH74" s="564"/>
      <c r="BI74" s="564"/>
      <c r="BJ74" s="489"/>
      <c r="BK74" s="489"/>
      <c r="BL74" s="489"/>
      <c r="BN74" s="564"/>
      <c r="BO74" s="564"/>
      <c r="BP74" s="564"/>
      <c r="BQ74" s="489"/>
      <c r="BR74" s="489"/>
      <c r="BS74" s="489"/>
      <c r="BU74" s="564"/>
      <c r="BV74" s="564"/>
      <c r="BW74" s="564"/>
      <c r="BX74" s="489"/>
      <c r="BY74" s="489"/>
      <c r="BZ74" s="489"/>
      <c r="CB74" s="564"/>
      <c r="CC74" s="564"/>
      <c r="CD74" s="564"/>
      <c r="CE74" s="489"/>
      <c r="CF74" s="489"/>
      <c r="CG74" s="564"/>
      <c r="CH74" s="564"/>
      <c r="CI74" s="564"/>
      <c r="CJ74" s="564"/>
      <c r="CK74" s="564"/>
      <c r="CL74" s="564"/>
      <c r="CM74" s="489"/>
      <c r="CN74" s="489"/>
      <c r="CO74" s="489"/>
      <c r="CP74" s="489"/>
      <c r="CQ74" s="489"/>
      <c r="CR74" s="489"/>
      <c r="CS74" s="489"/>
      <c r="CT74" s="489"/>
      <c r="CV74" s="564"/>
      <c r="CW74" s="564"/>
      <c r="CX74" s="564"/>
      <c r="CY74" s="489"/>
      <c r="CZ74" s="489"/>
      <c r="DA74" s="564"/>
      <c r="DB74" s="489"/>
      <c r="DC74" s="564"/>
      <c r="DD74" s="564"/>
      <c r="DE74" s="564"/>
      <c r="DF74" s="564"/>
      <c r="DG74" s="564"/>
      <c r="DH74" s="564"/>
      <c r="DI74" s="564"/>
      <c r="DJ74" s="564"/>
      <c r="DK74" s="564"/>
      <c r="DL74" s="564"/>
      <c r="DM74" s="564"/>
      <c r="DN74" s="564"/>
      <c r="DO74" s="564"/>
      <c r="DP74" s="564"/>
      <c r="DQ74" s="564"/>
      <c r="DR74" s="564"/>
      <c r="DS74" s="564"/>
      <c r="DT74" s="564"/>
      <c r="DU74" s="564"/>
      <c r="DV74" s="564"/>
      <c r="DW74" s="489"/>
      <c r="DX74" s="489"/>
      <c r="DY74" s="489"/>
      <c r="DZ74" s="489"/>
      <c r="EA74" s="489"/>
      <c r="EB74" s="489"/>
      <c r="EC74" s="489"/>
      <c r="ED74" s="489"/>
      <c r="EE74" s="489"/>
      <c r="EF74" s="489"/>
      <c r="EG74" s="489"/>
      <c r="EH74" s="489"/>
      <c r="EI74" s="489"/>
      <c r="EJ74" s="489"/>
      <c r="EK74" s="489"/>
      <c r="EL74" s="489"/>
      <c r="EM74" s="489"/>
      <c r="EN74" s="489"/>
      <c r="EO74" s="489"/>
      <c r="EP74" s="489"/>
      <c r="EQ74" s="489"/>
      <c r="ES74" s="564"/>
      <c r="ET74" s="564"/>
      <c r="EU74" s="564"/>
      <c r="EV74" s="489"/>
      <c r="EW74" s="489"/>
      <c r="EX74" s="489"/>
      <c r="EZ74" s="564"/>
      <c r="FA74" s="564"/>
      <c r="FB74" s="564"/>
      <c r="FC74" s="489"/>
      <c r="FD74" s="489"/>
      <c r="FE74" s="489"/>
      <c r="FG74" s="564"/>
      <c r="FH74" s="564"/>
      <c r="FI74" s="564"/>
      <c r="FJ74" s="489"/>
      <c r="FK74" s="489"/>
      <c r="FL74" s="564"/>
      <c r="FM74" s="564"/>
      <c r="FN74" s="564"/>
      <c r="FO74" s="564"/>
      <c r="FP74" s="564"/>
      <c r="FQ74" s="564"/>
      <c r="FR74" s="564"/>
      <c r="FS74" s="564"/>
      <c r="FT74" s="564"/>
      <c r="FU74" s="564"/>
      <c r="FV74" s="564"/>
      <c r="FW74" s="564"/>
      <c r="FX74" s="564"/>
      <c r="FY74" s="564"/>
      <c r="FZ74" s="564"/>
      <c r="GA74" s="564"/>
      <c r="GB74" s="564"/>
      <c r="GC74" s="564"/>
      <c r="GD74" s="564"/>
      <c r="GE74" s="564"/>
      <c r="GF74" s="564"/>
      <c r="GG74" s="564"/>
      <c r="GH74" s="564"/>
      <c r="GI74" s="564"/>
      <c r="GJ74" s="564"/>
      <c r="GK74" s="564"/>
      <c r="GL74" s="564"/>
      <c r="GM74" s="564"/>
      <c r="GN74" s="564"/>
      <c r="GO74" s="564"/>
      <c r="GP74" s="564"/>
      <c r="GQ74" s="564"/>
      <c r="GR74" s="564"/>
      <c r="GS74" s="564"/>
      <c r="GT74" s="564"/>
      <c r="GU74" s="564"/>
      <c r="GV74" s="489"/>
      <c r="GW74" s="489"/>
      <c r="GX74" s="489"/>
      <c r="GY74" s="489"/>
      <c r="GZ74" s="489"/>
      <c r="HA74" s="489"/>
      <c r="HB74" s="489"/>
      <c r="HC74" s="489"/>
      <c r="HD74" s="489"/>
      <c r="HE74" s="489"/>
      <c r="HF74" s="489"/>
      <c r="HG74" s="489"/>
      <c r="HH74" s="489"/>
      <c r="HI74" s="489"/>
      <c r="HJ74" s="489"/>
      <c r="HK74" s="489"/>
      <c r="HL74" s="489"/>
      <c r="HM74" s="489"/>
      <c r="HN74" s="489"/>
      <c r="HO74" s="489"/>
      <c r="HP74" s="489"/>
      <c r="HQ74" s="489"/>
      <c r="HR74" s="489"/>
      <c r="HS74" s="489"/>
      <c r="HT74" s="489"/>
      <c r="HU74" s="489"/>
      <c r="HV74" s="489"/>
      <c r="HW74" s="489"/>
      <c r="HX74" s="489"/>
      <c r="HY74" s="489"/>
      <c r="HZ74" s="489"/>
      <c r="IA74" s="489"/>
      <c r="IB74" s="489"/>
      <c r="IC74" s="489"/>
      <c r="ID74" s="489"/>
      <c r="IE74" s="489"/>
      <c r="IF74" s="489"/>
      <c r="IH74" s="564"/>
      <c r="II74" s="564"/>
      <c r="IJ74" s="564"/>
      <c r="IK74" s="489"/>
      <c r="IL74" s="489"/>
      <c r="IM74" s="564"/>
      <c r="IN74" s="564"/>
      <c r="IO74" s="564"/>
      <c r="IP74" s="564"/>
      <c r="IQ74" s="564"/>
      <c r="IR74" s="564"/>
      <c r="IS74" s="489"/>
      <c r="IT74" s="489"/>
      <c r="IU74" s="489"/>
      <c r="IV74" s="489"/>
      <c r="IW74" s="489"/>
      <c r="IX74" s="489"/>
      <c r="IY74" s="489"/>
      <c r="JA74" s="564"/>
      <c r="JB74" s="564"/>
      <c r="JC74" s="564"/>
      <c r="JD74" s="564"/>
      <c r="JE74" s="489"/>
      <c r="JG74" s="562"/>
      <c r="JH74" s="562"/>
      <c r="JI74" s="562"/>
      <c r="JJ74" s="489"/>
      <c r="JK74" s="489"/>
      <c r="JL74" s="562"/>
      <c r="JM74" s="562"/>
      <c r="JN74" s="562"/>
      <c r="JO74" s="562"/>
      <c r="JP74" s="562"/>
      <c r="JQ74" s="562"/>
      <c r="JR74" s="562"/>
      <c r="JS74" s="562"/>
      <c r="JT74" s="562"/>
      <c r="JU74" s="562"/>
      <c r="JV74" s="562"/>
      <c r="JW74" s="562"/>
      <c r="JX74" s="562"/>
      <c r="JY74" s="562"/>
      <c r="JZ74" s="562"/>
      <c r="KA74" s="562"/>
      <c r="KB74" s="489"/>
      <c r="KC74" s="489"/>
      <c r="KD74" s="489"/>
      <c r="KE74" s="489"/>
      <c r="KF74" s="489"/>
      <c r="KG74" s="489"/>
      <c r="KH74" s="489"/>
      <c r="KI74" s="489"/>
      <c r="KJ74" s="489"/>
      <c r="KK74" s="489"/>
      <c r="KL74" s="489"/>
      <c r="KM74" s="489"/>
      <c r="KN74" s="489"/>
      <c r="KO74" s="489"/>
      <c r="KP74" s="489"/>
      <c r="KQ74" s="489"/>
      <c r="KR74" s="489"/>
      <c r="KT74" s="564"/>
      <c r="KU74" s="564"/>
      <c r="KV74" s="489"/>
      <c r="KW74" s="489"/>
    </row>
    <row r="75" spans="1:309">
      <c r="A75" s="490" t="s">
        <v>390</v>
      </c>
      <c r="B75" s="491"/>
      <c r="C75" s="490"/>
      <c r="D75" s="490"/>
      <c r="E75" s="490"/>
      <c r="F75" s="489"/>
      <c r="G75" s="489"/>
      <c r="H75" s="489"/>
      <c r="I75" s="489"/>
      <c r="J75" s="489"/>
      <c r="K75" s="489"/>
      <c r="L75" s="564"/>
      <c r="M75" s="489"/>
      <c r="O75" s="562"/>
      <c r="P75" s="562"/>
      <c r="Q75" s="562"/>
      <c r="R75" s="562"/>
      <c r="S75" s="562"/>
      <c r="T75" s="562"/>
      <c r="U75" s="562"/>
      <c r="V75" s="562"/>
      <c r="W75" s="489"/>
      <c r="Y75" s="562"/>
      <c r="Z75" s="562"/>
      <c r="AA75" s="562"/>
      <c r="AB75" s="562"/>
      <c r="AC75" s="562"/>
      <c r="AD75" s="562"/>
      <c r="AE75" s="562"/>
      <c r="AF75" s="489"/>
      <c r="AH75" s="489"/>
      <c r="AI75" s="489"/>
      <c r="AJ75" s="489"/>
      <c r="AK75" s="489"/>
      <c r="AL75" s="489"/>
      <c r="AM75" s="489"/>
      <c r="AN75" s="489"/>
      <c r="AO75" s="489"/>
      <c r="AP75" s="489"/>
      <c r="AQ75" s="489"/>
      <c r="AR75" s="489"/>
      <c r="AS75" s="489"/>
      <c r="AT75" s="489"/>
      <c r="AU75" s="489"/>
      <c r="AV75" s="489"/>
      <c r="AW75" s="489"/>
      <c r="AX75" s="489"/>
      <c r="AY75" s="489"/>
      <c r="AZ75" s="489"/>
      <c r="BA75" s="489"/>
      <c r="BB75" s="489"/>
      <c r="BC75" s="564"/>
      <c r="BD75" s="564"/>
      <c r="BE75" s="489"/>
      <c r="BG75" s="564"/>
      <c r="BH75" s="564"/>
      <c r="BI75" s="564"/>
      <c r="BJ75" s="489"/>
      <c r="BK75" s="489"/>
      <c r="BL75" s="489"/>
      <c r="BN75" s="564"/>
      <c r="BO75" s="564"/>
      <c r="BP75" s="564"/>
      <c r="BQ75" s="489"/>
      <c r="BR75" s="489"/>
      <c r="BS75" s="489"/>
      <c r="BU75" s="564"/>
      <c r="BV75" s="564"/>
      <c r="BW75" s="564"/>
      <c r="BX75" s="489"/>
      <c r="BY75" s="489"/>
      <c r="BZ75" s="489"/>
      <c r="CB75" s="564"/>
      <c r="CC75" s="564"/>
      <c r="CD75" s="564"/>
      <c r="CE75" s="489"/>
      <c r="CF75" s="489"/>
      <c r="CG75" s="564"/>
      <c r="CH75" s="564"/>
      <c r="CI75" s="564"/>
      <c r="CJ75" s="564"/>
      <c r="CK75" s="564"/>
      <c r="CL75" s="564"/>
      <c r="CM75" s="489"/>
      <c r="CN75" s="489"/>
      <c r="CO75" s="489"/>
      <c r="CP75" s="489"/>
      <c r="CQ75" s="489"/>
      <c r="CR75" s="489"/>
      <c r="CS75" s="489"/>
      <c r="CT75" s="489"/>
      <c r="CV75" s="564"/>
      <c r="CW75" s="564"/>
      <c r="CX75" s="564"/>
      <c r="CY75" s="489"/>
      <c r="CZ75" s="489"/>
      <c r="DA75" s="564"/>
      <c r="DB75" s="489"/>
      <c r="DC75" s="564"/>
      <c r="DD75" s="564"/>
      <c r="DE75" s="564"/>
      <c r="DF75" s="564"/>
      <c r="DG75" s="564"/>
      <c r="DH75" s="564"/>
      <c r="DI75" s="564"/>
      <c r="DJ75" s="564"/>
      <c r="DK75" s="564"/>
      <c r="DL75" s="564"/>
      <c r="DM75" s="564"/>
      <c r="DN75" s="564"/>
      <c r="DO75" s="564"/>
      <c r="DP75" s="564"/>
      <c r="DQ75" s="564"/>
      <c r="DR75" s="564"/>
      <c r="DS75" s="564"/>
      <c r="DT75" s="564"/>
      <c r="DU75" s="564"/>
      <c r="DV75" s="564"/>
      <c r="DW75" s="489"/>
      <c r="DX75" s="489"/>
      <c r="DY75" s="489"/>
      <c r="DZ75" s="489"/>
      <c r="EA75" s="489"/>
      <c r="EB75" s="489"/>
      <c r="EC75" s="489"/>
      <c r="ED75" s="489"/>
      <c r="EE75" s="489"/>
      <c r="EF75" s="489"/>
      <c r="EG75" s="489"/>
      <c r="EH75" s="489"/>
      <c r="EI75" s="489"/>
      <c r="EJ75" s="489"/>
      <c r="EK75" s="489"/>
      <c r="EL75" s="489"/>
      <c r="EM75" s="489"/>
      <c r="EN75" s="489"/>
      <c r="EO75" s="489"/>
      <c r="EP75" s="489"/>
      <c r="EQ75" s="489"/>
      <c r="ES75" s="564"/>
      <c r="ET75" s="564"/>
      <c r="EU75" s="564"/>
      <c r="EV75" s="489"/>
      <c r="EW75" s="489"/>
      <c r="EX75" s="489"/>
      <c r="EZ75" s="564"/>
      <c r="FA75" s="564"/>
      <c r="FB75" s="564"/>
      <c r="FC75" s="489"/>
      <c r="FD75" s="489"/>
      <c r="FE75" s="489"/>
      <c r="FG75" s="564"/>
      <c r="FH75" s="564"/>
      <c r="FI75" s="564"/>
      <c r="FJ75" s="489"/>
      <c r="FK75" s="489"/>
      <c r="FL75" s="564"/>
      <c r="FM75" s="564"/>
      <c r="FN75" s="564"/>
      <c r="FO75" s="564"/>
      <c r="FP75" s="564"/>
      <c r="FQ75" s="564"/>
      <c r="FR75" s="564"/>
      <c r="FS75" s="564"/>
      <c r="FT75" s="564"/>
      <c r="FU75" s="564"/>
      <c r="FV75" s="564"/>
      <c r="FW75" s="564"/>
      <c r="FX75" s="564"/>
      <c r="FY75" s="564"/>
      <c r="FZ75" s="564"/>
      <c r="GA75" s="564"/>
      <c r="GB75" s="564"/>
      <c r="GC75" s="564"/>
      <c r="GD75" s="564"/>
      <c r="GE75" s="564"/>
      <c r="GF75" s="564"/>
      <c r="GG75" s="564"/>
      <c r="GH75" s="564"/>
      <c r="GI75" s="564"/>
      <c r="GJ75" s="564"/>
      <c r="GK75" s="564"/>
      <c r="GL75" s="564"/>
      <c r="GM75" s="564"/>
      <c r="GN75" s="564"/>
      <c r="GO75" s="564"/>
      <c r="GP75" s="564"/>
      <c r="GQ75" s="564"/>
      <c r="GR75" s="564"/>
      <c r="GS75" s="564"/>
      <c r="GT75" s="564"/>
      <c r="GU75" s="564"/>
      <c r="GV75" s="489"/>
      <c r="GW75" s="489"/>
      <c r="GX75" s="489"/>
      <c r="GY75" s="489"/>
      <c r="GZ75" s="489"/>
      <c r="HA75" s="489"/>
      <c r="HB75" s="489"/>
      <c r="HC75" s="489"/>
      <c r="HD75" s="489"/>
      <c r="HE75" s="489"/>
      <c r="HF75" s="489"/>
      <c r="HG75" s="489"/>
      <c r="HH75" s="489"/>
      <c r="HI75" s="489"/>
      <c r="HJ75" s="489"/>
      <c r="HK75" s="489"/>
      <c r="HL75" s="489"/>
      <c r="HM75" s="489"/>
      <c r="HN75" s="489"/>
      <c r="HO75" s="489"/>
      <c r="HP75" s="489"/>
      <c r="HQ75" s="489"/>
      <c r="HR75" s="489"/>
      <c r="HS75" s="489"/>
      <c r="HT75" s="489"/>
      <c r="HU75" s="489"/>
      <c r="HV75" s="489"/>
      <c r="HW75" s="489"/>
      <c r="HX75" s="489"/>
      <c r="HY75" s="489"/>
      <c r="HZ75" s="489"/>
      <c r="IA75" s="489"/>
      <c r="IB75" s="489"/>
      <c r="IC75" s="489"/>
      <c r="ID75" s="489"/>
      <c r="IE75" s="489"/>
      <c r="IF75" s="489"/>
      <c r="IH75" s="564"/>
      <c r="II75" s="564"/>
      <c r="IJ75" s="564"/>
      <c r="IK75" s="489"/>
      <c r="IL75" s="489"/>
      <c r="IM75" s="564"/>
      <c r="IN75" s="564"/>
      <c r="IO75" s="564"/>
      <c r="IP75" s="564"/>
      <c r="IQ75" s="564"/>
      <c r="IR75" s="564"/>
      <c r="IS75" s="489"/>
      <c r="IT75" s="489"/>
      <c r="IU75" s="489"/>
      <c r="IV75" s="489"/>
      <c r="IW75" s="489"/>
      <c r="IX75" s="489"/>
      <c r="IY75" s="489"/>
      <c r="JA75" s="564"/>
      <c r="JB75" s="564"/>
      <c r="JC75" s="564"/>
      <c r="JD75" s="564"/>
      <c r="JE75" s="489"/>
      <c r="JG75" s="562"/>
      <c r="JH75" s="562"/>
      <c r="JI75" s="562"/>
      <c r="JJ75" s="489"/>
      <c r="JK75" s="489"/>
      <c r="JL75" s="562"/>
      <c r="JM75" s="562"/>
      <c r="JN75" s="562"/>
      <c r="JO75" s="562"/>
      <c r="JP75" s="562"/>
      <c r="JQ75" s="562"/>
      <c r="JR75" s="562"/>
      <c r="JS75" s="562"/>
      <c r="JT75" s="562"/>
      <c r="JU75" s="562"/>
      <c r="JV75" s="562"/>
      <c r="JW75" s="562"/>
      <c r="JX75" s="562"/>
      <c r="JY75" s="562"/>
      <c r="JZ75" s="562"/>
      <c r="KA75" s="562"/>
      <c r="KB75" s="489"/>
      <c r="KC75" s="489"/>
      <c r="KD75" s="489"/>
      <c r="KE75" s="489"/>
      <c r="KF75" s="489"/>
      <c r="KG75" s="489"/>
      <c r="KH75" s="489"/>
      <c r="KI75" s="489"/>
      <c r="KJ75" s="489"/>
      <c r="KK75" s="489"/>
      <c r="KL75" s="489"/>
      <c r="KM75" s="489"/>
      <c r="KN75" s="489"/>
      <c r="KO75" s="489"/>
      <c r="KP75" s="489"/>
      <c r="KQ75" s="489"/>
      <c r="KR75" s="489"/>
      <c r="KT75" s="564"/>
      <c r="KU75" s="564"/>
      <c r="KV75" s="489"/>
      <c r="KW75" s="489"/>
    </row>
    <row r="76" spans="1:309">
      <c r="A76" s="490" t="s">
        <v>391</v>
      </c>
      <c r="B76" s="491"/>
      <c r="C76" s="490"/>
      <c r="D76" s="490"/>
      <c r="E76" s="490"/>
      <c r="F76" s="489"/>
      <c r="G76" s="489"/>
      <c r="H76" s="489"/>
      <c r="I76" s="489"/>
      <c r="J76" s="489"/>
      <c r="K76" s="489"/>
      <c r="L76" s="564"/>
      <c r="M76" s="489"/>
      <c r="O76" s="562"/>
      <c r="P76" s="562"/>
      <c r="Q76" s="562"/>
      <c r="R76" s="562"/>
      <c r="S76" s="562"/>
      <c r="T76" s="562"/>
      <c r="U76" s="562"/>
      <c r="V76" s="562"/>
      <c r="W76" s="489"/>
      <c r="Y76" s="562"/>
      <c r="Z76" s="562"/>
      <c r="AA76" s="562"/>
      <c r="AB76" s="562"/>
      <c r="AC76" s="562"/>
      <c r="AD76" s="562"/>
      <c r="AE76" s="562"/>
      <c r="AF76" s="489"/>
      <c r="AH76" s="489"/>
      <c r="AI76" s="489"/>
      <c r="AJ76" s="489"/>
      <c r="AK76" s="489"/>
      <c r="AL76" s="489"/>
      <c r="AM76" s="489"/>
      <c r="AN76" s="489"/>
      <c r="AO76" s="489"/>
      <c r="AP76" s="489"/>
      <c r="AQ76" s="489"/>
      <c r="AR76" s="489"/>
      <c r="AS76" s="489"/>
      <c r="AT76" s="489"/>
      <c r="AU76" s="489"/>
      <c r="AV76" s="489"/>
      <c r="AW76" s="489"/>
      <c r="AX76" s="489"/>
      <c r="AY76" s="489"/>
      <c r="AZ76" s="489"/>
      <c r="BA76" s="489"/>
      <c r="BB76" s="489"/>
      <c r="BC76" s="564"/>
      <c r="BD76" s="564"/>
      <c r="BE76" s="489"/>
      <c r="BG76" s="564"/>
      <c r="BH76" s="564"/>
      <c r="BI76" s="564"/>
      <c r="BJ76" s="489"/>
      <c r="BK76" s="489"/>
      <c r="BL76" s="489"/>
      <c r="BN76" s="564"/>
      <c r="BO76" s="564"/>
      <c r="BP76" s="564"/>
      <c r="BQ76" s="489"/>
      <c r="BR76" s="489"/>
      <c r="BS76" s="489"/>
      <c r="BU76" s="564"/>
      <c r="BV76" s="564"/>
      <c r="BW76" s="564"/>
      <c r="BX76" s="489"/>
      <c r="BY76" s="489"/>
      <c r="BZ76" s="489"/>
      <c r="CB76" s="564"/>
      <c r="CC76" s="564"/>
      <c r="CD76" s="564"/>
      <c r="CE76" s="489"/>
      <c r="CF76" s="489"/>
      <c r="CG76" s="564"/>
      <c r="CH76" s="564"/>
      <c r="CI76" s="564"/>
      <c r="CJ76" s="564"/>
      <c r="CK76" s="564"/>
      <c r="CL76" s="564"/>
      <c r="CM76" s="489"/>
      <c r="CN76" s="489"/>
      <c r="CO76" s="489"/>
      <c r="CP76" s="489"/>
      <c r="CQ76" s="489"/>
      <c r="CR76" s="489"/>
      <c r="CS76" s="489"/>
      <c r="CT76" s="489"/>
      <c r="CV76" s="564"/>
      <c r="CW76" s="564"/>
      <c r="CX76" s="564"/>
      <c r="CY76" s="489"/>
      <c r="CZ76" s="489"/>
      <c r="DA76" s="564"/>
      <c r="DB76" s="489"/>
      <c r="DC76" s="564"/>
      <c r="DD76" s="564"/>
      <c r="DE76" s="564"/>
      <c r="DF76" s="564"/>
      <c r="DG76" s="564"/>
      <c r="DH76" s="564"/>
      <c r="DI76" s="564"/>
      <c r="DJ76" s="564"/>
      <c r="DK76" s="564"/>
      <c r="DL76" s="564"/>
      <c r="DM76" s="564"/>
      <c r="DN76" s="564"/>
      <c r="DO76" s="564"/>
      <c r="DP76" s="564"/>
      <c r="DQ76" s="564"/>
      <c r="DR76" s="564"/>
      <c r="DS76" s="564"/>
      <c r="DT76" s="564"/>
      <c r="DU76" s="564"/>
      <c r="DV76" s="564"/>
      <c r="DW76" s="489"/>
      <c r="DX76" s="489"/>
      <c r="DY76" s="489"/>
      <c r="DZ76" s="489"/>
      <c r="EA76" s="489"/>
      <c r="EB76" s="489"/>
      <c r="EC76" s="489"/>
      <c r="ED76" s="489"/>
      <c r="EE76" s="489"/>
      <c r="EF76" s="489"/>
      <c r="EG76" s="489"/>
      <c r="EH76" s="489"/>
      <c r="EI76" s="489"/>
      <c r="EJ76" s="489"/>
      <c r="EK76" s="489"/>
      <c r="EL76" s="489"/>
      <c r="EM76" s="489"/>
      <c r="EN76" s="489"/>
      <c r="EO76" s="489"/>
      <c r="EP76" s="489"/>
      <c r="EQ76" s="489"/>
      <c r="ES76" s="564"/>
      <c r="ET76" s="564"/>
      <c r="EU76" s="564"/>
      <c r="EV76" s="489"/>
      <c r="EW76" s="489"/>
      <c r="EX76" s="489"/>
      <c r="EZ76" s="564"/>
      <c r="FA76" s="564"/>
      <c r="FB76" s="564"/>
      <c r="FC76" s="489"/>
      <c r="FD76" s="489"/>
      <c r="FE76" s="489"/>
      <c r="FG76" s="564"/>
      <c r="FH76" s="564"/>
      <c r="FI76" s="564"/>
      <c r="FJ76" s="489"/>
      <c r="FK76" s="489"/>
      <c r="FL76" s="564"/>
      <c r="FM76" s="564"/>
      <c r="FN76" s="564"/>
      <c r="FO76" s="564"/>
      <c r="FP76" s="564"/>
      <c r="FQ76" s="564"/>
      <c r="FR76" s="564"/>
      <c r="FS76" s="564"/>
      <c r="FT76" s="564"/>
      <c r="FU76" s="564"/>
      <c r="FV76" s="564"/>
      <c r="FW76" s="564"/>
      <c r="FX76" s="564"/>
      <c r="FY76" s="564"/>
      <c r="FZ76" s="564"/>
      <c r="GA76" s="564"/>
      <c r="GB76" s="564"/>
      <c r="GC76" s="564"/>
      <c r="GD76" s="564"/>
      <c r="GE76" s="564"/>
      <c r="GF76" s="564"/>
      <c r="GG76" s="564"/>
      <c r="GH76" s="564"/>
      <c r="GI76" s="564"/>
      <c r="GJ76" s="564"/>
      <c r="GK76" s="564"/>
      <c r="GL76" s="564"/>
      <c r="GM76" s="564"/>
      <c r="GN76" s="564"/>
      <c r="GO76" s="564"/>
      <c r="GP76" s="564"/>
      <c r="GQ76" s="564"/>
      <c r="GR76" s="564"/>
      <c r="GS76" s="564"/>
      <c r="GT76" s="564"/>
      <c r="GU76" s="564"/>
      <c r="GV76" s="489"/>
      <c r="GW76" s="489"/>
      <c r="GX76" s="489"/>
      <c r="GY76" s="489"/>
      <c r="GZ76" s="489"/>
      <c r="HA76" s="489"/>
      <c r="HB76" s="489"/>
      <c r="HC76" s="489"/>
      <c r="HD76" s="489"/>
      <c r="HE76" s="489"/>
      <c r="HF76" s="489"/>
      <c r="HG76" s="489"/>
      <c r="HH76" s="489"/>
      <c r="HI76" s="489"/>
      <c r="HJ76" s="489"/>
      <c r="HK76" s="489"/>
      <c r="HL76" s="489"/>
      <c r="HM76" s="489"/>
      <c r="HN76" s="489"/>
      <c r="HO76" s="489"/>
      <c r="HP76" s="489"/>
      <c r="HQ76" s="489"/>
      <c r="HR76" s="489"/>
      <c r="HS76" s="489"/>
      <c r="HT76" s="489"/>
      <c r="HU76" s="489"/>
      <c r="HV76" s="489"/>
      <c r="HW76" s="489"/>
      <c r="HX76" s="489"/>
      <c r="HY76" s="489"/>
      <c r="HZ76" s="489"/>
      <c r="IA76" s="489"/>
      <c r="IB76" s="489"/>
      <c r="IC76" s="489"/>
      <c r="ID76" s="489"/>
      <c r="IE76" s="489"/>
      <c r="IF76" s="489"/>
      <c r="IH76" s="564"/>
      <c r="II76" s="564"/>
      <c r="IJ76" s="564"/>
      <c r="IK76" s="489"/>
      <c r="IL76" s="489"/>
      <c r="IM76" s="564"/>
      <c r="IN76" s="564"/>
      <c r="IO76" s="564"/>
      <c r="IP76" s="564"/>
      <c r="IQ76" s="564"/>
      <c r="IR76" s="564"/>
      <c r="IS76" s="489"/>
      <c r="IT76" s="489"/>
      <c r="IU76" s="489"/>
      <c r="IV76" s="489"/>
      <c r="IW76" s="489"/>
      <c r="IX76" s="489"/>
      <c r="IY76" s="489"/>
      <c r="JA76" s="564"/>
      <c r="JB76" s="564"/>
      <c r="JC76" s="564"/>
      <c r="JD76" s="564"/>
      <c r="JE76" s="489"/>
      <c r="JG76" s="562"/>
      <c r="JH76" s="562"/>
      <c r="JI76" s="562"/>
      <c r="JJ76" s="489"/>
      <c r="JK76" s="489"/>
      <c r="JL76" s="562"/>
      <c r="JM76" s="562"/>
      <c r="JN76" s="562"/>
      <c r="JO76" s="562"/>
      <c r="JP76" s="562"/>
      <c r="JQ76" s="562"/>
      <c r="JR76" s="562"/>
      <c r="JS76" s="562"/>
      <c r="JT76" s="562"/>
      <c r="JU76" s="562"/>
      <c r="JV76" s="562"/>
      <c r="JW76" s="562"/>
      <c r="JX76" s="562"/>
      <c r="JY76" s="562"/>
      <c r="JZ76" s="562"/>
      <c r="KA76" s="562"/>
      <c r="KB76" s="489"/>
      <c r="KC76" s="489"/>
      <c r="KD76" s="489"/>
      <c r="KE76" s="489"/>
      <c r="KF76" s="489"/>
      <c r="KG76" s="489"/>
      <c r="KH76" s="489"/>
      <c r="KI76" s="489"/>
      <c r="KJ76" s="489"/>
      <c r="KK76" s="489"/>
      <c r="KL76" s="489"/>
      <c r="KM76" s="489"/>
      <c r="KN76" s="489"/>
      <c r="KO76" s="489"/>
      <c r="KP76" s="489"/>
      <c r="KQ76" s="489"/>
      <c r="KR76" s="489"/>
      <c r="KT76" s="564"/>
      <c r="KU76" s="564"/>
      <c r="KV76" s="489"/>
      <c r="KW76" s="489"/>
    </row>
    <row r="77" spans="1:309">
      <c r="A77" s="490" t="s">
        <v>392</v>
      </c>
      <c r="B77" s="491"/>
      <c r="C77" s="490"/>
      <c r="D77" s="490"/>
      <c r="E77" s="490"/>
      <c r="F77" s="489"/>
      <c r="G77" s="489"/>
      <c r="H77" s="489"/>
      <c r="I77" s="489"/>
      <c r="J77" s="489"/>
      <c r="K77" s="489"/>
      <c r="L77" s="564"/>
      <c r="M77" s="489"/>
      <c r="O77" s="562"/>
      <c r="P77" s="562"/>
      <c r="Q77" s="562"/>
      <c r="R77" s="562"/>
      <c r="S77" s="562"/>
      <c r="T77" s="562"/>
      <c r="U77" s="562"/>
      <c r="V77" s="562"/>
      <c r="W77" s="489"/>
      <c r="Y77" s="562"/>
      <c r="Z77" s="562"/>
      <c r="AA77" s="562"/>
      <c r="AB77" s="562"/>
      <c r="AC77" s="562"/>
      <c r="AD77" s="562"/>
      <c r="AE77" s="562"/>
      <c r="AF77" s="489"/>
      <c r="AH77" s="489"/>
      <c r="AI77" s="489"/>
      <c r="AJ77" s="489"/>
      <c r="AK77" s="489"/>
      <c r="AL77" s="489"/>
      <c r="AM77" s="489"/>
      <c r="AN77" s="489"/>
      <c r="AO77" s="489"/>
      <c r="AP77" s="489"/>
      <c r="AQ77" s="489"/>
      <c r="AR77" s="489"/>
      <c r="AS77" s="489"/>
      <c r="AT77" s="489"/>
      <c r="AU77" s="489"/>
      <c r="AV77" s="489"/>
      <c r="AW77" s="489"/>
      <c r="AX77" s="489"/>
      <c r="AY77" s="489"/>
      <c r="AZ77" s="489"/>
      <c r="BA77" s="489"/>
      <c r="BB77" s="489"/>
      <c r="BC77" s="564"/>
      <c r="BD77" s="564"/>
      <c r="BE77" s="489"/>
      <c r="BG77" s="564"/>
      <c r="BH77" s="564"/>
      <c r="BI77" s="564"/>
      <c r="BJ77" s="489"/>
      <c r="BK77" s="489"/>
      <c r="BL77" s="489"/>
      <c r="BN77" s="564"/>
      <c r="BO77" s="564"/>
      <c r="BP77" s="564"/>
      <c r="BQ77" s="489"/>
      <c r="BR77" s="489"/>
      <c r="BS77" s="489"/>
      <c r="BU77" s="564"/>
      <c r="BV77" s="564"/>
      <c r="BW77" s="564"/>
      <c r="BX77" s="489"/>
      <c r="BY77" s="489"/>
      <c r="BZ77" s="489"/>
      <c r="CB77" s="564"/>
      <c r="CC77" s="564"/>
      <c r="CD77" s="564"/>
      <c r="CE77" s="489"/>
      <c r="CF77" s="489"/>
      <c r="CG77" s="564"/>
      <c r="CH77" s="564"/>
      <c r="CI77" s="564"/>
      <c r="CJ77" s="564"/>
      <c r="CK77" s="564"/>
      <c r="CL77" s="564"/>
      <c r="CM77" s="489"/>
      <c r="CN77" s="489"/>
      <c r="CO77" s="489"/>
      <c r="CP77" s="489"/>
      <c r="CQ77" s="489"/>
      <c r="CR77" s="489"/>
      <c r="CS77" s="489"/>
      <c r="CT77" s="489"/>
      <c r="CV77" s="564"/>
      <c r="CW77" s="564"/>
      <c r="CX77" s="564"/>
      <c r="CY77" s="489"/>
      <c r="CZ77" s="489"/>
      <c r="DA77" s="564"/>
      <c r="DB77" s="489"/>
      <c r="DC77" s="564"/>
      <c r="DD77" s="564"/>
      <c r="DE77" s="564"/>
      <c r="DF77" s="564"/>
      <c r="DG77" s="564"/>
      <c r="DH77" s="564"/>
      <c r="DI77" s="564"/>
      <c r="DJ77" s="564"/>
      <c r="DK77" s="564"/>
      <c r="DL77" s="564"/>
      <c r="DM77" s="564"/>
      <c r="DN77" s="564"/>
      <c r="DO77" s="564"/>
      <c r="DP77" s="564"/>
      <c r="DQ77" s="564"/>
      <c r="DR77" s="564"/>
      <c r="DS77" s="564"/>
      <c r="DT77" s="564"/>
      <c r="DU77" s="564"/>
      <c r="DV77" s="564"/>
      <c r="DW77" s="489"/>
      <c r="DX77" s="489"/>
      <c r="DY77" s="489"/>
      <c r="DZ77" s="489"/>
      <c r="EA77" s="489"/>
      <c r="EB77" s="489"/>
      <c r="EC77" s="489"/>
      <c r="ED77" s="489"/>
      <c r="EE77" s="489"/>
      <c r="EF77" s="489"/>
      <c r="EG77" s="489"/>
      <c r="EH77" s="489"/>
      <c r="EI77" s="489"/>
      <c r="EJ77" s="489"/>
      <c r="EK77" s="489"/>
      <c r="EL77" s="489"/>
      <c r="EM77" s="489"/>
      <c r="EN77" s="489"/>
      <c r="EO77" s="489"/>
      <c r="EP77" s="489"/>
      <c r="EQ77" s="489"/>
      <c r="ES77" s="564"/>
      <c r="ET77" s="564"/>
      <c r="EU77" s="564"/>
      <c r="EV77" s="489"/>
      <c r="EW77" s="489"/>
      <c r="EX77" s="489"/>
      <c r="EZ77" s="564"/>
      <c r="FA77" s="564"/>
      <c r="FB77" s="564"/>
      <c r="FC77" s="489"/>
      <c r="FD77" s="489"/>
      <c r="FE77" s="489"/>
      <c r="FG77" s="564"/>
      <c r="FH77" s="564"/>
      <c r="FI77" s="564"/>
      <c r="FJ77" s="489"/>
      <c r="FK77" s="489"/>
      <c r="FL77" s="564"/>
      <c r="FM77" s="564"/>
      <c r="FN77" s="564"/>
      <c r="FO77" s="564"/>
      <c r="FP77" s="564"/>
      <c r="FQ77" s="564"/>
      <c r="FR77" s="564"/>
      <c r="FS77" s="564"/>
      <c r="FT77" s="564"/>
      <c r="FU77" s="564"/>
      <c r="FV77" s="564"/>
      <c r="FW77" s="564"/>
      <c r="FX77" s="564"/>
      <c r="FY77" s="564"/>
      <c r="FZ77" s="564"/>
      <c r="GA77" s="564"/>
      <c r="GB77" s="564"/>
      <c r="GC77" s="564"/>
      <c r="GD77" s="564"/>
      <c r="GE77" s="564"/>
      <c r="GF77" s="564"/>
      <c r="GG77" s="564"/>
      <c r="GH77" s="564"/>
      <c r="GI77" s="564"/>
      <c r="GJ77" s="564"/>
      <c r="GK77" s="564"/>
      <c r="GL77" s="564"/>
      <c r="GM77" s="564"/>
      <c r="GN77" s="564"/>
      <c r="GO77" s="564"/>
      <c r="GP77" s="564"/>
      <c r="GQ77" s="564"/>
      <c r="GR77" s="564"/>
      <c r="GS77" s="564"/>
      <c r="GT77" s="564"/>
      <c r="GU77" s="564"/>
      <c r="GV77" s="489"/>
      <c r="GW77" s="489"/>
      <c r="GX77" s="489"/>
      <c r="GY77" s="489"/>
      <c r="GZ77" s="489"/>
      <c r="HA77" s="489"/>
      <c r="HB77" s="489"/>
      <c r="HC77" s="489"/>
      <c r="HD77" s="489"/>
      <c r="HE77" s="489"/>
      <c r="HF77" s="489"/>
      <c r="HG77" s="489"/>
      <c r="HH77" s="489"/>
      <c r="HI77" s="489"/>
      <c r="HJ77" s="489"/>
      <c r="HK77" s="489"/>
      <c r="HL77" s="489"/>
      <c r="HM77" s="489"/>
      <c r="HN77" s="489"/>
      <c r="HO77" s="489"/>
      <c r="HP77" s="489"/>
      <c r="HQ77" s="489"/>
      <c r="HR77" s="489"/>
      <c r="HS77" s="489"/>
      <c r="HT77" s="489"/>
      <c r="HU77" s="489"/>
      <c r="HV77" s="489"/>
      <c r="HW77" s="489"/>
      <c r="HX77" s="489"/>
      <c r="HY77" s="489"/>
      <c r="HZ77" s="489"/>
      <c r="IA77" s="489"/>
      <c r="IB77" s="489"/>
      <c r="IC77" s="489"/>
      <c r="ID77" s="489"/>
      <c r="IE77" s="489"/>
      <c r="IF77" s="489"/>
      <c r="IH77" s="564"/>
      <c r="II77" s="564"/>
      <c r="IJ77" s="564"/>
      <c r="IK77" s="489"/>
      <c r="IL77" s="489"/>
      <c r="IM77" s="564"/>
      <c r="IN77" s="564"/>
      <c r="IO77" s="564"/>
      <c r="IP77" s="564"/>
      <c r="IQ77" s="564"/>
      <c r="IR77" s="564"/>
      <c r="IS77" s="489"/>
      <c r="IT77" s="489"/>
      <c r="IU77" s="489"/>
      <c r="IV77" s="489"/>
      <c r="IW77" s="489"/>
      <c r="IX77" s="489"/>
      <c r="IY77" s="489"/>
      <c r="JA77" s="564"/>
      <c r="JB77" s="564"/>
      <c r="JC77" s="564"/>
      <c r="JD77" s="564"/>
      <c r="JE77" s="489"/>
      <c r="JG77" s="562"/>
      <c r="JH77" s="562"/>
      <c r="JI77" s="562"/>
      <c r="JJ77" s="489"/>
      <c r="JK77" s="489"/>
      <c r="JL77" s="562"/>
      <c r="JM77" s="562"/>
      <c r="JN77" s="562"/>
      <c r="JO77" s="562"/>
      <c r="JP77" s="562"/>
      <c r="JQ77" s="562"/>
      <c r="JR77" s="562"/>
      <c r="JS77" s="562"/>
      <c r="JT77" s="562"/>
      <c r="JU77" s="562"/>
      <c r="JV77" s="562"/>
      <c r="JW77" s="562"/>
      <c r="JX77" s="562"/>
      <c r="JY77" s="562"/>
      <c r="JZ77" s="562"/>
      <c r="KA77" s="562"/>
      <c r="KB77" s="489"/>
      <c r="KC77" s="489"/>
      <c r="KD77" s="489"/>
      <c r="KE77" s="489"/>
      <c r="KF77" s="489"/>
      <c r="KG77" s="489"/>
      <c r="KH77" s="489"/>
      <c r="KI77" s="489"/>
      <c r="KJ77" s="489"/>
      <c r="KK77" s="489"/>
      <c r="KL77" s="489"/>
      <c r="KM77" s="489"/>
      <c r="KN77" s="489"/>
      <c r="KO77" s="489"/>
      <c r="KP77" s="489"/>
      <c r="KQ77" s="489"/>
      <c r="KR77" s="489"/>
      <c r="KT77" s="564"/>
      <c r="KU77" s="564"/>
      <c r="KV77" s="489"/>
      <c r="KW77" s="489"/>
    </row>
    <row r="78" spans="1:309">
      <c r="A78" s="490" t="s">
        <v>393</v>
      </c>
      <c r="B78" s="491"/>
      <c r="C78" s="490"/>
      <c r="D78" s="490"/>
      <c r="E78" s="490"/>
      <c r="F78" s="489"/>
      <c r="G78" s="489"/>
      <c r="H78" s="489"/>
      <c r="I78" s="489"/>
      <c r="J78" s="489"/>
      <c r="K78" s="489"/>
      <c r="L78" s="564"/>
      <c r="M78" s="489"/>
      <c r="O78" s="562"/>
      <c r="P78" s="562"/>
      <c r="Q78" s="562"/>
      <c r="R78" s="562"/>
      <c r="S78" s="562"/>
      <c r="T78" s="562"/>
      <c r="U78" s="562"/>
      <c r="V78" s="562"/>
      <c r="W78" s="489"/>
      <c r="Y78" s="562"/>
      <c r="Z78" s="562"/>
      <c r="AA78" s="562"/>
      <c r="AB78" s="562"/>
      <c r="AC78" s="562"/>
      <c r="AD78" s="562"/>
      <c r="AE78" s="562"/>
      <c r="AF78" s="489"/>
      <c r="AH78" s="489"/>
      <c r="AI78" s="489"/>
      <c r="AJ78" s="489"/>
      <c r="AK78" s="489"/>
      <c r="AL78" s="489"/>
      <c r="AM78" s="489"/>
      <c r="AN78" s="489"/>
      <c r="AO78" s="489"/>
      <c r="AP78" s="489"/>
      <c r="AQ78" s="489"/>
      <c r="AR78" s="489"/>
      <c r="AS78" s="489"/>
      <c r="AT78" s="489"/>
      <c r="AU78" s="489"/>
      <c r="AV78" s="489"/>
      <c r="AW78" s="489"/>
      <c r="AX78" s="489"/>
      <c r="AY78" s="489"/>
      <c r="AZ78" s="489"/>
      <c r="BA78" s="489"/>
      <c r="BB78" s="489"/>
      <c r="BC78" s="564"/>
      <c r="BD78" s="564"/>
      <c r="BE78" s="489"/>
      <c r="BG78" s="564"/>
      <c r="BH78" s="564"/>
      <c r="BI78" s="564"/>
      <c r="BJ78" s="489"/>
      <c r="BK78" s="489"/>
      <c r="BL78" s="489"/>
      <c r="BN78" s="564"/>
      <c r="BO78" s="564"/>
      <c r="BP78" s="564"/>
      <c r="BQ78" s="489"/>
      <c r="BR78" s="489"/>
      <c r="BS78" s="489"/>
      <c r="BU78" s="564"/>
      <c r="BV78" s="564"/>
      <c r="BW78" s="564"/>
      <c r="BX78" s="489"/>
      <c r="BY78" s="489"/>
      <c r="BZ78" s="489"/>
      <c r="CB78" s="564"/>
      <c r="CC78" s="564"/>
      <c r="CD78" s="564"/>
      <c r="CE78" s="489"/>
      <c r="CF78" s="489"/>
      <c r="CG78" s="564"/>
      <c r="CH78" s="564"/>
      <c r="CI78" s="564"/>
      <c r="CJ78" s="564"/>
      <c r="CK78" s="564"/>
      <c r="CL78" s="564"/>
      <c r="CM78" s="489"/>
      <c r="CN78" s="489"/>
      <c r="CO78" s="489"/>
      <c r="CP78" s="489"/>
      <c r="CQ78" s="489"/>
      <c r="CR78" s="489"/>
      <c r="CS78" s="489"/>
      <c r="CT78" s="489"/>
      <c r="CV78" s="564"/>
      <c r="CW78" s="564"/>
      <c r="CX78" s="564"/>
      <c r="CY78" s="489"/>
      <c r="CZ78" s="489"/>
      <c r="DA78" s="564"/>
      <c r="DB78" s="489"/>
      <c r="DC78" s="564"/>
      <c r="DD78" s="564"/>
      <c r="DE78" s="564"/>
      <c r="DF78" s="564"/>
      <c r="DG78" s="564"/>
      <c r="DH78" s="564"/>
      <c r="DI78" s="564"/>
      <c r="DJ78" s="564"/>
      <c r="DK78" s="564"/>
      <c r="DL78" s="564"/>
      <c r="DM78" s="564"/>
      <c r="DN78" s="564"/>
      <c r="DO78" s="564"/>
      <c r="DP78" s="564"/>
      <c r="DQ78" s="564"/>
      <c r="DR78" s="564"/>
      <c r="DS78" s="564"/>
      <c r="DT78" s="564"/>
      <c r="DU78" s="564"/>
      <c r="DV78" s="564"/>
      <c r="DW78" s="489"/>
      <c r="DX78" s="489"/>
      <c r="DY78" s="489"/>
      <c r="DZ78" s="489"/>
      <c r="EA78" s="489"/>
      <c r="EB78" s="489"/>
      <c r="EC78" s="489"/>
      <c r="ED78" s="489"/>
      <c r="EE78" s="489"/>
      <c r="EF78" s="489"/>
      <c r="EG78" s="489"/>
      <c r="EH78" s="489"/>
      <c r="EI78" s="489"/>
      <c r="EJ78" s="489"/>
      <c r="EK78" s="489"/>
      <c r="EL78" s="489"/>
      <c r="EM78" s="489"/>
      <c r="EN78" s="489"/>
      <c r="EO78" s="489"/>
      <c r="EP78" s="489"/>
      <c r="EQ78" s="489"/>
      <c r="ES78" s="564"/>
      <c r="ET78" s="564"/>
      <c r="EU78" s="564"/>
      <c r="EV78" s="489"/>
      <c r="EW78" s="489"/>
      <c r="EX78" s="489"/>
      <c r="EZ78" s="564"/>
      <c r="FA78" s="564"/>
      <c r="FB78" s="564"/>
      <c r="FC78" s="489"/>
      <c r="FD78" s="489"/>
      <c r="FE78" s="489"/>
      <c r="FG78" s="564"/>
      <c r="FH78" s="564"/>
      <c r="FI78" s="564"/>
      <c r="FJ78" s="489"/>
      <c r="FK78" s="489"/>
      <c r="FL78" s="564"/>
      <c r="FM78" s="564"/>
      <c r="FN78" s="564"/>
      <c r="FO78" s="564"/>
      <c r="FP78" s="564"/>
      <c r="FQ78" s="564"/>
      <c r="FR78" s="564"/>
      <c r="FS78" s="564"/>
      <c r="FT78" s="564"/>
      <c r="FU78" s="564"/>
      <c r="FV78" s="564"/>
      <c r="FW78" s="564"/>
      <c r="FX78" s="564"/>
      <c r="FY78" s="564"/>
      <c r="FZ78" s="564"/>
      <c r="GA78" s="564"/>
      <c r="GB78" s="564"/>
      <c r="GC78" s="564"/>
      <c r="GD78" s="564"/>
      <c r="GE78" s="564"/>
      <c r="GF78" s="564"/>
      <c r="GG78" s="564"/>
      <c r="GH78" s="564"/>
      <c r="GI78" s="564"/>
      <c r="GJ78" s="564"/>
      <c r="GK78" s="564"/>
      <c r="GL78" s="564"/>
      <c r="GM78" s="564"/>
      <c r="GN78" s="564"/>
      <c r="GO78" s="564"/>
      <c r="GP78" s="564"/>
      <c r="GQ78" s="564"/>
      <c r="GR78" s="564"/>
      <c r="GS78" s="564"/>
      <c r="GT78" s="564"/>
      <c r="GU78" s="564"/>
      <c r="GV78" s="489"/>
      <c r="GW78" s="489"/>
      <c r="GX78" s="489"/>
      <c r="GY78" s="489"/>
      <c r="GZ78" s="489"/>
      <c r="HA78" s="489"/>
      <c r="HB78" s="489"/>
      <c r="HC78" s="489"/>
      <c r="HD78" s="489"/>
      <c r="HE78" s="489"/>
      <c r="HF78" s="489"/>
      <c r="HG78" s="489"/>
      <c r="HH78" s="489"/>
      <c r="HI78" s="489"/>
      <c r="HJ78" s="489"/>
      <c r="HK78" s="489"/>
      <c r="HL78" s="489"/>
      <c r="HM78" s="489"/>
      <c r="HN78" s="489"/>
      <c r="HO78" s="489"/>
      <c r="HP78" s="489"/>
      <c r="HQ78" s="489"/>
      <c r="HR78" s="489"/>
      <c r="HS78" s="489"/>
      <c r="HT78" s="489"/>
      <c r="HU78" s="489"/>
      <c r="HV78" s="489"/>
      <c r="HW78" s="489"/>
      <c r="HX78" s="489"/>
      <c r="HY78" s="489"/>
      <c r="HZ78" s="489"/>
      <c r="IA78" s="489"/>
      <c r="IB78" s="489"/>
      <c r="IC78" s="489"/>
      <c r="ID78" s="489"/>
      <c r="IE78" s="489"/>
      <c r="IF78" s="489"/>
      <c r="IH78" s="564"/>
      <c r="II78" s="564"/>
      <c r="IJ78" s="564"/>
      <c r="IK78" s="489"/>
      <c r="IL78" s="489"/>
      <c r="IM78" s="564"/>
      <c r="IN78" s="564"/>
      <c r="IO78" s="564"/>
      <c r="IP78" s="564"/>
      <c r="IQ78" s="564"/>
      <c r="IR78" s="564"/>
      <c r="IS78" s="489"/>
      <c r="IT78" s="489"/>
      <c r="IU78" s="489"/>
      <c r="IV78" s="489"/>
      <c r="IW78" s="489"/>
      <c r="IX78" s="489"/>
      <c r="IY78" s="489"/>
      <c r="JA78" s="564"/>
      <c r="JB78" s="564"/>
      <c r="JC78" s="564"/>
      <c r="JD78" s="564"/>
      <c r="JE78" s="489"/>
      <c r="JG78" s="562"/>
      <c r="JH78" s="562"/>
      <c r="JI78" s="562"/>
      <c r="JJ78" s="489"/>
      <c r="JK78" s="489"/>
      <c r="JL78" s="562"/>
      <c r="JM78" s="562"/>
      <c r="JN78" s="562"/>
      <c r="JO78" s="562"/>
      <c r="JP78" s="562"/>
      <c r="JQ78" s="562"/>
      <c r="JR78" s="562"/>
      <c r="JS78" s="562"/>
      <c r="JT78" s="562"/>
      <c r="JU78" s="562"/>
      <c r="JV78" s="562"/>
      <c r="JW78" s="562"/>
      <c r="JX78" s="562"/>
      <c r="JY78" s="562"/>
      <c r="JZ78" s="562"/>
      <c r="KA78" s="562"/>
      <c r="KB78" s="489"/>
      <c r="KC78" s="489"/>
      <c r="KD78" s="489"/>
      <c r="KE78" s="489"/>
      <c r="KF78" s="489"/>
      <c r="KG78" s="489"/>
      <c r="KH78" s="489"/>
      <c r="KI78" s="489"/>
      <c r="KJ78" s="489"/>
      <c r="KK78" s="489"/>
      <c r="KL78" s="489"/>
      <c r="KM78" s="489"/>
      <c r="KN78" s="489"/>
      <c r="KO78" s="489"/>
      <c r="KP78" s="489"/>
      <c r="KQ78" s="489"/>
      <c r="KR78" s="489"/>
      <c r="KT78" s="564"/>
      <c r="KU78" s="564"/>
      <c r="KV78" s="489"/>
      <c r="KW78" s="489"/>
    </row>
    <row r="79" spans="1:309">
      <c r="A79" s="490" t="s">
        <v>394</v>
      </c>
      <c r="B79" s="491" t="s">
        <v>395</v>
      </c>
      <c r="C79" s="490"/>
      <c r="D79" s="490"/>
      <c r="E79" s="490"/>
      <c r="F79" s="489"/>
      <c r="G79" s="489"/>
      <c r="H79" s="489"/>
      <c r="I79" s="489"/>
      <c r="J79" s="489"/>
      <c r="K79" s="489"/>
      <c r="L79" s="564"/>
      <c r="M79" s="489"/>
      <c r="O79" s="562"/>
      <c r="P79" s="562"/>
      <c r="Q79" s="562"/>
      <c r="R79" s="562"/>
      <c r="S79" s="562"/>
      <c r="T79" s="562"/>
      <c r="U79" s="562"/>
      <c r="V79" s="562"/>
      <c r="W79" s="489"/>
      <c r="Y79" s="562"/>
      <c r="Z79" s="562"/>
      <c r="AA79" s="562"/>
      <c r="AB79" s="562"/>
      <c r="AC79" s="562"/>
      <c r="AD79" s="562"/>
      <c r="AE79" s="562"/>
      <c r="AF79" s="489"/>
      <c r="AH79" s="489"/>
      <c r="AI79" s="489"/>
      <c r="AJ79" s="489"/>
      <c r="AK79" s="489"/>
      <c r="AL79" s="489"/>
      <c r="AM79" s="489"/>
      <c r="AN79" s="489"/>
      <c r="AO79" s="489"/>
      <c r="AP79" s="489"/>
      <c r="AQ79" s="489"/>
      <c r="AR79" s="489"/>
      <c r="AS79" s="489"/>
      <c r="AT79" s="489"/>
      <c r="AU79" s="489"/>
      <c r="AV79" s="489"/>
      <c r="AW79" s="489"/>
      <c r="AX79" s="489"/>
      <c r="AY79" s="489"/>
      <c r="AZ79" s="489"/>
      <c r="BA79" s="489"/>
      <c r="BB79" s="489"/>
      <c r="BC79" s="564"/>
      <c r="BD79" s="564"/>
      <c r="BE79" s="489"/>
      <c r="BG79" s="564"/>
      <c r="BH79" s="564"/>
      <c r="BI79" s="564"/>
      <c r="BJ79" s="489"/>
      <c r="BK79" s="489"/>
      <c r="BL79" s="489"/>
      <c r="BN79" s="564"/>
      <c r="BO79" s="564"/>
      <c r="BP79" s="564"/>
      <c r="BQ79" s="489"/>
      <c r="BR79" s="489"/>
      <c r="BS79" s="489"/>
      <c r="BU79" s="564"/>
      <c r="BV79" s="564"/>
      <c r="BW79" s="564"/>
      <c r="BX79" s="489"/>
      <c r="BY79" s="489"/>
      <c r="BZ79" s="489"/>
      <c r="CB79" s="564"/>
      <c r="CC79" s="564"/>
      <c r="CD79" s="564"/>
      <c r="CE79" s="489"/>
      <c r="CF79" s="489"/>
      <c r="CG79" s="564"/>
      <c r="CH79" s="564"/>
      <c r="CI79" s="564"/>
      <c r="CJ79" s="564"/>
      <c r="CK79" s="564"/>
      <c r="CL79" s="564"/>
      <c r="CM79" s="489"/>
      <c r="CN79" s="489"/>
      <c r="CO79" s="489"/>
      <c r="CP79" s="489"/>
      <c r="CQ79" s="489"/>
      <c r="CR79" s="489"/>
      <c r="CS79" s="489"/>
      <c r="CT79" s="489"/>
      <c r="CV79" s="564"/>
      <c r="CW79" s="564"/>
      <c r="CX79" s="564"/>
      <c r="CY79" s="489"/>
      <c r="CZ79" s="489"/>
      <c r="DA79" s="564"/>
      <c r="DB79" s="489"/>
      <c r="DC79" s="564"/>
      <c r="DD79" s="564"/>
      <c r="DE79" s="564"/>
      <c r="DF79" s="564"/>
      <c r="DG79" s="564"/>
      <c r="DH79" s="564"/>
      <c r="DI79" s="564"/>
      <c r="DJ79" s="564"/>
      <c r="DK79" s="564"/>
      <c r="DL79" s="564"/>
      <c r="DM79" s="564"/>
      <c r="DN79" s="564"/>
      <c r="DO79" s="564"/>
      <c r="DP79" s="564"/>
      <c r="DQ79" s="564"/>
      <c r="DR79" s="564"/>
      <c r="DS79" s="564"/>
      <c r="DT79" s="564"/>
      <c r="DU79" s="564"/>
      <c r="DV79" s="564"/>
      <c r="DW79" s="489"/>
      <c r="DX79" s="489"/>
      <c r="DY79" s="489"/>
      <c r="DZ79" s="489"/>
      <c r="EA79" s="489"/>
      <c r="EB79" s="489"/>
      <c r="EC79" s="489"/>
      <c r="ED79" s="489"/>
      <c r="EE79" s="489"/>
      <c r="EF79" s="489"/>
      <c r="EG79" s="489"/>
      <c r="EH79" s="489"/>
      <c r="EI79" s="489"/>
      <c r="EJ79" s="489"/>
      <c r="EK79" s="489"/>
      <c r="EL79" s="489"/>
      <c r="EM79" s="489"/>
      <c r="EN79" s="489"/>
      <c r="EO79" s="489"/>
      <c r="EP79" s="489"/>
      <c r="EQ79" s="489"/>
      <c r="ES79" s="564"/>
      <c r="ET79" s="564"/>
      <c r="EU79" s="564"/>
      <c r="EV79" s="489"/>
      <c r="EW79" s="489"/>
      <c r="EX79" s="489"/>
      <c r="EZ79" s="564"/>
      <c r="FA79" s="564"/>
      <c r="FB79" s="564"/>
      <c r="FC79" s="489"/>
      <c r="FD79" s="489"/>
      <c r="FE79" s="489"/>
      <c r="FG79" s="564"/>
      <c r="FH79" s="564"/>
      <c r="FI79" s="564"/>
      <c r="FJ79" s="489"/>
      <c r="FK79" s="489"/>
      <c r="FL79" s="564"/>
      <c r="FM79" s="564"/>
      <c r="FN79" s="564"/>
      <c r="FO79" s="564"/>
      <c r="FP79" s="564"/>
      <c r="FQ79" s="564"/>
      <c r="FR79" s="564"/>
      <c r="FS79" s="564"/>
      <c r="FT79" s="564"/>
      <c r="FU79" s="564"/>
      <c r="FV79" s="564"/>
      <c r="FW79" s="564"/>
      <c r="FX79" s="564"/>
      <c r="FY79" s="564"/>
      <c r="FZ79" s="564"/>
      <c r="GA79" s="564"/>
      <c r="GB79" s="564"/>
      <c r="GC79" s="564"/>
      <c r="GD79" s="564"/>
      <c r="GE79" s="564"/>
      <c r="GF79" s="564"/>
      <c r="GG79" s="564"/>
      <c r="GH79" s="564"/>
      <c r="GI79" s="564"/>
      <c r="GJ79" s="564"/>
      <c r="GK79" s="564"/>
      <c r="GL79" s="564"/>
      <c r="GM79" s="564"/>
      <c r="GN79" s="564"/>
      <c r="GO79" s="564"/>
      <c r="GP79" s="564"/>
      <c r="GQ79" s="564"/>
      <c r="GR79" s="564"/>
      <c r="GS79" s="564"/>
      <c r="GT79" s="564"/>
      <c r="GU79" s="564"/>
      <c r="GV79" s="489"/>
      <c r="GW79" s="489"/>
      <c r="GX79" s="489"/>
      <c r="GY79" s="489"/>
      <c r="GZ79" s="489"/>
      <c r="HA79" s="489"/>
      <c r="HB79" s="489"/>
      <c r="HC79" s="489"/>
      <c r="HD79" s="489"/>
      <c r="HE79" s="489"/>
      <c r="HF79" s="489"/>
      <c r="HG79" s="489"/>
      <c r="HH79" s="489"/>
      <c r="HI79" s="489"/>
      <c r="HJ79" s="489"/>
      <c r="HK79" s="489"/>
      <c r="HL79" s="489"/>
      <c r="HM79" s="489"/>
      <c r="HN79" s="489"/>
      <c r="HO79" s="489"/>
      <c r="HP79" s="489"/>
      <c r="HQ79" s="489"/>
      <c r="HR79" s="489"/>
      <c r="HS79" s="489"/>
      <c r="HT79" s="489"/>
      <c r="HU79" s="489"/>
      <c r="HV79" s="489"/>
      <c r="HW79" s="489"/>
      <c r="HX79" s="489"/>
      <c r="HY79" s="489"/>
      <c r="HZ79" s="489"/>
      <c r="IA79" s="489"/>
      <c r="IB79" s="489"/>
      <c r="IC79" s="489"/>
      <c r="ID79" s="489"/>
      <c r="IE79" s="489"/>
      <c r="IF79" s="489"/>
      <c r="IH79" s="564"/>
      <c r="II79" s="564"/>
      <c r="IJ79" s="564"/>
      <c r="IK79" s="489"/>
      <c r="IL79" s="489"/>
      <c r="IM79" s="564"/>
      <c r="IN79" s="564"/>
      <c r="IO79" s="564"/>
      <c r="IP79" s="564"/>
      <c r="IQ79" s="564"/>
      <c r="IR79" s="564"/>
      <c r="IS79" s="489"/>
      <c r="IT79" s="489"/>
      <c r="IU79" s="489"/>
      <c r="IV79" s="489"/>
      <c r="IW79" s="489"/>
      <c r="IX79" s="489"/>
      <c r="IY79" s="489"/>
      <c r="JA79" s="564"/>
      <c r="JB79" s="564"/>
      <c r="JC79" s="564"/>
      <c r="JD79" s="564"/>
      <c r="JE79" s="489"/>
      <c r="JG79" s="562"/>
      <c r="JH79" s="562"/>
      <c r="JI79" s="562"/>
      <c r="JJ79" s="489"/>
      <c r="JK79" s="489"/>
      <c r="JL79" s="562"/>
      <c r="JM79" s="562"/>
      <c r="JN79" s="562"/>
      <c r="JO79" s="562"/>
      <c r="JP79" s="562"/>
      <c r="JQ79" s="562"/>
      <c r="JR79" s="562"/>
      <c r="JS79" s="562"/>
      <c r="JT79" s="562"/>
      <c r="JU79" s="562"/>
      <c r="JV79" s="562"/>
      <c r="JW79" s="562"/>
      <c r="JX79" s="562"/>
      <c r="JY79" s="562"/>
      <c r="JZ79" s="562"/>
      <c r="KA79" s="562"/>
      <c r="KB79" s="489"/>
      <c r="KC79" s="489"/>
      <c r="KD79" s="489"/>
      <c r="KE79" s="489"/>
      <c r="KF79" s="489"/>
      <c r="KG79" s="489"/>
      <c r="KH79" s="489"/>
      <c r="KI79" s="489"/>
      <c r="KJ79" s="489"/>
      <c r="KK79" s="489"/>
      <c r="KL79" s="489"/>
      <c r="KM79" s="489"/>
      <c r="KN79" s="489"/>
      <c r="KO79" s="489"/>
      <c r="KP79" s="489"/>
      <c r="KQ79" s="489"/>
      <c r="KR79" s="489"/>
      <c r="KT79" s="564"/>
      <c r="KU79" s="564"/>
      <c r="KV79" s="489"/>
      <c r="KW79" s="489"/>
    </row>
    <row r="80" spans="1:309">
      <c r="A80" s="490" t="s">
        <v>396</v>
      </c>
      <c r="B80" s="491" t="s">
        <v>8</v>
      </c>
      <c r="C80" s="490"/>
      <c r="D80" s="490"/>
      <c r="E80" s="490"/>
      <c r="F80" s="489"/>
      <c r="G80" s="489"/>
      <c r="H80" s="489"/>
      <c r="I80" s="489"/>
      <c r="J80" s="489"/>
      <c r="K80" s="489"/>
      <c r="L80" s="564"/>
      <c r="M80" s="489"/>
      <c r="O80" s="562"/>
      <c r="P80" s="562"/>
      <c r="Q80" s="562"/>
      <c r="R80" s="562"/>
      <c r="S80" s="562"/>
      <c r="T80" s="562"/>
      <c r="U80" s="562"/>
      <c r="V80" s="562"/>
      <c r="W80" s="489"/>
      <c r="Y80" s="562"/>
      <c r="Z80" s="562"/>
      <c r="AA80" s="562"/>
      <c r="AB80" s="562"/>
      <c r="AC80" s="562"/>
      <c r="AD80" s="562"/>
      <c r="AE80" s="562"/>
      <c r="AF80" s="489"/>
      <c r="AH80" s="489"/>
      <c r="AI80" s="489"/>
      <c r="AJ80" s="489"/>
      <c r="AK80" s="489"/>
      <c r="AL80" s="489"/>
      <c r="AM80" s="489"/>
      <c r="AN80" s="489"/>
      <c r="AO80" s="489"/>
      <c r="AP80" s="489"/>
      <c r="AQ80" s="489"/>
      <c r="AR80" s="489"/>
      <c r="AS80" s="489"/>
      <c r="AT80" s="489"/>
      <c r="AU80" s="489"/>
      <c r="AV80" s="489"/>
      <c r="AW80" s="489"/>
      <c r="AX80" s="489"/>
      <c r="AY80" s="489"/>
      <c r="AZ80" s="489"/>
      <c r="BA80" s="489"/>
      <c r="BB80" s="489"/>
      <c r="BC80" s="564"/>
      <c r="BD80" s="564"/>
      <c r="BE80" s="489"/>
      <c r="BG80" s="564"/>
      <c r="BH80" s="564"/>
      <c r="BI80" s="564"/>
      <c r="BJ80" s="489"/>
      <c r="BK80" s="489"/>
      <c r="BL80" s="489"/>
      <c r="BN80" s="564"/>
      <c r="BO80" s="564"/>
      <c r="BP80" s="564"/>
      <c r="BQ80" s="489"/>
      <c r="BR80" s="489"/>
      <c r="BS80" s="489"/>
      <c r="BU80" s="564"/>
      <c r="BV80" s="564"/>
      <c r="BW80" s="564"/>
      <c r="BX80" s="489"/>
      <c r="BY80" s="489"/>
      <c r="BZ80" s="489"/>
      <c r="CB80" s="564"/>
      <c r="CC80" s="564"/>
      <c r="CD80" s="564"/>
      <c r="CE80" s="489"/>
      <c r="CF80" s="489"/>
      <c r="CG80" s="564"/>
      <c r="CH80" s="564"/>
      <c r="CI80" s="564"/>
      <c r="CJ80" s="564"/>
      <c r="CK80" s="564"/>
      <c r="CL80" s="564"/>
      <c r="CM80" s="489"/>
      <c r="CN80" s="489"/>
      <c r="CO80" s="489"/>
      <c r="CP80" s="489"/>
      <c r="CQ80" s="489"/>
      <c r="CR80" s="489"/>
      <c r="CS80" s="489"/>
      <c r="CT80" s="489"/>
      <c r="CV80" s="564"/>
      <c r="CW80" s="564"/>
      <c r="CX80" s="564"/>
      <c r="CY80" s="489"/>
      <c r="CZ80" s="489"/>
      <c r="DA80" s="564"/>
      <c r="DB80" s="489"/>
      <c r="DC80" s="564"/>
      <c r="DD80" s="564"/>
      <c r="DE80" s="564"/>
      <c r="DF80" s="564"/>
      <c r="DG80" s="564"/>
      <c r="DH80" s="564"/>
      <c r="DI80" s="564"/>
      <c r="DJ80" s="564"/>
      <c r="DK80" s="564"/>
      <c r="DL80" s="564"/>
      <c r="DM80" s="564"/>
      <c r="DN80" s="564"/>
      <c r="DO80" s="564"/>
      <c r="DP80" s="564"/>
      <c r="DQ80" s="564"/>
      <c r="DR80" s="564"/>
      <c r="DS80" s="564"/>
      <c r="DT80" s="564"/>
      <c r="DU80" s="564"/>
      <c r="DV80" s="564"/>
      <c r="DW80" s="489"/>
      <c r="DX80" s="489"/>
      <c r="DY80" s="489"/>
      <c r="DZ80" s="489"/>
      <c r="EA80" s="489"/>
      <c r="EB80" s="489"/>
      <c r="EC80" s="489"/>
      <c r="ED80" s="489"/>
      <c r="EE80" s="489"/>
      <c r="EF80" s="489"/>
      <c r="EG80" s="489"/>
      <c r="EH80" s="489"/>
      <c r="EI80" s="489"/>
      <c r="EJ80" s="489"/>
      <c r="EK80" s="489"/>
      <c r="EL80" s="489"/>
      <c r="EM80" s="489"/>
      <c r="EN80" s="489"/>
      <c r="EO80" s="489"/>
      <c r="EP80" s="489"/>
      <c r="EQ80" s="489"/>
      <c r="ES80" s="564"/>
      <c r="ET80" s="564"/>
      <c r="EU80" s="564"/>
      <c r="EV80" s="489"/>
      <c r="EW80" s="489"/>
      <c r="EX80" s="489"/>
      <c r="EZ80" s="564"/>
      <c r="FA80" s="564"/>
      <c r="FB80" s="564"/>
      <c r="FC80" s="489"/>
      <c r="FD80" s="489"/>
      <c r="FE80" s="489"/>
      <c r="FG80" s="564"/>
      <c r="FH80" s="564"/>
      <c r="FI80" s="564"/>
      <c r="FJ80" s="489"/>
      <c r="FK80" s="489"/>
      <c r="FL80" s="564"/>
      <c r="FM80" s="564"/>
      <c r="FN80" s="564"/>
      <c r="FO80" s="564"/>
      <c r="FP80" s="564"/>
      <c r="FQ80" s="564"/>
      <c r="FR80" s="564"/>
      <c r="FS80" s="564"/>
      <c r="FT80" s="564"/>
      <c r="FU80" s="564"/>
      <c r="FV80" s="564"/>
      <c r="FW80" s="564"/>
      <c r="FX80" s="564"/>
      <c r="FY80" s="564"/>
      <c r="FZ80" s="564"/>
      <c r="GA80" s="564"/>
      <c r="GB80" s="564"/>
      <c r="GC80" s="564"/>
      <c r="GD80" s="564"/>
      <c r="GE80" s="564"/>
      <c r="GF80" s="564"/>
      <c r="GG80" s="564"/>
      <c r="GH80" s="564"/>
      <c r="GI80" s="564"/>
      <c r="GJ80" s="564"/>
      <c r="GK80" s="564"/>
      <c r="GL80" s="564"/>
      <c r="GM80" s="564"/>
      <c r="GN80" s="564"/>
      <c r="GO80" s="564"/>
      <c r="GP80" s="564"/>
      <c r="GQ80" s="564"/>
      <c r="GR80" s="564"/>
      <c r="GS80" s="564"/>
      <c r="GT80" s="564"/>
      <c r="GU80" s="564"/>
      <c r="GV80" s="489"/>
      <c r="GW80" s="489"/>
      <c r="GX80" s="489"/>
      <c r="GY80" s="489"/>
      <c r="GZ80" s="489"/>
      <c r="HA80" s="489"/>
      <c r="HB80" s="489"/>
      <c r="HC80" s="489"/>
      <c r="HD80" s="489"/>
      <c r="HE80" s="489"/>
      <c r="HF80" s="489"/>
      <c r="HG80" s="489"/>
      <c r="HH80" s="489"/>
      <c r="HI80" s="489"/>
      <c r="HJ80" s="489"/>
      <c r="HK80" s="489"/>
      <c r="HL80" s="489"/>
      <c r="HM80" s="489"/>
      <c r="HN80" s="489"/>
      <c r="HO80" s="489"/>
      <c r="HP80" s="489"/>
      <c r="HQ80" s="489"/>
      <c r="HR80" s="489"/>
      <c r="HS80" s="489"/>
      <c r="HT80" s="489"/>
      <c r="HU80" s="489"/>
      <c r="HV80" s="489"/>
      <c r="HW80" s="489"/>
      <c r="HX80" s="489"/>
      <c r="HY80" s="489"/>
      <c r="HZ80" s="489"/>
      <c r="IA80" s="489"/>
      <c r="IB80" s="489"/>
      <c r="IC80" s="489"/>
      <c r="ID80" s="489"/>
      <c r="IE80" s="489"/>
      <c r="IF80" s="489"/>
      <c r="IH80" s="564"/>
      <c r="II80" s="564"/>
      <c r="IJ80" s="564"/>
      <c r="IK80" s="489"/>
      <c r="IL80" s="489"/>
      <c r="IM80" s="564"/>
      <c r="IN80" s="564"/>
      <c r="IO80" s="564"/>
      <c r="IP80" s="564"/>
      <c r="IQ80" s="564"/>
      <c r="IR80" s="564"/>
      <c r="IS80" s="489"/>
      <c r="IT80" s="489"/>
      <c r="IU80" s="489"/>
      <c r="IV80" s="489"/>
      <c r="IW80" s="489"/>
      <c r="IX80" s="489"/>
      <c r="IY80" s="489"/>
      <c r="JA80" s="564"/>
      <c r="JB80" s="564"/>
      <c r="JC80" s="564"/>
      <c r="JD80" s="564"/>
      <c r="JE80" s="489"/>
      <c r="JG80" s="562"/>
      <c r="JH80" s="562"/>
      <c r="JI80" s="562"/>
      <c r="JJ80" s="489"/>
      <c r="JK80" s="489"/>
      <c r="JL80" s="562"/>
      <c r="JM80" s="562"/>
      <c r="JN80" s="562"/>
      <c r="JO80" s="562"/>
      <c r="JP80" s="562"/>
      <c r="JQ80" s="562"/>
      <c r="JR80" s="562"/>
      <c r="JS80" s="562"/>
      <c r="JT80" s="562"/>
      <c r="JU80" s="562"/>
      <c r="JV80" s="562"/>
      <c r="JW80" s="562"/>
      <c r="JX80" s="562"/>
      <c r="JY80" s="562"/>
      <c r="JZ80" s="562"/>
      <c r="KA80" s="562"/>
      <c r="KB80" s="489"/>
      <c r="KC80" s="489"/>
      <c r="KD80" s="489"/>
      <c r="KE80" s="489"/>
      <c r="KF80" s="489"/>
      <c r="KG80" s="489"/>
      <c r="KH80" s="489"/>
      <c r="KI80" s="489"/>
      <c r="KJ80" s="489"/>
      <c r="KK80" s="489"/>
      <c r="KL80" s="489"/>
      <c r="KM80" s="489"/>
      <c r="KN80" s="489"/>
      <c r="KO80" s="489"/>
      <c r="KP80" s="489"/>
      <c r="KQ80" s="489"/>
      <c r="KR80" s="489"/>
      <c r="KT80" s="564"/>
      <c r="KU80" s="564"/>
      <c r="KV80" s="489"/>
      <c r="KW80" s="489"/>
    </row>
    <row r="81" spans="1:309">
      <c r="A81" s="490" t="s">
        <v>397</v>
      </c>
      <c r="B81" s="491" t="s">
        <v>398</v>
      </c>
      <c r="C81" s="490"/>
      <c r="D81" s="490"/>
      <c r="E81" s="490"/>
      <c r="F81" s="489"/>
      <c r="G81" s="489"/>
      <c r="H81" s="489"/>
      <c r="I81" s="489"/>
      <c r="J81" s="489"/>
      <c r="K81" s="489"/>
      <c r="L81" s="564"/>
      <c r="M81" s="489"/>
      <c r="O81" s="562"/>
      <c r="P81" s="562"/>
      <c r="Q81" s="562"/>
      <c r="R81" s="562"/>
      <c r="S81" s="562"/>
      <c r="T81" s="562"/>
      <c r="U81" s="562"/>
      <c r="V81" s="562"/>
      <c r="W81" s="489"/>
      <c r="Y81" s="562"/>
      <c r="Z81" s="562"/>
      <c r="AA81" s="562"/>
      <c r="AB81" s="562"/>
      <c r="AC81" s="562"/>
      <c r="AD81" s="562"/>
      <c r="AE81" s="562"/>
      <c r="AF81" s="489"/>
      <c r="AH81" s="489"/>
      <c r="AI81" s="489"/>
      <c r="AJ81" s="489"/>
      <c r="AK81" s="489"/>
      <c r="AL81" s="489"/>
      <c r="AM81" s="489"/>
      <c r="AN81" s="489"/>
      <c r="AO81" s="489"/>
      <c r="AP81" s="489"/>
      <c r="AQ81" s="489"/>
      <c r="AR81" s="489"/>
      <c r="AS81" s="489"/>
      <c r="AT81" s="489"/>
      <c r="AU81" s="489"/>
      <c r="AV81" s="489"/>
      <c r="AW81" s="489"/>
      <c r="AX81" s="489"/>
      <c r="AY81" s="489"/>
      <c r="AZ81" s="489"/>
      <c r="BA81" s="489"/>
      <c r="BB81" s="489"/>
      <c r="BC81" s="564"/>
      <c r="BD81" s="564"/>
      <c r="BE81" s="489"/>
      <c r="BG81" s="564"/>
      <c r="BH81" s="564"/>
      <c r="BI81" s="564"/>
      <c r="BJ81" s="489"/>
      <c r="BK81" s="489"/>
      <c r="BL81" s="489"/>
      <c r="BN81" s="564"/>
      <c r="BO81" s="564"/>
      <c r="BP81" s="564"/>
      <c r="BQ81" s="489"/>
      <c r="BR81" s="489"/>
      <c r="BS81" s="489"/>
      <c r="BU81" s="564"/>
      <c r="BV81" s="564"/>
      <c r="BW81" s="564"/>
      <c r="BX81" s="489"/>
      <c r="BY81" s="489"/>
      <c r="BZ81" s="489"/>
      <c r="CB81" s="564"/>
      <c r="CC81" s="564"/>
      <c r="CD81" s="564"/>
      <c r="CE81" s="489"/>
      <c r="CF81" s="489"/>
      <c r="CG81" s="564"/>
      <c r="CH81" s="564"/>
      <c r="CI81" s="564"/>
      <c r="CJ81" s="564"/>
      <c r="CK81" s="564"/>
      <c r="CL81" s="564"/>
      <c r="CM81" s="489"/>
      <c r="CN81" s="489"/>
      <c r="CO81" s="489"/>
      <c r="CP81" s="489"/>
      <c r="CQ81" s="489"/>
      <c r="CR81" s="489"/>
      <c r="CS81" s="489"/>
      <c r="CT81" s="489"/>
      <c r="CV81" s="564"/>
      <c r="CW81" s="564"/>
      <c r="CX81" s="564"/>
      <c r="CY81" s="489"/>
      <c r="CZ81" s="489"/>
      <c r="DA81" s="564"/>
      <c r="DB81" s="489"/>
      <c r="DC81" s="564"/>
      <c r="DD81" s="564"/>
      <c r="DE81" s="564"/>
      <c r="DF81" s="564"/>
      <c r="DG81" s="564"/>
      <c r="DH81" s="564"/>
      <c r="DI81" s="564"/>
      <c r="DJ81" s="564"/>
      <c r="DK81" s="564"/>
      <c r="DL81" s="564"/>
      <c r="DM81" s="564"/>
      <c r="DN81" s="564"/>
      <c r="DO81" s="564"/>
      <c r="DP81" s="564"/>
      <c r="DQ81" s="564"/>
      <c r="DR81" s="564"/>
      <c r="DS81" s="564"/>
      <c r="DT81" s="564"/>
      <c r="DU81" s="564"/>
      <c r="DV81" s="564"/>
      <c r="DW81" s="489"/>
      <c r="DX81" s="489"/>
      <c r="DY81" s="489"/>
      <c r="DZ81" s="489"/>
      <c r="EA81" s="489"/>
      <c r="EB81" s="489"/>
      <c r="EC81" s="489"/>
      <c r="ED81" s="489"/>
      <c r="EE81" s="489"/>
      <c r="EF81" s="489"/>
      <c r="EG81" s="489"/>
      <c r="EH81" s="489"/>
      <c r="EI81" s="489"/>
      <c r="EJ81" s="489"/>
      <c r="EK81" s="489"/>
      <c r="EL81" s="489"/>
      <c r="EM81" s="489"/>
      <c r="EN81" s="489"/>
      <c r="EO81" s="489"/>
      <c r="EP81" s="489"/>
      <c r="EQ81" s="489"/>
      <c r="ES81" s="564"/>
      <c r="ET81" s="564"/>
      <c r="EU81" s="564"/>
      <c r="EV81" s="489"/>
      <c r="EW81" s="489"/>
      <c r="EX81" s="489"/>
      <c r="EZ81" s="564"/>
      <c r="FA81" s="564"/>
      <c r="FB81" s="564"/>
      <c r="FC81" s="489"/>
      <c r="FD81" s="489"/>
      <c r="FE81" s="489"/>
      <c r="FG81" s="564"/>
      <c r="FH81" s="564"/>
      <c r="FI81" s="564"/>
      <c r="FJ81" s="489"/>
      <c r="FK81" s="489"/>
      <c r="FL81" s="564"/>
      <c r="FM81" s="564"/>
      <c r="FN81" s="564"/>
      <c r="FO81" s="564"/>
      <c r="FP81" s="564"/>
      <c r="FQ81" s="564"/>
      <c r="FR81" s="564"/>
      <c r="FS81" s="564"/>
      <c r="FT81" s="564"/>
      <c r="FU81" s="564"/>
      <c r="FV81" s="564"/>
      <c r="FW81" s="564"/>
      <c r="FX81" s="564"/>
      <c r="FY81" s="564"/>
      <c r="FZ81" s="564"/>
      <c r="GA81" s="564"/>
      <c r="GB81" s="564"/>
      <c r="GC81" s="564"/>
      <c r="GD81" s="564"/>
      <c r="GE81" s="564"/>
      <c r="GF81" s="564"/>
      <c r="GG81" s="564"/>
      <c r="GH81" s="564"/>
      <c r="GI81" s="564"/>
      <c r="GJ81" s="564"/>
      <c r="GK81" s="564"/>
      <c r="GL81" s="564"/>
      <c r="GM81" s="564"/>
      <c r="GN81" s="564"/>
      <c r="GO81" s="564"/>
      <c r="GP81" s="564"/>
      <c r="GQ81" s="564"/>
      <c r="GR81" s="564"/>
      <c r="GS81" s="564"/>
      <c r="GT81" s="564"/>
      <c r="GU81" s="564"/>
      <c r="GV81" s="489"/>
      <c r="GW81" s="489"/>
      <c r="GX81" s="489"/>
      <c r="GY81" s="489"/>
      <c r="GZ81" s="489"/>
      <c r="HA81" s="489"/>
      <c r="HB81" s="489"/>
      <c r="HC81" s="489"/>
      <c r="HD81" s="489"/>
      <c r="HE81" s="489"/>
      <c r="HF81" s="489"/>
      <c r="HG81" s="489"/>
      <c r="HH81" s="489"/>
      <c r="HI81" s="489"/>
      <c r="HJ81" s="489"/>
      <c r="HK81" s="489"/>
      <c r="HL81" s="489"/>
      <c r="HM81" s="489"/>
      <c r="HN81" s="489"/>
      <c r="HO81" s="489"/>
      <c r="HP81" s="489"/>
      <c r="HQ81" s="489"/>
      <c r="HR81" s="489"/>
      <c r="HS81" s="489"/>
      <c r="HT81" s="489"/>
      <c r="HU81" s="489"/>
      <c r="HV81" s="489"/>
      <c r="HW81" s="489"/>
      <c r="HX81" s="489"/>
      <c r="HY81" s="489"/>
      <c r="HZ81" s="489"/>
      <c r="IA81" s="489"/>
      <c r="IB81" s="489"/>
      <c r="IC81" s="489"/>
      <c r="ID81" s="489"/>
      <c r="IE81" s="489"/>
      <c r="IF81" s="489"/>
      <c r="IH81" s="564"/>
      <c r="II81" s="564"/>
      <c r="IJ81" s="564"/>
      <c r="IK81" s="489"/>
      <c r="IL81" s="489"/>
      <c r="IM81" s="564"/>
      <c r="IN81" s="564"/>
      <c r="IO81" s="564"/>
      <c r="IP81" s="564"/>
      <c r="IQ81" s="564"/>
      <c r="IR81" s="564"/>
      <c r="IS81" s="489"/>
      <c r="IT81" s="489"/>
      <c r="IU81" s="489"/>
      <c r="IV81" s="489"/>
      <c r="IW81" s="489"/>
      <c r="IX81" s="489"/>
      <c r="IY81" s="489"/>
      <c r="JA81" s="564"/>
      <c r="JB81" s="564"/>
      <c r="JC81" s="564"/>
      <c r="JD81" s="564"/>
      <c r="JE81" s="489"/>
      <c r="JG81" s="562"/>
      <c r="JH81" s="562"/>
      <c r="JI81" s="562"/>
      <c r="JJ81" s="489"/>
      <c r="JK81" s="489"/>
      <c r="JL81" s="562"/>
      <c r="JM81" s="562"/>
      <c r="JN81" s="562"/>
      <c r="JO81" s="562"/>
      <c r="JP81" s="562"/>
      <c r="JQ81" s="562"/>
      <c r="JR81" s="562"/>
      <c r="JS81" s="562"/>
      <c r="JT81" s="562"/>
      <c r="JU81" s="562"/>
      <c r="JV81" s="562"/>
      <c r="JW81" s="562"/>
      <c r="JX81" s="562"/>
      <c r="JY81" s="562"/>
      <c r="JZ81" s="562"/>
      <c r="KA81" s="562"/>
      <c r="KB81" s="489"/>
      <c r="KC81" s="489"/>
      <c r="KD81" s="489"/>
      <c r="KE81" s="489"/>
      <c r="KF81" s="489"/>
      <c r="KG81" s="489"/>
      <c r="KH81" s="489"/>
      <c r="KI81" s="489"/>
      <c r="KJ81" s="489"/>
      <c r="KK81" s="489"/>
      <c r="KL81" s="489"/>
      <c r="KM81" s="489"/>
      <c r="KN81" s="489"/>
      <c r="KO81" s="489"/>
      <c r="KP81" s="489"/>
      <c r="KQ81" s="489"/>
      <c r="KR81" s="489"/>
      <c r="KT81" s="564"/>
      <c r="KU81" s="564"/>
      <c r="KV81" s="489"/>
      <c r="KW81" s="489"/>
    </row>
    <row r="82" spans="1:309">
      <c r="A82" s="490" t="s">
        <v>399</v>
      </c>
      <c r="B82" s="491" t="s">
        <v>398</v>
      </c>
      <c r="C82" s="490"/>
      <c r="D82" s="490"/>
      <c r="E82" s="490"/>
      <c r="F82" s="489"/>
      <c r="G82" s="489"/>
      <c r="H82" s="489"/>
      <c r="I82" s="489"/>
      <c r="J82" s="489"/>
      <c r="K82" s="489"/>
      <c r="L82" s="564"/>
      <c r="M82" s="489"/>
      <c r="O82" s="562"/>
      <c r="P82" s="562"/>
      <c r="Q82" s="562"/>
      <c r="R82" s="562"/>
      <c r="S82" s="562"/>
      <c r="T82" s="562"/>
      <c r="U82" s="562"/>
      <c r="V82" s="562"/>
      <c r="W82" s="489"/>
      <c r="Y82" s="562"/>
      <c r="Z82" s="562"/>
      <c r="AA82" s="562"/>
      <c r="AB82" s="562"/>
      <c r="AC82" s="562"/>
      <c r="AD82" s="562"/>
      <c r="AE82" s="562"/>
      <c r="AF82" s="489"/>
      <c r="AH82" s="489"/>
      <c r="AI82" s="489"/>
      <c r="AJ82" s="489"/>
      <c r="AK82" s="489"/>
      <c r="AL82" s="489"/>
      <c r="AM82" s="489"/>
      <c r="AN82" s="489"/>
      <c r="AO82" s="489"/>
      <c r="AP82" s="489"/>
      <c r="AQ82" s="489"/>
      <c r="AR82" s="489"/>
      <c r="AS82" s="489"/>
      <c r="AT82" s="489"/>
      <c r="AU82" s="489"/>
      <c r="AV82" s="489"/>
      <c r="AW82" s="489"/>
      <c r="AX82" s="489"/>
      <c r="AY82" s="489"/>
      <c r="AZ82" s="489"/>
      <c r="BA82" s="489"/>
      <c r="BB82" s="489"/>
      <c r="BC82" s="564"/>
      <c r="BD82" s="564"/>
      <c r="BE82" s="489"/>
      <c r="BG82" s="564"/>
      <c r="BH82" s="564"/>
      <c r="BI82" s="564"/>
      <c r="BJ82" s="489"/>
      <c r="BK82" s="489"/>
      <c r="BL82" s="489"/>
      <c r="BN82" s="564"/>
      <c r="BO82" s="564"/>
      <c r="BP82" s="564"/>
      <c r="BQ82" s="489"/>
      <c r="BR82" s="489"/>
      <c r="BS82" s="489"/>
      <c r="BU82" s="564"/>
      <c r="BV82" s="564"/>
      <c r="BW82" s="564"/>
      <c r="BX82" s="489"/>
      <c r="BY82" s="489"/>
      <c r="BZ82" s="489"/>
      <c r="CB82" s="564"/>
      <c r="CC82" s="564"/>
      <c r="CD82" s="564"/>
      <c r="CE82" s="489"/>
      <c r="CF82" s="489"/>
      <c r="CG82" s="564"/>
      <c r="CH82" s="564"/>
      <c r="CI82" s="564"/>
      <c r="CJ82" s="564"/>
      <c r="CK82" s="564"/>
      <c r="CL82" s="564"/>
      <c r="CM82" s="489"/>
      <c r="CN82" s="489"/>
      <c r="CO82" s="489"/>
      <c r="CP82" s="489"/>
      <c r="CQ82" s="489"/>
      <c r="CR82" s="489"/>
      <c r="CS82" s="489"/>
      <c r="CT82" s="489"/>
      <c r="CV82" s="564"/>
      <c r="CW82" s="564"/>
      <c r="CX82" s="564"/>
      <c r="CY82" s="489"/>
      <c r="CZ82" s="489"/>
      <c r="DA82" s="564"/>
      <c r="DB82" s="489"/>
      <c r="DC82" s="564"/>
      <c r="DD82" s="564"/>
      <c r="DE82" s="564"/>
      <c r="DF82" s="564"/>
      <c r="DG82" s="564"/>
      <c r="DH82" s="564"/>
      <c r="DI82" s="564"/>
      <c r="DJ82" s="564"/>
      <c r="DK82" s="564"/>
      <c r="DL82" s="564"/>
      <c r="DM82" s="564"/>
      <c r="DN82" s="564"/>
      <c r="DO82" s="564"/>
      <c r="DP82" s="564"/>
      <c r="DQ82" s="564"/>
      <c r="DR82" s="564"/>
      <c r="DS82" s="564"/>
      <c r="DT82" s="564"/>
      <c r="DU82" s="564"/>
      <c r="DV82" s="564"/>
      <c r="DW82" s="489"/>
      <c r="DX82" s="489"/>
      <c r="DY82" s="489"/>
      <c r="DZ82" s="489"/>
      <c r="EA82" s="489"/>
      <c r="EB82" s="489"/>
      <c r="EC82" s="489"/>
      <c r="ED82" s="489"/>
      <c r="EE82" s="489"/>
      <c r="EF82" s="489"/>
      <c r="EG82" s="489"/>
      <c r="EH82" s="489"/>
      <c r="EI82" s="489"/>
      <c r="EJ82" s="489"/>
      <c r="EK82" s="489"/>
      <c r="EL82" s="489"/>
      <c r="EM82" s="489"/>
      <c r="EN82" s="489"/>
      <c r="EO82" s="489"/>
      <c r="EP82" s="489"/>
      <c r="EQ82" s="489"/>
      <c r="ES82" s="564"/>
      <c r="ET82" s="564"/>
      <c r="EU82" s="564"/>
      <c r="EV82" s="489"/>
      <c r="EW82" s="489"/>
      <c r="EX82" s="489"/>
      <c r="EZ82" s="564"/>
      <c r="FA82" s="564"/>
      <c r="FB82" s="564"/>
      <c r="FC82" s="489"/>
      <c r="FD82" s="489"/>
      <c r="FE82" s="489"/>
      <c r="FG82" s="564"/>
      <c r="FH82" s="564"/>
      <c r="FI82" s="564"/>
      <c r="FJ82" s="489"/>
      <c r="FK82" s="489"/>
      <c r="FL82" s="564"/>
      <c r="FM82" s="564"/>
      <c r="FN82" s="564"/>
      <c r="FO82" s="564"/>
      <c r="FP82" s="564"/>
      <c r="FQ82" s="564"/>
      <c r="FR82" s="564"/>
      <c r="FS82" s="564"/>
      <c r="FT82" s="564"/>
      <c r="FU82" s="564"/>
      <c r="FV82" s="564"/>
      <c r="FW82" s="564"/>
      <c r="FX82" s="564"/>
      <c r="FY82" s="564"/>
      <c r="FZ82" s="564"/>
      <c r="GA82" s="564"/>
      <c r="GB82" s="564"/>
      <c r="GC82" s="564"/>
      <c r="GD82" s="564"/>
      <c r="GE82" s="564"/>
      <c r="GF82" s="564"/>
      <c r="GG82" s="564"/>
      <c r="GH82" s="564"/>
      <c r="GI82" s="564"/>
      <c r="GJ82" s="564"/>
      <c r="GK82" s="564"/>
      <c r="GL82" s="564"/>
      <c r="GM82" s="564"/>
      <c r="GN82" s="564"/>
      <c r="GO82" s="564"/>
      <c r="GP82" s="564"/>
      <c r="GQ82" s="564"/>
      <c r="GR82" s="564"/>
      <c r="GS82" s="564"/>
      <c r="GT82" s="564"/>
      <c r="GU82" s="564"/>
      <c r="GV82" s="489"/>
      <c r="GW82" s="489"/>
      <c r="GX82" s="489"/>
      <c r="GY82" s="489"/>
      <c r="GZ82" s="489"/>
      <c r="HA82" s="489"/>
      <c r="HB82" s="489"/>
      <c r="HC82" s="489"/>
      <c r="HD82" s="489"/>
      <c r="HE82" s="489"/>
      <c r="HF82" s="489"/>
      <c r="HG82" s="489"/>
      <c r="HH82" s="489"/>
      <c r="HI82" s="489"/>
      <c r="HJ82" s="489"/>
      <c r="HK82" s="489"/>
      <c r="HL82" s="489"/>
      <c r="HM82" s="489"/>
      <c r="HN82" s="489"/>
      <c r="HO82" s="489"/>
      <c r="HP82" s="489"/>
      <c r="HQ82" s="489"/>
      <c r="HR82" s="489"/>
      <c r="HS82" s="489"/>
      <c r="HT82" s="489"/>
      <c r="HU82" s="489"/>
      <c r="HV82" s="489"/>
      <c r="HW82" s="489"/>
      <c r="HX82" s="489"/>
      <c r="HY82" s="489"/>
      <c r="HZ82" s="489"/>
      <c r="IA82" s="489"/>
      <c r="IB82" s="489"/>
      <c r="IC82" s="489"/>
      <c r="ID82" s="489"/>
      <c r="IE82" s="489"/>
      <c r="IF82" s="489"/>
      <c r="IH82" s="564"/>
      <c r="II82" s="564"/>
      <c r="IJ82" s="564"/>
      <c r="IK82" s="489"/>
      <c r="IL82" s="489"/>
      <c r="IM82" s="564"/>
      <c r="IN82" s="564"/>
      <c r="IO82" s="564"/>
      <c r="IP82" s="564"/>
      <c r="IQ82" s="564"/>
      <c r="IR82" s="564"/>
      <c r="IS82" s="489"/>
      <c r="IT82" s="489"/>
      <c r="IU82" s="489"/>
      <c r="IV82" s="489"/>
      <c r="IW82" s="489"/>
      <c r="IX82" s="489"/>
      <c r="IY82" s="489"/>
      <c r="JA82" s="564"/>
      <c r="JB82" s="564"/>
      <c r="JC82" s="564"/>
      <c r="JD82" s="564"/>
      <c r="JE82" s="489"/>
      <c r="JG82" s="562"/>
      <c r="JH82" s="562"/>
      <c r="JI82" s="562"/>
      <c r="JJ82" s="489"/>
      <c r="JK82" s="489"/>
      <c r="JL82" s="562"/>
      <c r="JM82" s="562"/>
      <c r="JN82" s="562"/>
      <c r="JO82" s="562"/>
      <c r="JP82" s="562"/>
      <c r="JQ82" s="562"/>
      <c r="JR82" s="562"/>
      <c r="JS82" s="562"/>
      <c r="JT82" s="562"/>
      <c r="JU82" s="562"/>
      <c r="JV82" s="562"/>
      <c r="JW82" s="562"/>
      <c r="JX82" s="562"/>
      <c r="JY82" s="562"/>
      <c r="JZ82" s="562"/>
      <c r="KA82" s="562"/>
      <c r="KB82" s="489"/>
      <c r="KC82" s="489"/>
      <c r="KD82" s="489"/>
      <c r="KE82" s="489"/>
      <c r="KF82" s="489"/>
      <c r="KG82" s="489"/>
      <c r="KH82" s="489"/>
      <c r="KI82" s="489"/>
      <c r="KJ82" s="489"/>
      <c r="KK82" s="489"/>
      <c r="KL82" s="489"/>
      <c r="KM82" s="489"/>
      <c r="KN82" s="489"/>
      <c r="KO82" s="489"/>
      <c r="KP82" s="489"/>
      <c r="KQ82" s="489"/>
      <c r="KR82" s="489"/>
      <c r="KT82" s="564"/>
      <c r="KU82" s="564"/>
      <c r="KV82" s="489"/>
      <c r="KW82" s="489"/>
    </row>
    <row r="83" spans="1:309">
      <c r="F83" s="489"/>
      <c r="G83" s="489"/>
      <c r="H83" s="489"/>
      <c r="I83" s="489"/>
      <c r="J83" s="489"/>
      <c r="K83" s="489"/>
      <c r="L83" s="564"/>
      <c r="M83" s="489"/>
      <c r="O83" s="562"/>
      <c r="P83" s="562"/>
      <c r="Q83" s="562"/>
      <c r="R83" s="562"/>
      <c r="S83" s="562"/>
      <c r="T83" s="562"/>
      <c r="U83" s="562"/>
      <c r="V83" s="562"/>
      <c r="W83" s="489"/>
      <c r="Y83" s="562"/>
      <c r="Z83" s="562"/>
      <c r="AA83" s="562"/>
      <c r="AB83" s="562"/>
      <c r="AC83" s="562"/>
      <c r="AD83" s="562"/>
      <c r="AE83" s="562"/>
      <c r="AF83" s="489"/>
      <c r="AH83" s="489"/>
      <c r="AI83" s="489"/>
      <c r="AJ83" s="489"/>
      <c r="AK83" s="489"/>
      <c r="AL83" s="489"/>
      <c r="AM83" s="489"/>
      <c r="AN83" s="489"/>
      <c r="AO83" s="489"/>
      <c r="AP83" s="489"/>
      <c r="AQ83" s="489"/>
      <c r="AR83" s="489"/>
      <c r="AS83" s="489"/>
      <c r="AT83" s="489"/>
      <c r="AU83" s="489"/>
      <c r="AV83" s="489"/>
      <c r="AW83" s="489"/>
      <c r="AX83" s="489"/>
      <c r="AY83" s="489"/>
      <c r="AZ83" s="489"/>
      <c r="BA83" s="489"/>
      <c r="BB83" s="489"/>
      <c r="BC83" s="564"/>
      <c r="BD83" s="564"/>
      <c r="BE83" s="489"/>
      <c r="BG83" s="564"/>
      <c r="BH83" s="564"/>
      <c r="BI83" s="564"/>
      <c r="BJ83" s="489"/>
      <c r="BK83" s="489"/>
      <c r="BL83" s="489"/>
      <c r="BN83" s="564"/>
      <c r="BO83" s="564"/>
      <c r="BP83" s="564"/>
      <c r="BQ83" s="489"/>
      <c r="BR83" s="489"/>
      <c r="BS83" s="489"/>
      <c r="BU83" s="564"/>
      <c r="BV83" s="564"/>
      <c r="BW83" s="564"/>
      <c r="BX83" s="489"/>
      <c r="BY83" s="489"/>
      <c r="BZ83" s="489"/>
      <c r="CB83" s="564"/>
      <c r="CC83" s="564"/>
      <c r="CD83" s="564"/>
      <c r="CE83" s="489"/>
      <c r="CF83" s="489"/>
      <c r="CG83" s="564"/>
      <c r="CH83" s="564"/>
      <c r="CI83" s="564"/>
      <c r="CJ83" s="564"/>
      <c r="CK83" s="564"/>
      <c r="CL83" s="564"/>
      <c r="CM83" s="489"/>
      <c r="CN83" s="489"/>
      <c r="CO83" s="489"/>
      <c r="CP83" s="489"/>
      <c r="CQ83" s="489"/>
      <c r="CR83" s="489"/>
      <c r="CS83" s="489"/>
      <c r="CT83" s="489"/>
      <c r="CV83" s="564"/>
      <c r="CW83" s="564"/>
      <c r="CX83" s="564"/>
      <c r="CY83" s="489"/>
      <c r="CZ83" s="489"/>
      <c r="DA83" s="564"/>
      <c r="DB83" s="489"/>
      <c r="DC83" s="564"/>
      <c r="DD83" s="564"/>
      <c r="DE83" s="564"/>
      <c r="DF83" s="564"/>
      <c r="DG83" s="564"/>
      <c r="DH83" s="564"/>
      <c r="DI83" s="564"/>
      <c r="DJ83" s="564"/>
      <c r="DK83" s="564"/>
      <c r="DL83" s="564"/>
      <c r="DM83" s="564"/>
      <c r="DN83" s="564"/>
      <c r="DO83" s="564"/>
      <c r="DP83" s="564"/>
      <c r="DQ83" s="564"/>
      <c r="DR83" s="564"/>
      <c r="DS83" s="564"/>
      <c r="DT83" s="564"/>
      <c r="DU83" s="564"/>
      <c r="DV83" s="564"/>
      <c r="DW83" s="489"/>
      <c r="DX83" s="489"/>
      <c r="DY83" s="489"/>
      <c r="DZ83" s="489"/>
      <c r="EA83" s="489"/>
      <c r="EB83" s="489"/>
      <c r="EC83" s="489"/>
      <c r="ED83" s="489"/>
      <c r="EE83" s="489"/>
      <c r="EF83" s="489"/>
      <c r="EG83" s="489"/>
      <c r="EH83" s="489"/>
      <c r="EI83" s="489"/>
      <c r="EJ83" s="489"/>
      <c r="EK83" s="489"/>
      <c r="EL83" s="489"/>
      <c r="EM83" s="489"/>
      <c r="EN83" s="489"/>
      <c r="EO83" s="489"/>
      <c r="EP83" s="489"/>
      <c r="EQ83" s="489"/>
      <c r="ES83" s="564"/>
      <c r="ET83" s="564"/>
      <c r="EU83" s="564"/>
      <c r="EV83" s="489"/>
      <c r="EW83" s="489"/>
      <c r="EX83" s="489"/>
      <c r="EZ83" s="564"/>
      <c r="FA83" s="564"/>
      <c r="FB83" s="564"/>
      <c r="FC83" s="489"/>
      <c r="FD83" s="489"/>
      <c r="FE83" s="489"/>
      <c r="FG83" s="564"/>
      <c r="FH83" s="564"/>
      <c r="FI83" s="564"/>
      <c r="FJ83" s="489"/>
      <c r="FK83" s="489"/>
      <c r="FL83" s="564"/>
      <c r="FM83" s="564"/>
      <c r="FN83" s="564"/>
      <c r="FO83" s="564"/>
      <c r="FP83" s="564"/>
      <c r="FQ83" s="564"/>
      <c r="FR83" s="564"/>
      <c r="FS83" s="564"/>
      <c r="FT83" s="564"/>
      <c r="FU83" s="564"/>
      <c r="FV83" s="564"/>
      <c r="FW83" s="564"/>
      <c r="FX83" s="564"/>
      <c r="FY83" s="564"/>
      <c r="FZ83" s="564"/>
      <c r="GA83" s="564"/>
      <c r="GB83" s="564"/>
      <c r="GC83" s="564"/>
      <c r="GD83" s="564"/>
      <c r="GE83" s="564"/>
      <c r="GF83" s="564"/>
      <c r="GG83" s="564"/>
      <c r="GH83" s="564"/>
      <c r="GI83" s="564"/>
      <c r="GJ83" s="564"/>
      <c r="GK83" s="564"/>
      <c r="GL83" s="564"/>
      <c r="GM83" s="564"/>
      <c r="GN83" s="564"/>
      <c r="GO83" s="564"/>
      <c r="GP83" s="564"/>
      <c r="GQ83" s="564"/>
      <c r="GR83" s="564"/>
      <c r="GS83" s="564"/>
      <c r="GT83" s="564"/>
      <c r="GU83" s="564"/>
      <c r="GV83" s="489"/>
      <c r="GW83" s="489"/>
      <c r="GX83" s="489"/>
      <c r="GY83" s="489"/>
      <c r="GZ83" s="489"/>
      <c r="HA83" s="489"/>
      <c r="HB83" s="489"/>
      <c r="HC83" s="489"/>
      <c r="HD83" s="489"/>
      <c r="HE83" s="489"/>
      <c r="HF83" s="489"/>
      <c r="HG83" s="489"/>
      <c r="HH83" s="489"/>
      <c r="HI83" s="489"/>
      <c r="HJ83" s="489"/>
      <c r="HK83" s="489"/>
      <c r="HL83" s="489"/>
      <c r="HM83" s="489"/>
      <c r="HN83" s="489"/>
      <c r="HO83" s="489"/>
      <c r="HP83" s="489"/>
      <c r="HQ83" s="489"/>
      <c r="HR83" s="489"/>
      <c r="HS83" s="489"/>
      <c r="HT83" s="489"/>
      <c r="HU83" s="489"/>
      <c r="HV83" s="489"/>
      <c r="HW83" s="489"/>
      <c r="HX83" s="489"/>
      <c r="HY83" s="489"/>
      <c r="HZ83" s="489"/>
      <c r="IA83" s="489"/>
      <c r="IB83" s="489"/>
      <c r="IC83" s="489"/>
      <c r="ID83" s="489"/>
      <c r="IE83" s="489"/>
      <c r="IF83" s="489"/>
      <c r="IH83" s="564"/>
      <c r="II83" s="564"/>
      <c r="IJ83" s="564"/>
      <c r="IK83" s="489"/>
      <c r="IL83" s="489"/>
      <c r="IM83" s="564"/>
      <c r="IN83" s="564"/>
      <c r="IO83" s="564"/>
      <c r="IP83" s="564"/>
      <c r="IQ83" s="564"/>
      <c r="IR83" s="564"/>
      <c r="IS83" s="489"/>
      <c r="IT83" s="489"/>
      <c r="IU83" s="489"/>
      <c r="IV83" s="489"/>
      <c r="IW83" s="489"/>
      <c r="IX83" s="489"/>
      <c r="IY83" s="489"/>
      <c r="JA83" s="564"/>
      <c r="JB83" s="564"/>
      <c r="JC83" s="564"/>
      <c r="JD83" s="564"/>
      <c r="JE83" s="489"/>
      <c r="JG83" s="562"/>
      <c r="JH83" s="562"/>
      <c r="JI83" s="562"/>
      <c r="JJ83" s="489"/>
      <c r="JK83" s="489"/>
      <c r="JL83" s="562"/>
      <c r="JM83" s="562"/>
      <c r="JN83" s="562"/>
      <c r="JO83" s="562"/>
      <c r="JP83" s="562"/>
      <c r="JQ83" s="562"/>
      <c r="JR83" s="562"/>
      <c r="JS83" s="562"/>
      <c r="JT83" s="562"/>
      <c r="JU83" s="562"/>
      <c r="JV83" s="562"/>
      <c r="JW83" s="562"/>
      <c r="JX83" s="562"/>
      <c r="JY83" s="562"/>
      <c r="JZ83" s="562"/>
      <c r="KA83" s="562"/>
      <c r="KB83" s="489"/>
      <c r="KC83" s="489"/>
      <c r="KD83" s="489"/>
      <c r="KE83" s="489"/>
      <c r="KF83" s="489"/>
      <c r="KG83" s="489"/>
      <c r="KH83" s="489"/>
      <c r="KI83" s="489"/>
      <c r="KJ83" s="489"/>
      <c r="KK83" s="489"/>
      <c r="KL83" s="489"/>
      <c r="KM83" s="489"/>
      <c r="KN83" s="489"/>
      <c r="KO83" s="489"/>
      <c r="KP83" s="489"/>
      <c r="KQ83" s="489"/>
      <c r="KR83" s="489"/>
      <c r="KT83" s="564"/>
      <c r="KU83" s="564"/>
      <c r="KV83" s="489"/>
      <c r="KW83" s="489"/>
    </row>
    <row r="84" spans="1:309">
      <c r="F84" s="489"/>
      <c r="G84" s="489"/>
      <c r="H84" s="489"/>
      <c r="I84" s="489"/>
      <c r="J84" s="489"/>
      <c r="K84" s="489"/>
      <c r="L84" s="564"/>
      <c r="M84" s="489"/>
      <c r="O84" s="562"/>
      <c r="P84" s="562"/>
      <c r="Q84" s="562"/>
      <c r="R84" s="562"/>
      <c r="S84" s="562"/>
      <c r="T84" s="562"/>
      <c r="U84" s="562"/>
      <c r="V84" s="562"/>
      <c r="W84" s="489"/>
      <c r="Y84" s="562"/>
      <c r="Z84" s="562"/>
      <c r="AA84" s="562"/>
      <c r="AB84" s="562"/>
      <c r="AC84" s="562"/>
      <c r="AD84" s="562"/>
      <c r="AE84" s="562"/>
      <c r="AF84" s="489"/>
      <c r="AH84" s="489"/>
      <c r="AI84" s="489"/>
      <c r="AJ84" s="489"/>
      <c r="AK84" s="489"/>
      <c r="AL84" s="489"/>
      <c r="AM84" s="489"/>
      <c r="AN84" s="489"/>
      <c r="AO84" s="489"/>
      <c r="AP84" s="489"/>
      <c r="AQ84" s="489"/>
      <c r="AR84" s="489"/>
      <c r="AS84" s="489"/>
      <c r="AT84" s="489"/>
      <c r="AU84" s="489"/>
      <c r="AV84" s="489"/>
      <c r="AW84" s="489"/>
      <c r="AX84" s="489"/>
      <c r="AY84" s="489"/>
      <c r="AZ84" s="489"/>
      <c r="BA84" s="489"/>
      <c r="BB84" s="489"/>
      <c r="BC84" s="564"/>
      <c r="BD84" s="564"/>
      <c r="BE84" s="489"/>
      <c r="BG84" s="564"/>
      <c r="BH84" s="564"/>
      <c r="BI84" s="564"/>
      <c r="BJ84" s="489"/>
      <c r="BK84" s="489"/>
      <c r="BL84" s="489"/>
      <c r="BN84" s="564"/>
      <c r="BO84" s="564"/>
      <c r="BP84" s="564"/>
      <c r="BQ84" s="489"/>
      <c r="BR84" s="489"/>
      <c r="BS84" s="489"/>
      <c r="BU84" s="564"/>
      <c r="BV84" s="564"/>
      <c r="BW84" s="564"/>
      <c r="BX84" s="489"/>
      <c r="BY84" s="489"/>
      <c r="BZ84" s="489"/>
      <c r="CB84" s="564"/>
      <c r="CC84" s="564"/>
      <c r="CD84" s="564"/>
      <c r="CE84" s="489"/>
      <c r="CF84" s="489"/>
      <c r="CG84" s="564"/>
      <c r="CH84" s="564"/>
      <c r="CI84" s="564"/>
      <c r="CJ84" s="564"/>
      <c r="CK84" s="564"/>
      <c r="CL84" s="564"/>
      <c r="CM84" s="489"/>
      <c r="CN84" s="489"/>
      <c r="CO84" s="489"/>
      <c r="CP84" s="489"/>
      <c r="CQ84" s="489"/>
      <c r="CR84" s="489"/>
      <c r="CS84" s="489"/>
      <c r="CT84" s="489"/>
      <c r="CV84" s="564"/>
      <c r="CW84" s="564"/>
      <c r="CX84" s="564"/>
      <c r="CY84" s="489"/>
      <c r="CZ84" s="489"/>
      <c r="DA84" s="564"/>
      <c r="DB84" s="489"/>
      <c r="DC84" s="564"/>
      <c r="DD84" s="564"/>
      <c r="DE84" s="564"/>
      <c r="DF84" s="564"/>
      <c r="DG84" s="564"/>
      <c r="DH84" s="564"/>
      <c r="DI84" s="564"/>
      <c r="DJ84" s="564"/>
      <c r="DK84" s="564"/>
      <c r="DL84" s="564"/>
      <c r="DM84" s="564"/>
      <c r="DN84" s="564"/>
      <c r="DO84" s="564"/>
      <c r="DP84" s="564"/>
      <c r="DQ84" s="564"/>
      <c r="DR84" s="564"/>
      <c r="DS84" s="564"/>
      <c r="DT84" s="564"/>
      <c r="DU84" s="564"/>
      <c r="DV84" s="564"/>
      <c r="DW84" s="489"/>
      <c r="DX84" s="489"/>
      <c r="DY84" s="489"/>
      <c r="DZ84" s="489"/>
      <c r="EA84" s="489"/>
      <c r="EB84" s="489"/>
      <c r="EC84" s="489"/>
      <c r="ED84" s="489"/>
      <c r="EE84" s="489"/>
      <c r="EF84" s="489"/>
      <c r="EG84" s="489"/>
      <c r="EH84" s="489"/>
      <c r="EI84" s="489"/>
      <c r="EJ84" s="489"/>
      <c r="EK84" s="489"/>
      <c r="EL84" s="489"/>
      <c r="EM84" s="489"/>
      <c r="EN84" s="489"/>
      <c r="EO84" s="489"/>
      <c r="EP84" s="489"/>
      <c r="EQ84" s="489"/>
      <c r="ES84" s="564"/>
      <c r="ET84" s="564"/>
      <c r="EU84" s="564"/>
      <c r="EV84" s="489"/>
      <c r="EW84" s="489"/>
      <c r="EX84" s="489"/>
      <c r="EZ84" s="564"/>
      <c r="FA84" s="564"/>
      <c r="FB84" s="564"/>
      <c r="FC84" s="489"/>
      <c r="FD84" s="489"/>
      <c r="FE84" s="489"/>
      <c r="FG84" s="564"/>
      <c r="FH84" s="564"/>
      <c r="FI84" s="564"/>
      <c r="FJ84" s="489"/>
      <c r="FK84" s="489"/>
      <c r="FL84" s="564"/>
      <c r="FM84" s="564"/>
      <c r="FN84" s="564"/>
      <c r="FO84" s="564"/>
      <c r="FP84" s="564"/>
      <c r="FQ84" s="564"/>
      <c r="FR84" s="564"/>
      <c r="FS84" s="564"/>
      <c r="FT84" s="564"/>
      <c r="FU84" s="564"/>
      <c r="FV84" s="564"/>
      <c r="FW84" s="564"/>
      <c r="FX84" s="564"/>
      <c r="FY84" s="564"/>
      <c r="FZ84" s="564"/>
      <c r="GA84" s="564"/>
      <c r="GB84" s="564"/>
      <c r="GC84" s="564"/>
      <c r="GD84" s="564"/>
      <c r="GE84" s="564"/>
      <c r="GF84" s="564"/>
      <c r="GG84" s="564"/>
      <c r="GH84" s="564"/>
      <c r="GI84" s="564"/>
      <c r="GJ84" s="564"/>
      <c r="GK84" s="564"/>
      <c r="GL84" s="564"/>
      <c r="GM84" s="564"/>
      <c r="GN84" s="564"/>
      <c r="GO84" s="564"/>
      <c r="GP84" s="564"/>
      <c r="GQ84" s="564"/>
      <c r="GR84" s="564"/>
      <c r="GS84" s="564"/>
      <c r="GT84" s="564"/>
      <c r="GU84" s="564"/>
      <c r="GV84" s="489"/>
      <c r="GW84" s="489"/>
      <c r="GX84" s="489"/>
      <c r="GY84" s="489"/>
      <c r="GZ84" s="489"/>
      <c r="HA84" s="489"/>
      <c r="HB84" s="489"/>
      <c r="HC84" s="489"/>
      <c r="HD84" s="489"/>
      <c r="HE84" s="489"/>
      <c r="HF84" s="489"/>
      <c r="HG84" s="489"/>
      <c r="HH84" s="489"/>
      <c r="HI84" s="489"/>
      <c r="HJ84" s="489"/>
      <c r="HK84" s="489"/>
      <c r="HL84" s="489"/>
      <c r="HM84" s="489"/>
      <c r="HN84" s="489"/>
      <c r="HO84" s="489"/>
      <c r="HP84" s="489"/>
      <c r="HQ84" s="489"/>
      <c r="HR84" s="489"/>
      <c r="HS84" s="489"/>
      <c r="HT84" s="489"/>
      <c r="HU84" s="489"/>
      <c r="HV84" s="489"/>
      <c r="HW84" s="489"/>
      <c r="HX84" s="489"/>
      <c r="HY84" s="489"/>
      <c r="HZ84" s="489"/>
      <c r="IA84" s="489"/>
      <c r="IB84" s="489"/>
      <c r="IC84" s="489"/>
      <c r="ID84" s="489"/>
      <c r="IE84" s="489"/>
      <c r="IF84" s="489"/>
      <c r="IH84" s="564"/>
      <c r="II84" s="564"/>
      <c r="IJ84" s="564"/>
      <c r="IK84" s="489"/>
      <c r="IL84" s="489"/>
      <c r="IM84" s="564"/>
      <c r="IN84" s="564"/>
      <c r="IO84" s="564"/>
      <c r="IP84" s="564"/>
      <c r="IQ84" s="564"/>
      <c r="IR84" s="564"/>
      <c r="IS84" s="489"/>
      <c r="IT84" s="489"/>
      <c r="IU84" s="489"/>
      <c r="IV84" s="489"/>
      <c r="IW84" s="489"/>
      <c r="IX84" s="489"/>
      <c r="IY84" s="489"/>
      <c r="JA84" s="564"/>
      <c r="JB84" s="564"/>
      <c r="JC84" s="564"/>
      <c r="JD84" s="564"/>
      <c r="JE84" s="489"/>
      <c r="JG84" s="562"/>
      <c r="JH84" s="562"/>
      <c r="JI84" s="562"/>
      <c r="JJ84" s="489"/>
      <c r="JK84" s="489"/>
      <c r="JL84" s="562"/>
      <c r="JM84" s="562"/>
      <c r="JN84" s="562"/>
      <c r="JO84" s="562"/>
      <c r="JP84" s="562"/>
      <c r="JQ84" s="562"/>
      <c r="JR84" s="562"/>
      <c r="JS84" s="562"/>
      <c r="JT84" s="562"/>
      <c r="JU84" s="562"/>
      <c r="JV84" s="562"/>
      <c r="JW84" s="562"/>
      <c r="JX84" s="562"/>
      <c r="JY84" s="562"/>
      <c r="JZ84" s="562"/>
      <c r="KA84" s="562"/>
      <c r="KB84" s="489"/>
      <c r="KC84" s="489"/>
      <c r="KD84" s="489"/>
      <c r="KE84" s="489"/>
      <c r="KF84" s="489"/>
      <c r="KG84" s="489"/>
      <c r="KH84" s="489"/>
      <c r="KI84" s="489"/>
      <c r="KJ84" s="489"/>
      <c r="KK84" s="489"/>
      <c r="KL84" s="489"/>
      <c r="KM84" s="489"/>
      <c r="KN84" s="489"/>
      <c r="KO84" s="489"/>
      <c r="KP84" s="489"/>
      <c r="KQ84" s="489"/>
      <c r="KR84" s="489"/>
      <c r="KT84" s="564"/>
      <c r="KU84" s="564"/>
      <c r="KV84" s="489"/>
      <c r="KW84" s="489"/>
    </row>
    <row r="85" spans="1:309">
      <c r="F85" s="489"/>
      <c r="G85" s="489"/>
      <c r="H85" s="489"/>
      <c r="I85" s="489"/>
      <c r="J85" s="489"/>
      <c r="K85" s="489"/>
      <c r="L85" s="564"/>
      <c r="M85" s="489"/>
      <c r="O85" s="562"/>
      <c r="P85" s="562"/>
      <c r="Q85" s="562"/>
      <c r="R85" s="562"/>
      <c r="S85" s="562"/>
      <c r="T85" s="562"/>
      <c r="U85" s="562"/>
      <c r="V85" s="562"/>
      <c r="W85" s="489"/>
      <c r="Y85" s="562"/>
      <c r="Z85" s="562"/>
      <c r="AA85" s="562"/>
      <c r="AB85" s="562"/>
      <c r="AC85" s="562"/>
      <c r="AD85" s="562"/>
      <c r="AE85" s="562"/>
      <c r="AF85" s="489"/>
      <c r="AH85" s="489"/>
      <c r="AI85" s="489"/>
      <c r="AJ85" s="489"/>
      <c r="AK85" s="489"/>
      <c r="AL85" s="489"/>
      <c r="AM85" s="489"/>
      <c r="AN85" s="489"/>
      <c r="AO85" s="489"/>
      <c r="AP85" s="489"/>
      <c r="AQ85" s="489"/>
      <c r="AR85" s="489"/>
      <c r="AS85" s="489"/>
      <c r="AT85" s="489"/>
      <c r="AU85" s="489"/>
      <c r="AV85" s="489"/>
      <c r="AW85" s="489"/>
      <c r="AX85" s="489"/>
      <c r="AY85" s="489"/>
      <c r="AZ85" s="489"/>
      <c r="BA85" s="489"/>
      <c r="BB85" s="489"/>
      <c r="BC85" s="564"/>
      <c r="BD85" s="564"/>
      <c r="BE85" s="489"/>
      <c r="BG85" s="564"/>
      <c r="BH85" s="564"/>
      <c r="BI85" s="564"/>
      <c r="BJ85" s="489"/>
      <c r="BK85" s="489"/>
      <c r="BL85" s="489"/>
      <c r="BN85" s="564"/>
      <c r="BO85" s="564"/>
      <c r="BP85" s="564"/>
      <c r="BQ85" s="489"/>
      <c r="BR85" s="489"/>
      <c r="BS85" s="489"/>
      <c r="BU85" s="564"/>
      <c r="BV85" s="564"/>
      <c r="BW85" s="564"/>
      <c r="BX85" s="489"/>
      <c r="BY85" s="489"/>
      <c r="BZ85" s="489"/>
      <c r="CB85" s="564"/>
      <c r="CC85" s="564"/>
      <c r="CD85" s="564"/>
      <c r="CE85" s="489"/>
      <c r="CF85" s="489"/>
      <c r="CG85" s="564"/>
      <c r="CH85" s="564"/>
      <c r="CI85" s="564"/>
      <c r="CJ85" s="564"/>
      <c r="CK85" s="564"/>
      <c r="CL85" s="564"/>
      <c r="CM85" s="489"/>
      <c r="CN85" s="489"/>
      <c r="CO85" s="489"/>
      <c r="CP85" s="489"/>
      <c r="CQ85" s="489"/>
      <c r="CR85" s="489"/>
      <c r="CS85" s="489"/>
      <c r="CT85" s="489"/>
      <c r="CV85" s="564"/>
      <c r="CW85" s="564"/>
      <c r="CX85" s="564"/>
      <c r="CY85" s="489"/>
      <c r="CZ85" s="489"/>
      <c r="DA85" s="564"/>
      <c r="DB85" s="489"/>
      <c r="DC85" s="564"/>
      <c r="DD85" s="564"/>
      <c r="DE85" s="564"/>
      <c r="DF85" s="564"/>
      <c r="DG85" s="564"/>
      <c r="DH85" s="564"/>
      <c r="DI85" s="564"/>
      <c r="DJ85" s="564"/>
      <c r="DK85" s="564"/>
      <c r="DL85" s="564"/>
      <c r="DM85" s="564"/>
      <c r="DN85" s="564"/>
      <c r="DO85" s="564"/>
      <c r="DP85" s="564"/>
      <c r="DQ85" s="564"/>
      <c r="DR85" s="564"/>
      <c r="DS85" s="564"/>
      <c r="DT85" s="564"/>
      <c r="DU85" s="564"/>
      <c r="DV85" s="564"/>
      <c r="DW85" s="489"/>
      <c r="DX85" s="489"/>
      <c r="DY85" s="489"/>
      <c r="DZ85" s="489"/>
      <c r="EA85" s="489"/>
      <c r="EB85" s="489"/>
      <c r="EC85" s="489"/>
      <c r="ED85" s="489"/>
      <c r="EE85" s="489"/>
      <c r="EF85" s="489"/>
      <c r="EG85" s="489"/>
      <c r="EH85" s="489"/>
      <c r="EI85" s="489"/>
      <c r="EJ85" s="489"/>
      <c r="EK85" s="489"/>
      <c r="EL85" s="489"/>
      <c r="EM85" s="489"/>
      <c r="EN85" s="489"/>
      <c r="EO85" s="489"/>
      <c r="EP85" s="489"/>
      <c r="EQ85" s="489"/>
      <c r="ES85" s="564"/>
      <c r="ET85" s="564"/>
      <c r="EU85" s="564"/>
      <c r="EV85" s="489"/>
      <c r="EW85" s="489"/>
      <c r="EX85" s="489"/>
      <c r="EZ85" s="564"/>
      <c r="FA85" s="564"/>
      <c r="FB85" s="564"/>
      <c r="FC85" s="489"/>
      <c r="FD85" s="489"/>
      <c r="FE85" s="489"/>
      <c r="FG85" s="564"/>
      <c r="FH85" s="564"/>
      <c r="FI85" s="564"/>
      <c r="FJ85" s="489"/>
      <c r="FK85" s="489"/>
      <c r="FL85" s="564"/>
      <c r="FM85" s="564"/>
      <c r="FN85" s="564"/>
      <c r="FO85" s="564"/>
      <c r="FP85" s="564"/>
      <c r="FQ85" s="564"/>
      <c r="FR85" s="564"/>
      <c r="FS85" s="564"/>
      <c r="FT85" s="564"/>
      <c r="FU85" s="564"/>
      <c r="FV85" s="564"/>
      <c r="FW85" s="564"/>
      <c r="FX85" s="564"/>
      <c r="FY85" s="564"/>
      <c r="FZ85" s="564"/>
      <c r="GA85" s="564"/>
      <c r="GB85" s="564"/>
      <c r="GC85" s="564"/>
      <c r="GD85" s="564"/>
      <c r="GE85" s="564"/>
      <c r="GF85" s="564"/>
      <c r="GG85" s="564"/>
      <c r="GH85" s="564"/>
      <c r="GI85" s="564"/>
      <c r="GJ85" s="564"/>
      <c r="GK85" s="564"/>
      <c r="GL85" s="564"/>
      <c r="GM85" s="564"/>
      <c r="GN85" s="564"/>
      <c r="GO85" s="564"/>
      <c r="GP85" s="564"/>
      <c r="GQ85" s="564"/>
      <c r="GR85" s="564"/>
      <c r="GS85" s="564"/>
      <c r="GT85" s="564"/>
      <c r="GU85" s="564"/>
      <c r="GV85" s="489"/>
      <c r="GW85" s="489"/>
      <c r="GX85" s="489"/>
      <c r="GY85" s="489"/>
      <c r="GZ85" s="489"/>
      <c r="HA85" s="489"/>
      <c r="HB85" s="489"/>
      <c r="HC85" s="489"/>
      <c r="HD85" s="489"/>
      <c r="HE85" s="489"/>
      <c r="HF85" s="489"/>
      <c r="HG85" s="489"/>
      <c r="HH85" s="489"/>
      <c r="HI85" s="489"/>
      <c r="HJ85" s="489"/>
      <c r="HK85" s="489"/>
      <c r="HL85" s="489"/>
      <c r="HM85" s="489"/>
      <c r="HN85" s="489"/>
      <c r="HO85" s="489"/>
      <c r="HP85" s="489"/>
      <c r="HQ85" s="489"/>
      <c r="HR85" s="489"/>
      <c r="HS85" s="489"/>
      <c r="HT85" s="489"/>
      <c r="HU85" s="489"/>
      <c r="HV85" s="489"/>
      <c r="HW85" s="489"/>
      <c r="HX85" s="489"/>
      <c r="HY85" s="489"/>
      <c r="HZ85" s="489"/>
      <c r="IA85" s="489"/>
      <c r="IB85" s="489"/>
      <c r="IC85" s="489"/>
      <c r="ID85" s="489"/>
      <c r="IE85" s="489"/>
      <c r="IF85" s="489"/>
      <c r="IH85" s="564"/>
      <c r="II85" s="564"/>
      <c r="IJ85" s="564"/>
      <c r="IK85" s="489"/>
      <c r="IL85" s="489"/>
      <c r="IM85" s="564"/>
      <c r="IN85" s="564"/>
      <c r="IO85" s="564"/>
      <c r="IP85" s="564"/>
      <c r="IQ85" s="564"/>
      <c r="IR85" s="564"/>
      <c r="IS85" s="489"/>
      <c r="IT85" s="489"/>
      <c r="IU85" s="489"/>
      <c r="IV85" s="489"/>
      <c r="IW85" s="489"/>
      <c r="IX85" s="489"/>
      <c r="IY85" s="489"/>
      <c r="JA85" s="564"/>
      <c r="JB85" s="564"/>
      <c r="JC85" s="564"/>
      <c r="JD85" s="564"/>
      <c r="JE85" s="489"/>
      <c r="JG85" s="562"/>
      <c r="JH85" s="562"/>
      <c r="JI85" s="562"/>
      <c r="JJ85" s="489"/>
      <c r="JK85" s="489"/>
      <c r="JL85" s="562"/>
      <c r="JM85" s="562"/>
      <c r="JN85" s="562"/>
      <c r="JO85" s="562"/>
      <c r="JP85" s="562"/>
      <c r="JQ85" s="562"/>
      <c r="JR85" s="562"/>
      <c r="JS85" s="562"/>
      <c r="JT85" s="562"/>
      <c r="JU85" s="562"/>
      <c r="JV85" s="562"/>
      <c r="JW85" s="562"/>
      <c r="JX85" s="562"/>
      <c r="JY85" s="562"/>
      <c r="JZ85" s="562"/>
      <c r="KA85" s="562"/>
      <c r="KB85" s="489"/>
      <c r="KC85" s="489"/>
      <c r="KD85" s="489"/>
      <c r="KE85" s="489"/>
      <c r="KF85" s="489"/>
      <c r="KG85" s="489"/>
      <c r="KH85" s="489"/>
      <c r="KI85" s="489"/>
      <c r="KJ85" s="489"/>
      <c r="KK85" s="489"/>
      <c r="KL85" s="489"/>
      <c r="KM85" s="489"/>
      <c r="KN85" s="489"/>
      <c r="KO85" s="489"/>
      <c r="KP85" s="489"/>
      <c r="KQ85" s="489"/>
      <c r="KR85" s="489"/>
      <c r="KT85" s="564"/>
      <c r="KU85" s="564"/>
      <c r="KV85" s="489"/>
      <c r="KW85" s="489"/>
    </row>
    <row r="86" spans="1:309">
      <c r="F86" s="489"/>
      <c r="G86" s="489"/>
      <c r="H86" s="489"/>
      <c r="I86" s="489"/>
      <c r="J86" s="489"/>
      <c r="K86" s="489"/>
      <c r="L86" s="564"/>
      <c r="M86" s="489"/>
      <c r="O86" s="562"/>
      <c r="P86" s="562"/>
      <c r="Q86" s="562"/>
      <c r="R86" s="562"/>
      <c r="S86" s="562"/>
      <c r="T86" s="562"/>
      <c r="U86" s="562"/>
      <c r="V86" s="562"/>
      <c r="W86" s="489"/>
      <c r="Y86" s="562"/>
      <c r="Z86" s="562"/>
      <c r="AA86" s="562"/>
      <c r="AB86" s="562"/>
      <c r="AC86" s="562"/>
      <c r="AD86" s="562"/>
      <c r="AE86" s="562"/>
      <c r="AF86" s="489"/>
      <c r="AH86" s="489"/>
      <c r="AI86" s="489"/>
      <c r="AJ86" s="489"/>
      <c r="AK86" s="489"/>
      <c r="AL86" s="489"/>
      <c r="AM86" s="489"/>
      <c r="AN86" s="489"/>
      <c r="AO86" s="489"/>
      <c r="AP86" s="489"/>
      <c r="AQ86" s="489"/>
      <c r="AR86" s="489"/>
      <c r="AS86" s="489"/>
      <c r="AT86" s="489"/>
      <c r="AU86" s="489"/>
      <c r="AV86" s="489"/>
      <c r="AW86" s="489"/>
      <c r="AX86" s="489"/>
      <c r="AY86" s="489"/>
      <c r="AZ86" s="489"/>
      <c r="BA86" s="489"/>
      <c r="BB86" s="489"/>
      <c r="BC86" s="564"/>
      <c r="BD86" s="564"/>
      <c r="BE86" s="489"/>
      <c r="BG86" s="564"/>
      <c r="BH86" s="564"/>
      <c r="BI86" s="564"/>
      <c r="BJ86" s="489"/>
      <c r="BK86" s="489"/>
      <c r="BL86" s="489"/>
      <c r="BN86" s="564"/>
      <c r="BO86" s="564"/>
      <c r="BP86" s="564"/>
      <c r="BQ86" s="489"/>
      <c r="BR86" s="489"/>
      <c r="BS86" s="489"/>
      <c r="BU86" s="564"/>
      <c r="BV86" s="564"/>
      <c r="BW86" s="564"/>
      <c r="BX86" s="489"/>
      <c r="BY86" s="489"/>
      <c r="BZ86" s="489"/>
      <c r="CB86" s="564"/>
      <c r="CC86" s="564"/>
      <c r="CD86" s="564"/>
      <c r="CE86" s="489"/>
      <c r="CF86" s="489"/>
      <c r="CG86" s="564"/>
      <c r="CH86" s="564"/>
      <c r="CI86" s="564"/>
      <c r="CJ86" s="564"/>
      <c r="CK86" s="564"/>
      <c r="CL86" s="564"/>
      <c r="CM86" s="489"/>
      <c r="CN86" s="489"/>
      <c r="CO86" s="489"/>
      <c r="CP86" s="489"/>
      <c r="CQ86" s="489"/>
      <c r="CR86" s="489"/>
      <c r="CS86" s="489"/>
      <c r="CT86" s="489"/>
      <c r="CV86" s="564"/>
      <c r="CW86" s="564"/>
      <c r="CX86" s="564"/>
      <c r="CY86" s="489"/>
      <c r="CZ86" s="489"/>
      <c r="DA86" s="564"/>
      <c r="DB86" s="489"/>
      <c r="DC86" s="564"/>
      <c r="DD86" s="564"/>
      <c r="DE86" s="564"/>
      <c r="DF86" s="564"/>
      <c r="DG86" s="564"/>
      <c r="DH86" s="564"/>
      <c r="DI86" s="564"/>
      <c r="DJ86" s="564"/>
      <c r="DK86" s="564"/>
      <c r="DL86" s="564"/>
      <c r="DM86" s="564"/>
      <c r="DN86" s="564"/>
      <c r="DO86" s="564"/>
      <c r="DP86" s="564"/>
      <c r="DQ86" s="564"/>
      <c r="DR86" s="564"/>
      <c r="DS86" s="564"/>
      <c r="DT86" s="564"/>
      <c r="DU86" s="564"/>
      <c r="DV86" s="564"/>
      <c r="DW86" s="489"/>
      <c r="DX86" s="489"/>
      <c r="DY86" s="489"/>
      <c r="DZ86" s="489"/>
      <c r="EA86" s="489"/>
      <c r="EB86" s="489"/>
      <c r="EC86" s="489"/>
      <c r="ED86" s="489"/>
      <c r="EE86" s="489"/>
      <c r="EF86" s="489"/>
      <c r="EG86" s="489"/>
      <c r="EH86" s="489"/>
      <c r="EI86" s="489"/>
      <c r="EJ86" s="489"/>
      <c r="EK86" s="489"/>
      <c r="EL86" s="489"/>
      <c r="EM86" s="489"/>
      <c r="EN86" s="489"/>
      <c r="EO86" s="489"/>
      <c r="EP86" s="489"/>
      <c r="EQ86" s="489"/>
      <c r="ES86" s="564"/>
      <c r="ET86" s="564"/>
      <c r="EU86" s="564"/>
      <c r="EV86" s="489"/>
      <c r="EW86" s="489"/>
      <c r="EX86" s="489"/>
      <c r="EZ86" s="564"/>
      <c r="FA86" s="564"/>
      <c r="FB86" s="564"/>
      <c r="FC86" s="489"/>
      <c r="FD86" s="489"/>
      <c r="FE86" s="489"/>
      <c r="FG86" s="564"/>
      <c r="FH86" s="564"/>
      <c r="FI86" s="564"/>
      <c r="FJ86" s="489"/>
      <c r="FK86" s="489"/>
      <c r="FL86" s="564"/>
      <c r="FM86" s="564"/>
      <c r="FN86" s="564"/>
      <c r="FO86" s="564"/>
      <c r="FP86" s="564"/>
      <c r="FQ86" s="564"/>
      <c r="FR86" s="564"/>
      <c r="FS86" s="564"/>
      <c r="FT86" s="564"/>
      <c r="FU86" s="564"/>
      <c r="FV86" s="564"/>
      <c r="FW86" s="564"/>
      <c r="FX86" s="564"/>
      <c r="FY86" s="564"/>
      <c r="FZ86" s="564"/>
      <c r="GA86" s="564"/>
      <c r="GB86" s="564"/>
      <c r="GC86" s="564"/>
      <c r="GD86" s="564"/>
      <c r="GE86" s="564"/>
      <c r="GF86" s="564"/>
      <c r="GG86" s="564"/>
      <c r="GH86" s="564"/>
      <c r="GI86" s="564"/>
      <c r="GJ86" s="564"/>
      <c r="GK86" s="564"/>
      <c r="GL86" s="564"/>
      <c r="GM86" s="564"/>
      <c r="GN86" s="564"/>
      <c r="GO86" s="564"/>
      <c r="GP86" s="564"/>
      <c r="GQ86" s="564"/>
      <c r="GR86" s="564"/>
      <c r="GS86" s="564"/>
      <c r="GT86" s="564"/>
      <c r="GU86" s="564"/>
      <c r="GV86" s="489"/>
      <c r="GW86" s="489"/>
      <c r="GX86" s="489"/>
      <c r="GY86" s="489"/>
      <c r="GZ86" s="489"/>
      <c r="HA86" s="489"/>
      <c r="HB86" s="489"/>
      <c r="HC86" s="489"/>
      <c r="HD86" s="489"/>
      <c r="HE86" s="489"/>
      <c r="HF86" s="489"/>
      <c r="HG86" s="489"/>
      <c r="HH86" s="489"/>
      <c r="HI86" s="489"/>
      <c r="HJ86" s="489"/>
      <c r="HK86" s="489"/>
      <c r="HL86" s="489"/>
      <c r="HM86" s="489"/>
      <c r="HN86" s="489"/>
      <c r="HO86" s="489"/>
      <c r="HP86" s="489"/>
      <c r="HQ86" s="489"/>
      <c r="HR86" s="489"/>
      <c r="HS86" s="489"/>
      <c r="HT86" s="489"/>
      <c r="HU86" s="489"/>
      <c r="HV86" s="489"/>
      <c r="HW86" s="489"/>
      <c r="HX86" s="489"/>
      <c r="HY86" s="489"/>
      <c r="HZ86" s="489"/>
      <c r="IA86" s="489"/>
      <c r="IB86" s="489"/>
      <c r="IC86" s="489"/>
      <c r="ID86" s="489"/>
      <c r="IE86" s="489"/>
      <c r="IF86" s="489"/>
      <c r="IH86" s="564"/>
      <c r="II86" s="564"/>
      <c r="IJ86" s="564"/>
      <c r="IK86" s="489"/>
      <c r="IL86" s="489"/>
      <c r="IM86" s="564"/>
      <c r="IN86" s="564"/>
      <c r="IO86" s="564"/>
      <c r="IP86" s="564"/>
      <c r="IQ86" s="564"/>
      <c r="IR86" s="564"/>
      <c r="IS86" s="489"/>
      <c r="IT86" s="489"/>
      <c r="IU86" s="489"/>
      <c r="IV86" s="489"/>
      <c r="IW86" s="489"/>
      <c r="IX86" s="489"/>
      <c r="IY86" s="489"/>
      <c r="JA86" s="564"/>
      <c r="JB86" s="564"/>
      <c r="JC86" s="564"/>
      <c r="JD86" s="564"/>
      <c r="JE86" s="489"/>
      <c r="JG86" s="562"/>
      <c r="JH86" s="562"/>
      <c r="JI86" s="562"/>
      <c r="JJ86" s="489"/>
      <c r="JK86" s="489"/>
      <c r="JL86" s="562"/>
      <c r="JM86" s="562"/>
      <c r="JN86" s="562"/>
      <c r="JO86" s="562"/>
      <c r="JP86" s="562"/>
      <c r="JQ86" s="562"/>
      <c r="JR86" s="562"/>
      <c r="JS86" s="562"/>
      <c r="JT86" s="562"/>
      <c r="JU86" s="562"/>
      <c r="JV86" s="562"/>
      <c r="JW86" s="562"/>
      <c r="JX86" s="562"/>
      <c r="JY86" s="562"/>
      <c r="JZ86" s="562"/>
      <c r="KA86" s="562"/>
      <c r="KB86" s="489"/>
      <c r="KC86" s="489"/>
      <c r="KD86" s="489"/>
      <c r="KE86" s="489"/>
      <c r="KF86" s="489"/>
      <c r="KG86" s="489"/>
      <c r="KH86" s="489"/>
      <c r="KI86" s="489"/>
      <c r="KJ86" s="489"/>
      <c r="KK86" s="489"/>
      <c r="KL86" s="489"/>
      <c r="KM86" s="489"/>
      <c r="KN86" s="489"/>
      <c r="KO86" s="489"/>
      <c r="KP86" s="489"/>
      <c r="KQ86" s="489"/>
      <c r="KR86" s="489"/>
      <c r="KT86" s="564"/>
      <c r="KU86" s="564"/>
      <c r="KV86" s="489"/>
      <c r="KW86" s="489"/>
    </row>
    <row r="87" spans="1:309">
      <c r="F87" s="489"/>
      <c r="G87" s="489"/>
      <c r="H87" s="489"/>
      <c r="I87" s="489"/>
      <c r="J87" s="489"/>
      <c r="K87" s="489"/>
      <c r="L87" s="564"/>
      <c r="M87" s="489"/>
      <c r="O87" s="562"/>
      <c r="P87" s="562"/>
      <c r="Q87" s="562"/>
      <c r="R87" s="562"/>
      <c r="S87" s="562"/>
      <c r="T87" s="562"/>
      <c r="U87" s="562"/>
      <c r="V87" s="562"/>
      <c r="W87" s="489"/>
      <c r="Y87" s="562"/>
      <c r="Z87" s="562"/>
      <c r="AA87" s="562"/>
      <c r="AB87" s="562"/>
      <c r="AC87" s="562"/>
      <c r="AD87" s="562"/>
      <c r="AE87" s="562"/>
      <c r="AF87" s="489"/>
      <c r="AH87" s="489"/>
      <c r="AI87" s="489"/>
      <c r="AJ87" s="489"/>
      <c r="AK87" s="489"/>
      <c r="AL87" s="489"/>
      <c r="AM87" s="489"/>
      <c r="AN87" s="489"/>
      <c r="AO87" s="489"/>
      <c r="AP87" s="489"/>
      <c r="AQ87" s="489"/>
      <c r="AR87" s="489"/>
      <c r="AS87" s="489"/>
      <c r="AT87" s="489"/>
      <c r="AU87" s="489"/>
      <c r="AV87" s="489"/>
      <c r="AW87" s="489"/>
      <c r="AX87" s="489"/>
      <c r="AY87" s="489"/>
      <c r="AZ87" s="489"/>
      <c r="BA87" s="489"/>
      <c r="BB87" s="489"/>
      <c r="BC87" s="564"/>
      <c r="BD87" s="564"/>
      <c r="BE87" s="489"/>
      <c r="BG87" s="564"/>
      <c r="BH87" s="564"/>
      <c r="BI87" s="564"/>
      <c r="BJ87" s="489"/>
      <c r="BK87" s="489"/>
      <c r="BL87" s="489"/>
      <c r="BN87" s="564"/>
      <c r="BO87" s="564"/>
      <c r="BP87" s="564"/>
      <c r="BQ87" s="489"/>
      <c r="BR87" s="489"/>
      <c r="BS87" s="489"/>
      <c r="BU87" s="564"/>
      <c r="BV87" s="564"/>
      <c r="BW87" s="564"/>
      <c r="BX87" s="489"/>
      <c r="BY87" s="489"/>
      <c r="BZ87" s="489"/>
      <c r="CB87" s="564"/>
      <c r="CC87" s="564"/>
      <c r="CD87" s="564"/>
      <c r="CE87" s="489"/>
      <c r="CF87" s="489"/>
      <c r="CG87" s="564"/>
      <c r="CH87" s="564"/>
      <c r="CI87" s="564"/>
      <c r="CJ87" s="564"/>
      <c r="CK87" s="564"/>
      <c r="CL87" s="564"/>
      <c r="CM87" s="489"/>
      <c r="CN87" s="489"/>
      <c r="CO87" s="489"/>
      <c r="CP87" s="489"/>
      <c r="CQ87" s="489"/>
      <c r="CR87" s="489"/>
      <c r="CS87" s="489"/>
      <c r="CT87" s="489"/>
      <c r="CV87" s="564"/>
      <c r="CW87" s="564"/>
      <c r="CX87" s="564"/>
      <c r="CY87" s="489"/>
      <c r="CZ87" s="489"/>
      <c r="DA87" s="564"/>
      <c r="DB87" s="489"/>
      <c r="DC87" s="564"/>
      <c r="DD87" s="564"/>
      <c r="DE87" s="564"/>
      <c r="DF87" s="564"/>
      <c r="DG87" s="564"/>
      <c r="DH87" s="564"/>
      <c r="DI87" s="564"/>
      <c r="DJ87" s="564"/>
      <c r="DK87" s="564"/>
      <c r="DL87" s="564"/>
      <c r="DM87" s="564"/>
      <c r="DN87" s="564"/>
      <c r="DO87" s="564"/>
      <c r="DP87" s="564"/>
      <c r="DQ87" s="564"/>
      <c r="DR87" s="564"/>
      <c r="DS87" s="564"/>
      <c r="DT87" s="564"/>
      <c r="DU87" s="564"/>
      <c r="DV87" s="564"/>
      <c r="DW87" s="489"/>
      <c r="DX87" s="489"/>
      <c r="DY87" s="489"/>
      <c r="DZ87" s="489"/>
      <c r="EA87" s="489"/>
      <c r="EB87" s="489"/>
      <c r="EC87" s="489"/>
      <c r="ED87" s="489"/>
      <c r="EE87" s="489"/>
      <c r="EF87" s="489"/>
      <c r="EG87" s="489"/>
      <c r="EH87" s="489"/>
      <c r="EI87" s="489"/>
      <c r="EJ87" s="489"/>
      <c r="EK87" s="489"/>
      <c r="EL87" s="489"/>
      <c r="EM87" s="489"/>
      <c r="EN87" s="489"/>
      <c r="EO87" s="489"/>
      <c r="EP87" s="489"/>
      <c r="EQ87" s="489"/>
      <c r="ES87" s="564"/>
      <c r="ET87" s="564"/>
      <c r="EU87" s="564"/>
      <c r="EV87" s="489"/>
      <c r="EW87" s="489"/>
      <c r="EX87" s="489"/>
      <c r="EZ87" s="564"/>
      <c r="FA87" s="564"/>
      <c r="FB87" s="564"/>
      <c r="FC87" s="489"/>
      <c r="FD87" s="489"/>
      <c r="FE87" s="489"/>
      <c r="FG87" s="564"/>
      <c r="FH87" s="564"/>
      <c r="FI87" s="564"/>
      <c r="FJ87" s="489"/>
      <c r="FK87" s="489"/>
      <c r="FL87" s="564"/>
      <c r="FM87" s="564"/>
      <c r="FN87" s="564"/>
      <c r="FO87" s="564"/>
      <c r="FP87" s="564"/>
      <c r="FQ87" s="564"/>
      <c r="FR87" s="564"/>
      <c r="FS87" s="564"/>
      <c r="FT87" s="564"/>
      <c r="FU87" s="564"/>
      <c r="FV87" s="564"/>
      <c r="FW87" s="564"/>
      <c r="FX87" s="564"/>
      <c r="FY87" s="564"/>
      <c r="FZ87" s="564"/>
      <c r="GA87" s="564"/>
      <c r="GB87" s="564"/>
      <c r="GC87" s="564"/>
      <c r="GD87" s="564"/>
      <c r="GE87" s="564"/>
      <c r="GF87" s="564"/>
      <c r="GG87" s="564"/>
      <c r="GH87" s="564"/>
      <c r="GI87" s="564"/>
      <c r="GJ87" s="564"/>
      <c r="GK87" s="564"/>
      <c r="GL87" s="564"/>
      <c r="GM87" s="564"/>
      <c r="GN87" s="564"/>
      <c r="GO87" s="564"/>
      <c r="GP87" s="564"/>
      <c r="GQ87" s="564"/>
      <c r="GR87" s="564"/>
      <c r="GS87" s="564"/>
      <c r="GT87" s="564"/>
      <c r="GU87" s="564"/>
      <c r="GV87" s="489"/>
      <c r="GW87" s="489"/>
      <c r="GX87" s="489"/>
      <c r="GY87" s="489"/>
      <c r="GZ87" s="489"/>
      <c r="HA87" s="489"/>
      <c r="HB87" s="489"/>
      <c r="HC87" s="489"/>
      <c r="HD87" s="489"/>
      <c r="HE87" s="489"/>
      <c r="HF87" s="489"/>
      <c r="HG87" s="489"/>
      <c r="HH87" s="489"/>
      <c r="HI87" s="489"/>
      <c r="HJ87" s="489"/>
      <c r="HK87" s="489"/>
      <c r="HL87" s="489"/>
      <c r="HM87" s="489"/>
      <c r="HN87" s="489"/>
      <c r="HO87" s="489"/>
      <c r="HP87" s="489"/>
      <c r="HQ87" s="489"/>
      <c r="HR87" s="489"/>
      <c r="HS87" s="489"/>
      <c r="HT87" s="489"/>
      <c r="HU87" s="489"/>
      <c r="HV87" s="489"/>
      <c r="HW87" s="489"/>
      <c r="HX87" s="489"/>
      <c r="HY87" s="489"/>
      <c r="HZ87" s="489"/>
      <c r="IA87" s="489"/>
      <c r="IB87" s="489"/>
      <c r="IC87" s="489"/>
      <c r="ID87" s="489"/>
      <c r="IE87" s="489"/>
      <c r="IF87" s="489"/>
      <c r="IH87" s="564"/>
      <c r="II87" s="564"/>
      <c r="IJ87" s="564"/>
      <c r="IK87" s="489"/>
      <c r="IL87" s="489"/>
      <c r="IM87" s="564"/>
      <c r="IN87" s="564"/>
      <c r="IO87" s="564"/>
      <c r="IP87" s="564"/>
      <c r="IQ87" s="564"/>
      <c r="IR87" s="564"/>
      <c r="IS87" s="489"/>
      <c r="IT87" s="489"/>
      <c r="IU87" s="489"/>
      <c r="IV87" s="489"/>
      <c r="IW87" s="489"/>
      <c r="IX87" s="489"/>
      <c r="IY87" s="489"/>
      <c r="JA87" s="564"/>
      <c r="JB87" s="564"/>
      <c r="JC87" s="564"/>
      <c r="JD87" s="564"/>
      <c r="JE87" s="489"/>
      <c r="JG87" s="562"/>
      <c r="JH87" s="562"/>
      <c r="JI87" s="562"/>
      <c r="JJ87" s="489"/>
      <c r="JK87" s="489"/>
      <c r="JL87" s="562"/>
      <c r="JM87" s="562"/>
      <c r="JN87" s="562"/>
      <c r="JO87" s="562"/>
      <c r="JP87" s="562"/>
      <c r="JQ87" s="562"/>
      <c r="JR87" s="562"/>
      <c r="JS87" s="562"/>
      <c r="JT87" s="562"/>
      <c r="JU87" s="562"/>
      <c r="JV87" s="562"/>
      <c r="JW87" s="562"/>
      <c r="JX87" s="562"/>
      <c r="JY87" s="562"/>
      <c r="JZ87" s="562"/>
      <c r="KA87" s="562"/>
      <c r="KB87" s="489"/>
      <c r="KC87" s="489"/>
      <c r="KD87" s="489"/>
      <c r="KE87" s="489"/>
      <c r="KF87" s="489"/>
      <c r="KG87" s="489"/>
      <c r="KH87" s="489"/>
      <c r="KI87" s="489"/>
      <c r="KJ87" s="489"/>
      <c r="KK87" s="489"/>
      <c r="KL87" s="489"/>
      <c r="KM87" s="489"/>
      <c r="KN87" s="489"/>
      <c r="KO87" s="489"/>
      <c r="KP87" s="489"/>
      <c r="KQ87" s="489"/>
      <c r="KR87" s="489"/>
      <c r="KT87" s="564"/>
      <c r="KU87" s="564"/>
      <c r="KV87" s="489"/>
      <c r="KW87" s="489"/>
    </row>
    <row r="88" spans="1:309">
      <c r="F88" s="489"/>
      <c r="G88" s="489"/>
      <c r="H88" s="489"/>
      <c r="I88" s="489"/>
      <c r="J88" s="489"/>
      <c r="K88" s="489"/>
      <c r="L88" s="564"/>
      <c r="M88" s="489"/>
      <c r="O88" s="562"/>
      <c r="P88" s="562"/>
      <c r="Q88" s="562"/>
      <c r="R88" s="562"/>
      <c r="S88" s="562"/>
      <c r="T88" s="562"/>
      <c r="U88" s="562"/>
      <c r="V88" s="562"/>
      <c r="W88" s="489"/>
      <c r="Y88" s="562"/>
      <c r="Z88" s="562"/>
      <c r="AA88" s="562"/>
      <c r="AB88" s="562"/>
      <c r="AC88" s="562"/>
      <c r="AD88" s="562"/>
      <c r="AE88" s="562"/>
      <c r="AF88" s="489"/>
      <c r="AH88" s="489"/>
      <c r="AI88" s="489"/>
      <c r="AJ88" s="489"/>
      <c r="AK88" s="489"/>
      <c r="AL88" s="489"/>
      <c r="AM88" s="489"/>
      <c r="AN88" s="489"/>
      <c r="AO88" s="489"/>
      <c r="AP88" s="489"/>
      <c r="AQ88" s="489"/>
      <c r="AR88" s="489"/>
      <c r="AS88" s="489"/>
      <c r="AT88" s="489"/>
      <c r="AU88" s="489"/>
      <c r="AV88" s="489"/>
      <c r="AW88" s="489"/>
      <c r="AX88" s="489"/>
      <c r="AY88" s="489"/>
      <c r="AZ88" s="489"/>
      <c r="BA88" s="489"/>
      <c r="BB88" s="489"/>
      <c r="BC88" s="564"/>
      <c r="BD88" s="564"/>
      <c r="BE88" s="489"/>
      <c r="BG88" s="564"/>
      <c r="BH88" s="564"/>
      <c r="BI88" s="564"/>
      <c r="BJ88" s="489"/>
      <c r="BK88" s="489"/>
      <c r="BL88" s="489"/>
      <c r="BN88" s="564"/>
      <c r="BO88" s="564"/>
      <c r="BP88" s="564"/>
      <c r="BQ88" s="489"/>
      <c r="BR88" s="489"/>
      <c r="BS88" s="489"/>
      <c r="BU88" s="564"/>
      <c r="BV88" s="564"/>
      <c r="BW88" s="564"/>
      <c r="BX88" s="489"/>
      <c r="BY88" s="489"/>
      <c r="BZ88" s="489"/>
      <c r="CB88" s="564"/>
      <c r="CC88" s="564"/>
      <c r="CD88" s="564"/>
      <c r="CE88" s="489"/>
      <c r="CF88" s="489"/>
      <c r="CG88" s="564"/>
      <c r="CH88" s="564"/>
      <c r="CI88" s="564"/>
      <c r="CJ88" s="564"/>
      <c r="CK88" s="564"/>
      <c r="CL88" s="564"/>
      <c r="CM88" s="489"/>
      <c r="CN88" s="489"/>
      <c r="CO88" s="489"/>
      <c r="CP88" s="489"/>
      <c r="CQ88" s="489"/>
      <c r="CR88" s="489"/>
      <c r="CS88" s="489"/>
      <c r="CT88" s="489"/>
      <c r="CV88" s="564"/>
      <c r="CW88" s="564"/>
      <c r="CX88" s="564"/>
      <c r="CY88" s="489"/>
      <c r="CZ88" s="489"/>
      <c r="DA88" s="564"/>
      <c r="DB88" s="489"/>
      <c r="DC88" s="564"/>
      <c r="DD88" s="564"/>
      <c r="DE88" s="564"/>
      <c r="DF88" s="564"/>
      <c r="DG88" s="564"/>
      <c r="DH88" s="564"/>
      <c r="DI88" s="564"/>
      <c r="DJ88" s="564"/>
      <c r="DK88" s="564"/>
      <c r="DL88" s="564"/>
      <c r="DM88" s="564"/>
      <c r="DN88" s="564"/>
      <c r="DO88" s="564"/>
      <c r="DP88" s="564"/>
      <c r="DQ88" s="564"/>
      <c r="DR88" s="564"/>
      <c r="DS88" s="564"/>
      <c r="DT88" s="564"/>
      <c r="DU88" s="564"/>
      <c r="DV88" s="564"/>
      <c r="DW88" s="489"/>
      <c r="DX88" s="489"/>
      <c r="DY88" s="489"/>
      <c r="DZ88" s="489"/>
      <c r="EA88" s="489"/>
      <c r="EB88" s="489"/>
      <c r="EC88" s="489"/>
      <c r="ED88" s="489"/>
      <c r="EE88" s="489"/>
      <c r="EF88" s="489"/>
      <c r="EG88" s="489"/>
      <c r="EH88" s="489"/>
      <c r="EI88" s="489"/>
      <c r="EJ88" s="489"/>
      <c r="EK88" s="489"/>
      <c r="EL88" s="489"/>
      <c r="EM88" s="489"/>
      <c r="EN88" s="489"/>
      <c r="EO88" s="489"/>
      <c r="EP88" s="489"/>
      <c r="EQ88" s="489"/>
      <c r="ES88" s="564"/>
      <c r="ET88" s="564"/>
      <c r="EU88" s="564"/>
      <c r="EV88" s="489"/>
      <c r="EW88" s="489"/>
      <c r="EX88" s="489"/>
      <c r="EZ88" s="564"/>
      <c r="FA88" s="564"/>
      <c r="FB88" s="564"/>
      <c r="FC88" s="489"/>
      <c r="FD88" s="489"/>
      <c r="FE88" s="489"/>
      <c r="FG88" s="564"/>
      <c r="FH88" s="564"/>
      <c r="FI88" s="564"/>
      <c r="FJ88" s="489"/>
      <c r="FK88" s="489"/>
      <c r="FL88" s="564"/>
      <c r="FM88" s="564"/>
      <c r="FN88" s="564"/>
      <c r="FO88" s="564"/>
      <c r="FP88" s="564"/>
      <c r="FQ88" s="564"/>
      <c r="FR88" s="564"/>
      <c r="FS88" s="564"/>
      <c r="FT88" s="564"/>
      <c r="FU88" s="564"/>
      <c r="FV88" s="564"/>
      <c r="FW88" s="564"/>
      <c r="FX88" s="564"/>
      <c r="FY88" s="564"/>
      <c r="FZ88" s="564"/>
      <c r="GA88" s="564"/>
      <c r="GB88" s="564"/>
      <c r="GC88" s="564"/>
      <c r="GD88" s="564"/>
      <c r="GE88" s="564"/>
      <c r="GF88" s="564"/>
      <c r="GG88" s="564"/>
      <c r="GH88" s="564"/>
      <c r="GI88" s="564"/>
      <c r="GJ88" s="564"/>
      <c r="GK88" s="564"/>
      <c r="GL88" s="564"/>
      <c r="GM88" s="564"/>
      <c r="GN88" s="564"/>
      <c r="GO88" s="564"/>
      <c r="GP88" s="564"/>
      <c r="GQ88" s="564"/>
      <c r="GR88" s="564"/>
      <c r="GS88" s="564"/>
      <c r="GT88" s="564"/>
      <c r="GU88" s="564"/>
      <c r="GV88" s="489"/>
      <c r="GW88" s="489"/>
      <c r="GX88" s="489"/>
      <c r="GY88" s="489"/>
      <c r="GZ88" s="489"/>
      <c r="HA88" s="489"/>
      <c r="HB88" s="489"/>
      <c r="HC88" s="489"/>
      <c r="HD88" s="489"/>
      <c r="HE88" s="489"/>
      <c r="HF88" s="489"/>
      <c r="HG88" s="489"/>
      <c r="HH88" s="489"/>
      <c r="HI88" s="489"/>
      <c r="HJ88" s="489"/>
      <c r="HK88" s="489"/>
      <c r="HL88" s="489"/>
      <c r="HM88" s="489"/>
      <c r="HN88" s="489"/>
      <c r="HO88" s="489"/>
      <c r="HP88" s="489"/>
      <c r="HQ88" s="489"/>
      <c r="HR88" s="489"/>
      <c r="HS88" s="489"/>
      <c r="HT88" s="489"/>
      <c r="HU88" s="489"/>
      <c r="HV88" s="489"/>
      <c r="HW88" s="489"/>
      <c r="HX88" s="489"/>
      <c r="HY88" s="489"/>
      <c r="HZ88" s="489"/>
      <c r="IA88" s="489"/>
      <c r="IB88" s="489"/>
      <c r="IC88" s="489"/>
      <c r="ID88" s="489"/>
      <c r="IE88" s="489"/>
      <c r="IF88" s="489"/>
      <c r="IH88" s="564"/>
      <c r="II88" s="564"/>
      <c r="IJ88" s="564"/>
      <c r="IK88" s="489"/>
      <c r="IL88" s="489"/>
      <c r="IM88" s="564"/>
      <c r="IN88" s="564"/>
      <c r="IO88" s="564"/>
      <c r="IP88" s="564"/>
      <c r="IQ88" s="564"/>
      <c r="IR88" s="564"/>
      <c r="IS88" s="489"/>
      <c r="IT88" s="489"/>
      <c r="IU88" s="489"/>
      <c r="IV88" s="489"/>
      <c r="IW88" s="489"/>
      <c r="IX88" s="489"/>
      <c r="IY88" s="489"/>
      <c r="JA88" s="564"/>
      <c r="JB88" s="564"/>
      <c r="JC88" s="564"/>
      <c r="JD88" s="564"/>
      <c r="JE88" s="489"/>
      <c r="JG88" s="562"/>
      <c r="JH88" s="562"/>
      <c r="JI88" s="562"/>
      <c r="JJ88" s="489"/>
      <c r="JK88" s="489"/>
      <c r="JL88" s="562"/>
      <c r="JM88" s="562"/>
      <c r="JN88" s="562"/>
      <c r="JO88" s="562"/>
      <c r="JP88" s="562"/>
      <c r="JQ88" s="562"/>
      <c r="JR88" s="562"/>
      <c r="JS88" s="562"/>
      <c r="JT88" s="562"/>
      <c r="JU88" s="562"/>
      <c r="JV88" s="562"/>
      <c r="JW88" s="562"/>
      <c r="JX88" s="562"/>
      <c r="JY88" s="562"/>
      <c r="JZ88" s="562"/>
      <c r="KA88" s="562"/>
      <c r="KB88" s="489"/>
      <c r="KC88" s="489"/>
      <c r="KD88" s="489"/>
      <c r="KE88" s="489"/>
      <c r="KF88" s="489"/>
      <c r="KG88" s="489"/>
      <c r="KH88" s="489"/>
      <c r="KI88" s="489"/>
      <c r="KJ88" s="489"/>
      <c r="KK88" s="489"/>
      <c r="KL88" s="489"/>
      <c r="KM88" s="489"/>
      <c r="KN88" s="489"/>
      <c r="KO88" s="489"/>
      <c r="KP88" s="489"/>
      <c r="KQ88" s="489"/>
      <c r="KR88" s="489"/>
      <c r="KT88" s="564"/>
      <c r="KU88" s="564"/>
      <c r="KV88" s="489"/>
      <c r="KW88" s="489"/>
    </row>
    <row r="89" spans="1:309">
      <c r="F89" s="489"/>
      <c r="G89" s="489"/>
      <c r="H89" s="489"/>
      <c r="I89" s="489"/>
      <c r="J89" s="489"/>
      <c r="K89" s="489"/>
      <c r="L89" s="564"/>
      <c r="M89" s="489"/>
      <c r="O89" s="562"/>
      <c r="P89" s="562"/>
      <c r="Q89" s="562"/>
      <c r="R89" s="562"/>
      <c r="S89" s="562"/>
      <c r="T89" s="562"/>
      <c r="U89" s="562"/>
      <c r="V89" s="562"/>
      <c r="W89" s="489"/>
      <c r="Y89" s="562"/>
      <c r="Z89" s="562"/>
      <c r="AA89" s="562"/>
      <c r="AB89" s="562"/>
      <c r="AC89" s="562"/>
      <c r="AD89" s="562"/>
      <c r="AE89" s="562"/>
      <c r="AF89" s="489"/>
      <c r="AH89" s="489"/>
      <c r="AI89" s="489"/>
      <c r="AJ89" s="489"/>
      <c r="AK89" s="489"/>
      <c r="AL89" s="489"/>
      <c r="AM89" s="489"/>
      <c r="AN89" s="489"/>
      <c r="AO89" s="489"/>
      <c r="AP89" s="489"/>
      <c r="AQ89" s="489"/>
      <c r="AR89" s="489"/>
      <c r="AS89" s="489"/>
      <c r="AT89" s="489"/>
      <c r="AU89" s="489"/>
      <c r="AV89" s="489"/>
      <c r="AW89" s="489"/>
      <c r="AX89" s="489"/>
      <c r="AY89" s="489"/>
      <c r="AZ89" s="489"/>
      <c r="BA89" s="489"/>
      <c r="BB89" s="489"/>
      <c r="BC89" s="564"/>
      <c r="BD89" s="564"/>
      <c r="BE89" s="489"/>
      <c r="BG89" s="564"/>
      <c r="BH89" s="564"/>
      <c r="BI89" s="564"/>
      <c r="BJ89" s="489"/>
      <c r="BK89" s="489"/>
      <c r="BL89" s="489"/>
      <c r="BN89" s="564"/>
      <c r="BO89" s="564"/>
      <c r="BP89" s="564"/>
      <c r="BQ89" s="489"/>
      <c r="BR89" s="489"/>
      <c r="BS89" s="489"/>
      <c r="BU89" s="564"/>
      <c r="BV89" s="564"/>
      <c r="BW89" s="564"/>
      <c r="BX89" s="489"/>
      <c r="BY89" s="489"/>
      <c r="BZ89" s="489"/>
      <c r="CB89" s="564"/>
      <c r="CC89" s="564"/>
      <c r="CD89" s="564"/>
      <c r="CE89" s="489"/>
      <c r="CF89" s="489"/>
      <c r="CG89" s="564"/>
      <c r="CH89" s="564"/>
      <c r="CI89" s="564"/>
      <c r="CJ89" s="564"/>
      <c r="CK89" s="564"/>
      <c r="CL89" s="564"/>
      <c r="CM89" s="489"/>
      <c r="CN89" s="489"/>
      <c r="CO89" s="489"/>
      <c r="CP89" s="489"/>
      <c r="CQ89" s="489"/>
      <c r="CR89" s="489"/>
      <c r="CS89" s="489"/>
      <c r="CT89" s="489"/>
      <c r="CV89" s="564"/>
      <c r="CW89" s="564"/>
      <c r="CX89" s="564"/>
      <c r="CY89" s="489"/>
      <c r="CZ89" s="489"/>
      <c r="DA89" s="564"/>
      <c r="DB89" s="489"/>
      <c r="DC89" s="564"/>
      <c r="DD89" s="564"/>
      <c r="DE89" s="564"/>
      <c r="DF89" s="564"/>
      <c r="DG89" s="564"/>
      <c r="DH89" s="564"/>
      <c r="DI89" s="564"/>
      <c r="DJ89" s="564"/>
      <c r="DK89" s="564"/>
      <c r="DL89" s="564"/>
      <c r="DM89" s="564"/>
      <c r="DN89" s="564"/>
      <c r="DO89" s="564"/>
      <c r="DP89" s="564"/>
      <c r="DQ89" s="564"/>
      <c r="DR89" s="564"/>
      <c r="DS89" s="564"/>
      <c r="DT89" s="564"/>
      <c r="DU89" s="564"/>
      <c r="DV89" s="564"/>
      <c r="DW89" s="489"/>
      <c r="DX89" s="489"/>
      <c r="DY89" s="489"/>
      <c r="DZ89" s="489"/>
      <c r="EA89" s="489"/>
      <c r="EB89" s="489"/>
      <c r="EC89" s="489"/>
      <c r="ED89" s="489"/>
      <c r="EE89" s="489"/>
      <c r="EF89" s="489"/>
      <c r="EG89" s="489"/>
      <c r="EH89" s="489"/>
      <c r="EI89" s="489"/>
      <c r="EJ89" s="489"/>
      <c r="EK89" s="489"/>
      <c r="EL89" s="489"/>
      <c r="EM89" s="489"/>
      <c r="EN89" s="489"/>
      <c r="EO89" s="489"/>
      <c r="EP89" s="489"/>
      <c r="EQ89" s="489"/>
      <c r="ES89" s="564"/>
      <c r="ET89" s="564"/>
      <c r="EU89" s="564"/>
      <c r="EV89" s="489"/>
      <c r="EW89" s="489"/>
      <c r="EX89" s="489"/>
      <c r="EZ89" s="564"/>
      <c r="FA89" s="564"/>
      <c r="FB89" s="564"/>
      <c r="FC89" s="489"/>
      <c r="FD89" s="489"/>
      <c r="FE89" s="489"/>
      <c r="FG89" s="564"/>
      <c r="FH89" s="564"/>
      <c r="FI89" s="564"/>
      <c r="FJ89" s="489"/>
      <c r="FK89" s="489"/>
      <c r="FL89" s="564"/>
      <c r="FM89" s="564"/>
      <c r="FN89" s="564"/>
      <c r="FO89" s="564"/>
      <c r="FP89" s="564"/>
      <c r="FQ89" s="564"/>
      <c r="FR89" s="564"/>
      <c r="FS89" s="564"/>
      <c r="FT89" s="564"/>
      <c r="FU89" s="564"/>
      <c r="FV89" s="564"/>
      <c r="FW89" s="564"/>
      <c r="FX89" s="564"/>
      <c r="FY89" s="564"/>
      <c r="FZ89" s="564"/>
      <c r="GA89" s="564"/>
      <c r="GB89" s="564"/>
      <c r="GC89" s="564"/>
      <c r="GD89" s="564"/>
      <c r="GE89" s="564"/>
      <c r="GF89" s="564"/>
      <c r="GG89" s="564"/>
      <c r="GH89" s="564"/>
      <c r="GI89" s="564"/>
      <c r="GJ89" s="564"/>
      <c r="GK89" s="564"/>
      <c r="GL89" s="564"/>
      <c r="GM89" s="564"/>
      <c r="GN89" s="564"/>
      <c r="GO89" s="564"/>
      <c r="GP89" s="564"/>
      <c r="GQ89" s="564"/>
      <c r="GR89" s="564"/>
      <c r="GS89" s="564"/>
      <c r="GT89" s="564"/>
      <c r="GU89" s="564"/>
      <c r="GV89" s="489"/>
      <c r="GW89" s="489"/>
      <c r="GX89" s="489"/>
      <c r="GY89" s="489"/>
      <c r="GZ89" s="489"/>
      <c r="HA89" s="489"/>
      <c r="HB89" s="489"/>
      <c r="HC89" s="489"/>
      <c r="HD89" s="489"/>
      <c r="HE89" s="489"/>
      <c r="HF89" s="489"/>
      <c r="HG89" s="489"/>
      <c r="HH89" s="489"/>
      <c r="HI89" s="489"/>
      <c r="HJ89" s="489"/>
      <c r="HK89" s="489"/>
      <c r="HL89" s="489"/>
      <c r="HM89" s="489"/>
      <c r="HN89" s="489"/>
      <c r="HO89" s="489"/>
      <c r="HP89" s="489"/>
      <c r="HQ89" s="489"/>
      <c r="HR89" s="489"/>
      <c r="HS89" s="489"/>
      <c r="HT89" s="489"/>
      <c r="HU89" s="489"/>
      <c r="HV89" s="489"/>
      <c r="HW89" s="489"/>
      <c r="HX89" s="489"/>
      <c r="HY89" s="489"/>
      <c r="HZ89" s="489"/>
      <c r="IA89" s="489"/>
      <c r="IB89" s="489"/>
      <c r="IC89" s="489"/>
      <c r="ID89" s="489"/>
      <c r="IE89" s="489"/>
      <c r="IF89" s="489"/>
      <c r="IH89" s="564"/>
      <c r="II89" s="564"/>
      <c r="IJ89" s="564"/>
      <c r="IK89" s="489"/>
      <c r="IL89" s="489"/>
      <c r="IM89" s="564"/>
      <c r="IN89" s="564"/>
      <c r="IO89" s="564"/>
      <c r="IP89" s="564"/>
      <c r="IQ89" s="564"/>
      <c r="IR89" s="564"/>
      <c r="IS89" s="489"/>
      <c r="IT89" s="489"/>
      <c r="IU89" s="489"/>
      <c r="IV89" s="489"/>
      <c r="IW89" s="489"/>
      <c r="IX89" s="489"/>
      <c r="IY89" s="489"/>
      <c r="JA89" s="564"/>
      <c r="JB89" s="564"/>
      <c r="JC89" s="564"/>
      <c r="JD89" s="564"/>
      <c r="JE89" s="489"/>
      <c r="JG89" s="562"/>
      <c r="JH89" s="562"/>
      <c r="JI89" s="562"/>
      <c r="JJ89" s="489"/>
      <c r="JK89" s="489"/>
      <c r="JL89" s="562"/>
      <c r="JM89" s="562"/>
      <c r="JN89" s="562"/>
      <c r="JO89" s="562"/>
      <c r="JP89" s="562"/>
      <c r="JQ89" s="562"/>
      <c r="JR89" s="562"/>
      <c r="JS89" s="562"/>
      <c r="JT89" s="562"/>
      <c r="JU89" s="562"/>
      <c r="JV89" s="562"/>
      <c r="JW89" s="562"/>
      <c r="JX89" s="562"/>
      <c r="JY89" s="562"/>
      <c r="JZ89" s="562"/>
      <c r="KA89" s="562"/>
      <c r="KB89" s="489"/>
      <c r="KC89" s="489"/>
      <c r="KD89" s="489"/>
      <c r="KE89" s="489"/>
      <c r="KF89" s="489"/>
      <c r="KG89" s="489"/>
      <c r="KH89" s="489"/>
      <c r="KI89" s="489"/>
      <c r="KJ89" s="489"/>
      <c r="KK89" s="489"/>
      <c r="KL89" s="489"/>
      <c r="KM89" s="489"/>
      <c r="KN89" s="489"/>
      <c r="KO89" s="489"/>
      <c r="KP89" s="489"/>
      <c r="KQ89" s="489"/>
      <c r="KR89" s="489"/>
      <c r="KT89" s="564"/>
      <c r="KU89" s="564"/>
      <c r="KV89" s="489"/>
      <c r="KW89" s="489"/>
    </row>
    <row r="90" spans="1:309">
      <c r="F90" s="489"/>
      <c r="G90" s="489"/>
      <c r="H90" s="489"/>
      <c r="I90" s="489"/>
      <c r="J90" s="489"/>
      <c r="K90" s="489"/>
      <c r="L90" s="564"/>
      <c r="M90" s="489"/>
      <c r="O90" s="562"/>
      <c r="P90" s="562"/>
      <c r="Q90" s="562"/>
      <c r="R90" s="562"/>
      <c r="S90" s="562"/>
      <c r="T90" s="562"/>
      <c r="U90" s="562"/>
      <c r="V90" s="562"/>
      <c r="W90" s="489"/>
      <c r="Y90" s="562"/>
      <c r="Z90" s="562"/>
      <c r="AA90" s="562"/>
      <c r="AB90" s="562"/>
      <c r="AC90" s="562"/>
      <c r="AD90" s="562"/>
      <c r="AE90" s="562"/>
      <c r="AF90" s="489"/>
      <c r="AH90" s="489"/>
      <c r="AI90" s="489"/>
      <c r="AJ90" s="489"/>
      <c r="AK90" s="489"/>
      <c r="AL90" s="489"/>
      <c r="AM90" s="489"/>
      <c r="AN90" s="489"/>
      <c r="AO90" s="489"/>
      <c r="AP90" s="489"/>
      <c r="AQ90" s="489"/>
      <c r="AR90" s="489"/>
      <c r="AS90" s="489"/>
      <c r="AT90" s="489"/>
      <c r="AU90" s="489"/>
      <c r="AV90" s="489"/>
      <c r="AW90" s="489"/>
      <c r="AX90" s="489"/>
      <c r="AY90" s="489"/>
      <c r="AZ90" s="489"/>
      <c r="BA90" s="489"/>
      <c r="BB90" s="489"/>
      <c r="BC90" s="564"/>
      <c r="BD90" s="564"/>
      <c r="BE90" s="489"/>
      <c r="BG90" s="564"/>
      <c r="BH90" s="564"/>
      <c r="BI90" s="564"/>
      <c r="BJ90" s="489"/>
      <c r="BK90" s="489"/>
      <c r="BL90" s="489"/>
      <c r="BN90" s="564"/>
      <c r="BO90" s="564"/>
      <c r="BP90" s="564"/>
      <c r="BQ90" s="489"/>
      <c r="BR90" s="489"/>
      <c r="BS90" s="489"/>
      <c r="BU90" s="564"/>
      <c r="BV90" s="564"/>
      <c r="BW90" s="564"/>
      <c r="BX90" s="489"/>
      <c r="BY90" s="489"/>
      <c r="BZ90" s="489"/>
      <c r="CB90" s="564"/>
      <c r="CC90" s="564"/>
      <c r="CD90" s="564"/>
      <c r="CE90" s="489"/>
      <c r="CF90" s="489"/>
      <c r="CG90" s="564"/>
      <c r="CH90" s="564"/>
      <c r="CI90" s="564"/>
      <c r="CJ90" s="564"/>
      <c r="CK90" s="564"/>
      <c r="CL90" s="564"/>
      <c r="CM90" s="489"/>
      <c r="CN90" s="489"/>
      <c r="CO90" s="489"/>
      <c r="CP90" s="489"/>
      <c r="CQ90" s="489"/>
      <c r="CR90" s="489"/>
      <c r="CS90" s="489"/>
      <c r="CT90" s="489"/>
      <c r="CV90" s="564"/>
      <c r="CW90" s="564"/>
      <c r="CX90" s="564"/>
      <c r="CY90" s="489"/>
      <c r="CZ90" s="489"/>
      <c r="DA90" s="564"/>
      <c r="DB90" s="489"/>
      <c r="DC90" s="564"/>
      <c r="DD90" s="564"/>
      <c r="DE90" s="564"/>
      <c r="DF90" s="564"/>
      <c r="DG90" s="564"/>
      <c r="DH90" s="564"/>
      <c r="DI90" s="564"/>
      <c r="DJ90" s="564"/>
      <c r="DK90" s="564"/>
      <c r="DL90" s="564"/>
      <c r="DM90" s="564"/>
      <c r="DN90" s="564"/>
      <c r="DO90" s="564"/>
      <c r="DP90" s="564"/>
      <c r="DQ90" s="564"/>
      <c r="DR90" s="564"/>
      <c r="DS90" s="564"/>
      <c r="DT90" s="564"/>
      <c r="DU90" s="564"/>
      <c r="DV90" s="564"/>
      <c r="DW90" s="489"/>
      <c r="DX90" s="489"/>
      <c r="DY90" s="489"/>
      <c r="DZ90" s="489"/>
      <c r="EA90" s="489"/>
      <c r="EB90" s="489"/>
      <c r="EC90" s="489"/>
      <c r="ED90" s="489"/>
      <c r="EE90" s="489"/>
      <c r="EF90" s="489"/>
      <c r="EG90" s="489"/>
      <c r="EH90" s="489"/>
      <c r="EI90" s="489"/>
      <c r="EJ90" s="489"/>
      <c r="EK90" s="489"/>
      <c r="EL90" s="489"/>
      <c r="EM90" s="489"/>
      <c r="EN90" s="489"/>
      <c r="EO90" s="489"/>
      <c r="EP90" s="489"/>
      <c r="EQ90" s="489"/>
      <c r="ES90" s="564"/>
      <c r="ET90" s="564"/>
      <c r="EU90" s="564"/>
      <c r="EV90" s="489"/>
      <c r="EW90" s="489"/>
      <c r="EX90" s="489"/>
      <c r="EZ90" s="564"/>
      <c r="FA90" s="564"/>
      <c r="FB90" s="564"/>
      <c r="FC90" s="489"/>
      <c r="FD90" s="489"/>
      <c r="FE90" s="489"/>
      <c r="FG90" s="564"/>
      <c r="FH90" s="564"/>
      <c r="FI90" s="564"/>
      <c r="FJ90" s="489"/>
      <c r="FK90" s="489"/>
      <c r="FL90" s="564"/>
      <c r="FM90" s="564"/>
      <c r="FN90" s="564"/>
      <c r="FO90" s="564"/>
      <c r="FP90" s="564"/>
      <c r="FQ90" s="564"/>
      <c r="FR90" s="564"/>
      <c r="FS90" s="564"/>
      <c r="FT90" s="564"/>
      <c r="FU90" s="564"/>
      <c r="FV90" s="564"/>
      <c r="FW90" s="564"/>
      <c r="FX90" s="564"/>
      <c r="FY90" s="564"/>
      <c r="FZ90" s="564"/>
      <c r="GA90" s="564"/>
      <c r="GB90" s="564"/>
      <c r="GC90" s="564"/>
      <c r="GD90" s="564"/>
      <c r="GE90" s="564"/>
      <c r="GF90" s="564"/>
      <c r="GG90" s="564"/>
      <c r="GH90" s="564"/>
      <c r="GI90" s="564"/>
      <c r="GJ90" s="564"/>
      <c r="GK90" s="564"/>
      <c r="GL90" s="564"/>
      <c r="GM90" s="564"/>
      <c r="GN90" s="564"/>
      <c r="GO90" s="564"/>
      <c r="GP90" s="564"/>
      <c r="GQ90" s="564"/>
      <c r="GR90" s="564"/>
      <c r="GS90" s="564"/>
      <c r="GT90" s="564"/>
      <c r="GU90" s="564"/>
      <c r="GV90" s="489"/>
      <c r="GW90" s="489"/>
      <c r="GX90" s="489"/>
      <c r="GY90" s="489"/>
      <c r="GZ90" s="489"/>
      <c r="HA90" s="489"/>
      <c r="HB90" s="489"/>
      <c r="HC90" s="489"/>
      <c r="HD90" s="489"/>
      <c r="HE90" s="489"/>
      <c r="HF90" s="489"/>
      <c r="HG90" s="489"/>
      <c r="HH90" s="489"/>
      <c r="HI90" s="489"/>
      <c r="HJ90" s="489"/>
      <c r="HK90" s="489"/>
      <c r="HL90" s="489"/>
      <c r="HM90" s="489"/>
      <c r="HN90" s="489"/>
      <c r="HO90" s="489"/>
      <c r="HP90" s="489"/>
      <c r="HQ90" s="489"/>
      <c r="HR90" s="489"/>
      <c r="HS90" s="489"/>
      <c r="HT90" s="489"/>
      <c r="HU90" s="489"/>
      <c r="HV90" s="489"/>
      <c r="HW90" s="489"/>
      <c r="HX90" s="489"/>
      <c r="HY90" s="489"/>
      <c r="HZ90" s="489"/>
      <c r="IA90" s="489"/>
      <c r="IB90" s="489"/>
      <c r="IC90" s="489"/>
      <c r="ID90" s="489"/>
      <c r="IE90" s="489"/>
      <c r="IF90" s="489"/>
      <c r="IH90" s="564"/>
      <c r="II90" s="564"/>
      <c r="IJ90" s="564"/>
      <c r="IK90" s="489"/>
      <c r="IL90" s="489"/>
      <c r="IM90" s="564"/>
      <c r="IN90" s="564"/>
      <c r="IO90" s="564"/>
      <c r="IP90" s="564"/>
      <c r="IQ90" s="564"/>
      <c r="IR90" s="564"/>
      <c r="IS90" s="489"/>
      <c r="IT90" s="489"/>
      <c r="IU90" s="489"/>
      <c r="IV90" s="489"/>
      <c r="IW90" s="489"/>
      <c r="IX90" s="489"/>
      <c r="IY90" s="489"/>
      <c r="JA90" s="564"/>
      <c r="JB90" s="564"/>
      <c r="JC90" s="564"/>
      <c r="JD90" s="564"/>
      <c r="JE90" s="489"/>
      <c r="JG90" s="562"/>
      <c r="JH90" s="562"/>
      <c r="JI90" s="562"/>
      <c r="JJ90" s="489"/>
      <c r="JK90" s="489"/>
      <c r="JL90" s="562"/>
      <c r="JM90" s="562"/>
      <c r="JN90" s="562"/>
      <c r="JO90" s="562"/>
      <c r="JP90" s="562"/>
      <c r="JQ90" s="562"/>
      <c r="JR90" s="562"/>
      <c r="JS90" s="562"/>
      <c r="JT90" s="562"/>
      <c r="JU90" s="562"/>
      <c r="JV90" s="562"/>
      <c r="JW90" s="562"/>
      <c r="JX90" s="562"/>
      <c r="JY90" s="562"/>
      <c r="JZ90" s="562"/>
      <c r="KA90" s="562"/>
      <c r="KB90" s="489"/>
      <c r="KC90" s="489"/>
      <c r="KD90" s="489"/>
      <c r="KE90" s="489"/>
      <c r="KF90" s="489"/>
      <c r="KG90" s="489"/>
      <c r="KH90" s="489"/>
      <c r="KI90" s="489"/>
      <c r="KJ90" s="489"/>
      <c r="KK90" s="489"/>
      <c r="KL90" s="489"/>
      <c r="KM90" s="489"/>
      <c r="KN90" s="489"/>
      <c r="KO90" s="489"/>
      <c r="KP90" s="489"/>
      <c r="KQ90" s="489"/>
      <c r="KR90" s="489"/>
      <c r="KT90" s="564"/>
      <c r="KU90" s="564"/>
      <c r="KV90" s="489"/>
      <c r="KW90" s="489"/>
    </row>
    <row r="91" spans="1:309">
      <c r="F91" s="489"/>
      <c r="G91" s="489"/>
      <c r="H91" s="489"/>
      <c r="I91" s="489"/>
      <c r="J91" s="489"/>
      <c r="K91" s="489"/>
      <c r="L91" s="564"/>
      <c r="M91" s="489"/>
      <c r="O91" s="562"/>
      <c r="P91" s="562"/>
      <c r="Q91" s="562"/>
      <c r="R91" s="562"/>
      <c r="S91" s="562"/>
      <c r="T91" s="562"/>
      <c r="U91" s="562"/>
      <c r="V91" s="562"/>
      <c r="W91" s="489"/>
      <c r="Y91" s="562"/>
      <c r="Z91" s="562"/>
      <c r="AA91" s="562"/>
      <c r="AB91" s="562"/>
      <c r="AC91" s="562"/>
      <c r="AD91" s="562"/>
      <c r="AE91" s="562"/>
      <c r="AF91" s="489"/>
      <c r="AH91" s="489"/>
      <c r="AI91" s="489"/>
      <c r="AJ91" s="489"/>
      <c r="AK91" s="489"/>
      <c r="AL91" s="489"/>
      <c r="AM91" s="489"/>
      <c r="AN91" s="489"/>
      <c r="AO91" s="489"/>
      <c r="AP91" s="489"/>
      <c r="AQ91" s="489"/>
      <c r="AR91" s="489"/>
      <c r="AS91" s="489"/>
      <c r="AT91" s="489"/>
      <c r="AU91" s="489"/>
      <c r="AV91" s="489"/>
      <c r="AW91" s="489"/>
      <c r="AX91" s="489"/>
      <c r="AY91" s="489"/>
      <c r="AZ91" s="489"/>
      <c r="BA91" s="489"/>
      <c r="BB91" s="489"/>
      <c r="BC91" s="564"/>
      <c r="BD91" s="564"/>
      <c r="BE91" s="489"/>
      <c r="BG91" s="564"/>
      <c r="BH91" s="564"/>
      <c r="BI91" s="564"/>
      <c r="BJ91" s="489"/>
      <c r="BK91" s="489"/>
      <c r="BL91" s="489"/>
      <c r="BN91" s="564"/>
      <c r="BO91" s="564"/>
      <c r="BP91" s="564"/>
      <c r="BQ91" s="489"/>
      <c r="BR91" s="489"/>
      <c r="BS91" s="489"/>
      <c r="BU91" s="564"/>
      <c r="BV91" s="564"/>
      <c r="BW91" s="564"/>
      <c r="BX91" s="489"/>
      <c r="BY91" s="489"/>
      <c r="BZ91" s="489"/>
      <c r="CB91" s="564"/>
      <c r="CC91" s="564"/>
      <c r="CD91" s="564"/>
      <c r="CE91" s="489"/>
      <c r="CF91" s="489"/>
      <c r="CG91" s="564"/>
      <c r="CH91" s="564"/>
      <c r="CI91" s="564"/>
      <c r="CJ91" s="564"/>
      <c r="CK91" s="564"/>
      <c r="CL91" s="564"/>
      <c r="CM91" s="489"/>
      <c r="CN91" s="489"/>
      <c r="CO91" s="489"/>
      <c r="CP91" s="489"/>
      <c r="CQ91" s="489"/>
      <c r="CR91" s="489"/>
      <c r="CS91" s="489"/>
      <c r="CT91" s="489"/>
      <c r="CV91" s="564"/>
      <c r="CW91" s="564"/>
      <c r="CX91" s="564"/>
      <c r="CY91" s="489"/>
      <c r="CZ91" s="489"/>
      <c r="DA91" s="564"/>
      <c r="DB91" s="489"/>
      <c r="DC91" s="564"/>
      <c r="DD91" s="564"/>
      <c r="DE91" s="564"/>
      <c r="DF91" s="564"/>
      <c r="DG91" s="564"/>
      <c r="DH91" s="564"/>
      <c r="DI91" s="564"/>
      <c r="DJ91" s="564"/>
      <c r="DK91" s="564"/>
      <c r="DL91" s="564"/>
      <c r="DM91" s="564"/>
      <c r="DN91" s="564"/>
      <c r="DO91" s="564"/>
      <c r="DP91" s="564"/>
      <c r="DQ91" s="564"/>
      <c r="DR91" s="564"/>
      <c r="DS91" s="564"/>
      <c r="DT91" s="564"/>
      <c r="DU91" s="564"/>
      <c r="DV91" s="564"/>
      <c r="DW91" s="489"/>
      <c r="DX91" s="489"/>
      <c r="DY91" s="489"/>
      <c r="DZ91" s="489"/>
      <c r="EA91" s="489"/>
      <c r="EB91" s="489"/>
      <c r="EC91" s="489"/>
      <c r="ED91" s="489"/>
      <c r="EE91" s="489"/>
      <c r="EF91" s="489"/>
      <c r="EG91" s="489"/>
      <c r="EH91" s="489"/>
      <c r="EI91" s="489"/>
      <c r="EJ91" s="489"/>
      <c r="EK91" s="489"/>
      <c r="EL91" s="489"/>
      <c r="EM91" s="489"/>
      <c r="EN91" s="489"/>
      <c r="EO91" s="489"/>
      <c r="EP91" s="489"/>
      <c r="EQ91" s="489"/>
      <c r="ES91" s="564"/>
      <c r="ET91" s="564"/>
      <c r="EU91" s="564"/>
      <c r="EV91" s="489"/>
      <c r="EW91" s="489"/>
      <c r="EX91" s="489"/>
      <c r="EZ91" s="564"/>
      <c r="FA91" s="564"/>
      <c r="FB91" s="564"/>
      <c r="FC91" s="489"/>
      <c r="FD91" s="489"/>
      <c r="FE91" s="489"/>
      <c r="FG91" s="564"/>
      <c r="FH91" s="564"/>
      <c r="FI91" s="564"/>
      <c r="FJ91" s="489"/>
      <c r="FK91" s="489"/>
      <c r="FL91" s="564"/>
      <c r="FM91" s="564"/>
      <c r="FN91" s="564"/>
      <c r="FO91" s="564"/>
      <c r="FP91" s="564"/>
      <c r="FQ91" s="564"/>
      <c r="FR91" s="564"/>
      <c r="FS91" s="564"/>
      <c r="FT91" s="564"/>
      <c r="FU91" s="564"/>
      <c r="FV91" s="564"/>
      <c r="FW91" s="564"/>
      <c r="FX91" s="564"/>
      <c r="FY91" s="564"/>
      <c r="FZ91" s="564"/>
      <c r="GA91" s="564"/>
      <c r="GB91" s="564"/>
      <c r="GC91" s="564"/>
      <c r="GD91" s="564"/>
      <c r="GE91" s="564"/>
      <c r="GF91" s="564"/>
      <c r="GG91" s="564"/>
      <c r="GH91" s="564"/>
      <c r="GI91" s="564"/>
      <c r="GJ91" s="564"/>
      <c r="GK91" s="564"/>
      <c r="GL91" s="564"/>
      <c r="GM91" s="564"/>
      <c r="GN91" s="564"/>
      <c r="GO91" s="564"/>
      <c r="GP91" s="564"/>
      <c r="GQ91" s="564"/>
      <c r="GR91" s="564"/>
      <c r="GS91" s="564"/>
      <c r="GT91" s="564"/>
      <c r="GU91" s="564"/>
      <c r="GV91" s="489"/>
      <c r="GW91" s="489"/>
      <c r="GX91" s="489"/>
      <c r="GY91" s="489"/>
      <c r="GZ91" s="489"/>
      <c r="HA91" s="489"/>
      <c r="HB91" s="489"/>
      <c r="HC91" s="489"/>
      <c r="HD91" s="489"/>
      <c r="HE91" s="489"/>
      <c r="HF91" s="489"/>
      <c r="HG91" s="489"/>
      <c r="HH91" s="489"/>
      <c r="HI91" s="489"/>
      <c r="HJ91" s="489"/>
      <c r="HK91" s="489"/>
      <c r="HL91" s="489"/>
      <c r="HM91" s="489"/>
      <c r="HN91" s="489"/>
      <c r="HO91" s="489"/>
      <c r="HP91" s="489"/>
      <c r="HQ91" s="489"/>
      <c r="HR91" s="489"/>
      <c r="HS91" s="489"/>
      <c r="HT91" s="489"/>
      <c r="HU91" s="489"/>
      <c r="HV91" s="489"/>
      <c r="HW91" s="489"/>
      <c r="HX91" s="489"/>
      <c r="HY91" s="489"/>
      <c r="HZ91" s="489"/>
      <c r="IA91" s="489"/>
      <c r="IB91" s="489"/>
      <c r="IC91" s="489"/>
      <c r="ID91" s="489"/>
      <c r="IE91" s="489"/>
      <c r="IF91" s="489"/>
      <c r="IH91" s="564"/>
      <c r="II91" s="564"/>
      <c r="IJ91" s="564"/>
      <c r="IK91" s="489"/>
      <c r="IL91" s="489"/>
      <c r="IM91" s="564"/>
      <c r="IN91" s="564"/>
      <c r="IO91" s="564"/>
      <c r="IP91" s="564"/>
      <c r="IQ91" s="564"/>
      <c r="IR91" s="564"/>
      <c r="IS91" s="489"/>
      <c r="IT91" s="489"/>
      <c r="IU91" s="489"/>
      <c r="IV91" s="489"/>
      <c r="IW91" s="489"/>
      <c r="IX91" s="489"/>
      <c r="IY91" s="489"/>
      <c r="JA91" s="564"/>
      <c r="JB91" s="564"/>
      <c r="JC91" s="564"/>
      <c r="JD91" s="564"/>
      <c r="JE91" s="489"/>
      <c r="JG91" s="562"/>
      <c r="JH91" s="562"/>
      <c r="JI91" s="562"/>
      <c r="JJ91" s="489"/>
      <c r="JK91" s="489"/>
      <c r="JL91" s="562"/>
      <c r="JM91" s="562"/>
      <c r="JN91" s="562"/>
      <c r="JO91" s="562"/>
      <c r="JP91" s="562"/>
      <c r="JQ91" s="562"/>
      <c r="JR91" s="562"/>
      <c r="JS91" s="562"/>
      <c r="JT91" s="562"/>
      <c r="JU91" s="562"/>
      <c r="JV91" s="562"/>
      <c r="JW91" s="562"/>
      <c r="JX91" s="562"/>
      <c r="JY91" s="562"/>
      <c r="JZ91" s="562"/>
      <c r="KA91" s="562"/>
      <c r="KB91" s="489"/>
      <c r="KC91" s="489"/>
      <c r="KD91" s="489"/>
      <c r="KE91" s="489"/>
      <c r="KF91" s="489"/>
      <c r="KG91" s="489"/>
      <c r="KH91" s="489"/>
      <c r="KI91" s="489"/>
      <c r="KJ91" s="489"/>
      <c r="KK91" s="489"/>
      <c r="KL91" s="489"/>
      <c r="KM91" s="489"/>
      <c r="KN91" s="489"/>
      <c r="KO91" s="489"/>
      <c r="KP91" s="489"/>
      <c r="KQ91" s="489"/>
      <c r="KR91" s="489"/>
      <c r="KT91" s="564"/>
      <c r="KU91" s="564"/>
      <c r="KV91" s="489"/>
      <c r="KW91" s="489"/>
    </row>
    <row r="92" spans="1:309">
      <c r="F92" s="489"/>
      <c r="G92" s="489"/>
      <c r="H92" s="489"/>
      <c r="I92" s="489"/>
      <c r="J92" s="489"/>
      <c r="K92" s="489"/>
      <c r="L92" s="564"/>
      <c r="M92" s="489"/>
      <c r="O92" s="562"/>
      <c r="P92" s="562"/>
      <c r="Q92" s="562"/>
      <c r="R92" s="562"/>
      <c r="S92" s="562"/>
      <c r="T92" s="562"/>
      <c r="U92" s="562"/>
      <c r="V92" s="562"/>
      <c r="W92" s="489"/>
      <c r="Y92" s="562"/>
      <c r="Z92" s="562"/>
      <c r="AA92" s="562"/>
      <c r="AB92" s="562"/>
      <c r="AC92" s="562"/>
      <c r="AD92" s="562"/>
      <c r="AE92" s="562"/>
      <c r="AF92" s="489"/>
      <c r="AH92" s="489"/>
      <c r="AI92" s="489"/>
      <c r="AJ92" s="489"/>
      <c r="AK92" s="489"/>
      <c r="AL92" s="489"/>
      <c r="AM92" s="489"/>
      <c r="AN92" s="489"/>
      <c r="AO92" s="489"/>
      <c r="AP92" s="489"/>
      <c r="AQ92" s="489"/>
      <c r="AR92" s="489"/>
      <c r="AS92" s="489"/>
      <c r="AT92" s="489"/>
      <c r="AU92" s="489"/>
      <c r="AV92" s="489"/>
      <c r="AW92" s="489"/>
      <c r="AX92" s="489"/>
      <c r="AY92" s="489"/>
      <c r="AZ92" s="489"/>
      <c r="BA92" s="489"/>
      <c r="BB92" s="489"/>
      <c r="BC92" s="564"/>
      <c r="BD92" s="564"/>
      <c r="BE92" s="489"/>
      <c r="BG92" s="564"/>
      <c r="BH92" s="564"/>
      <c r="BI92" s="564"/>
      <c r="BJ92" s="489"/>
      <c r="BK92" s="489"/>
      <c r="BL92" s="489"/>
      <c r="BN92" s="564"/>
      <c r="BO92" s="564"/>
      <c r="BP92" s="564"/>
      <c r="BQ92" s="489"/>
      <c r="BR92" s="489"/>
      <c r="BS92" s="489"/>
      <c r="BU92" s="564"/>
      <c r="BV92" s="564"/>
      <c r="BW92" s="564"/>
      <c r="BX92" s="489"/>
      <c r="BY92" s="489"/>
      <c r="BZ92" s="489"/>
      <c r="CB92" s="564"/>
      <c r="CC92" s="564"/>
      <c r="CD92" s="564"/>
      <c r="CE92" s="489"/>
      <c r="CF92" s="489"/>
      <c r="CG92" s="564"/>
      <c r="CH92" s="564"/>
      <c r="CI92" s="564"/>
      <c r="CJ92" s="564"/>
      <c r="CK92" s="564"/>
      <c r="CL92" s="564"/>
      <c r="CM92" s="489"/>
      <c r="CN92" s="489"/>
      <c r="CO92" s="489"/>
      <c r="CP92" s="489"/>
      <c r="CQ92" s="489"/>
      <c r="CR92" s="489"/>
      <c r="CS92" s="489"/>
      <c r="CT92" s="489"/>
      <c r="CV92" s="564"/>
      <c r="CW92" s="564"/>
      <c r="CX92" s="564"/>
      <c r="CY92" s="489"/>
      <c r="CZ92" s="489"/>
      <c r="DA92" s="564"/>
      <c r="DB92" s="489"/>
      <c r="DC92" s="564"/>
      <c r="DD92" s="564"/>
      <c r="DE92" s="564"/>
      <c r="DF92" s="564"/>
      <c r="DG92" s="564"/>
      <c r="DH92" s="564"/>
      <c r="DI92" s="564"/>
      <c r="DJ92" s="564"/>
      <c r="DK92" s="564"/>
      <c r="DL92" s="564"/>
      <c r="DM92" s="564"/>
      <c r="DN92" s="564"/>
      <c r="DO92" s="564"/>
      <c r="DP92" s="564"/>
      <c r="DQ92" s="564"/>
      <c r="DR92" s="564"/>
      <c r="DS92" s="564"/>
      <c r="DT92" s="564"/>
      <c r="DU92" s="564"/>
      <c r="DV92" s="564"/>
      <c r="DW92" s="489"/>
      <c r="DX92" s="489"/>
      <c r="DY92" s="489"/>
      <c r="DZ92" s="489"/>
      <c r="EA92" s="489"/>
      <c r="EB92" s="489"/>
      <c r="EC92" s="489"/>
      <c r="ED92" s="489"/>
      <c r="EE92" s="489"/>
      <c r="EF92" s="489"/>
      <c r="EG92" s="489"/>
      <c r="EH92" s="489"/>
      <c r="EI92" s="489"/>
      <c r="EJ92" s="489"/>
      <c r="EK92" s="489"/>
      <c r="EL92" s="489"/>
      <c r="EM92" s="489"/>
      <c r="EN92" s="489"/>
      <c r="EO92" s="489"/>
      <c r="EP92" s="489"/>
      <c r="EQ92" s="489"/>
      <c r="ES92" s="564"/>
      <c r="ET92" s="564"/>
      <c r="EU92" s="564"/>
      <c r="EV92" s="489"/>
      <c r="EW92" s="489"/>
      <c r="EX92" s="489"/>
      <c r="EZ92" s="564"/>
      <c r="FA92" s="564"/>
      <c r="FB92" s="564"/>
      <c r="FC92" s="489"/>
      <c r="FD92" s="489"/>
      <c r="FE92" s="489"/>
      <c r="FG92" s="564"/>
      <c r="FH92" s="564"/>
      <c r="FI92" s="564"/>
      <c r="FJ92" s="489"/>
      <c r="FK92" s="489"/>
      <c r="FL92" s="564"/>
      <c r="FM92" s="564"/>
      <c r="FN92" s="564"/>
      <c r="FO92" s="564"/>
      <c r="FP92" s="564"/>
      <c r="FQ92" s="564"/>
      <c r="FR92" s="564"/>
      <c r="FS92" s="564"/>
      <c r="FT92" s="564"/>
      <c r="FU92" s="564"/>
      <c r="FV92" s="564"/>
      <c r="FW92" s="564"/>
      <c r="FX92" s="564"/>
      <c r="FY92" s="564"/>
      <c r="FZ92" s="564"/>
      <c r="GA92" s="564"/>
      <c r="GB92" s="564"/>
      <c r="GC92" s="564"/>
      <c r="GD92" s="564"/>
      <c r="GE92" s="564"/>
      <c r="GF92" s="564"/>
      <c r="GG92" s="564"/>
      <c r="GH92" s="564"/>
      <c r="GI92" s="564"/>
      <c r="GJ92" s="564"/>
      <c r="GK92" s="564"/>
      <c r="GL92" s="564"/>
      <c r="GM92" s="564"/>
      <c r="GN92" s="564"/>
      <c r="GO92" s="564"/>
      <c r="GP92" s="564"/>
      <c r="GQ92" s="564"/>
      <c r="GR92" s="564"/>
      <c r="GS92" s="564"/>
      <c r="GT92" s="564"/>
      <c r="GU92" s="564"/>
      <c r="GV92" s="489"/>
      <c r="GW92" s="489"/>
      <c r="GX92" s="489"/>
      <c r="GY92" s="489"/>
      <c r="GZ92" s="489"/>
      <c r="HA92" s="489"/>
      <c r="HB92" s="489"/>
      <c r="HC92" s="489"/>
      <c r="HD92" s="489"/>
      <c r="HE92" s="489"/>
      <c r="HF92" s="489"/>
      <c r="HG92" s="489"/>
      <c r="HH92" s="489"/>
      <c r="HI92" s="489"/>
      <c r="HJ92" s="489"/>
      <c r="HK92" s="489"/>
      <c r="HL92" s="489"/>
      <c r="HM92" s="489"/>
      <c r="HN92" s="489"/>
      <c r="HO92" s="489"/>
      <c r="HP92" s="489"/>
      <c r="HQ92" s="489"/>
      <c r="HR92" s="489"/>
      <c r="HS92" s="489"/>
      <c r="HT92" s="489"/>
      <c r="HU92" s="489"/>
      <c r="HV92" s="489"/>
      <c r="HW92" s="489"/>
      <c r="HX92" s="489"/>
      <c r="HY92" s="489"/>
      <c r="HZ92" s="489"/>
      <c r="IA92" s="489"/>
      <c r="IB92" s="489"/>
      <c r="IC92" s="489"/>
      <c r="ID92" s="489"/>
      <c r="IE92" s="489"/>
      <c r="IF92" s="489"/>
      <c r="IH92" s="564"/>
      <c r="II92" s="564"/>
      <c r="IJ92" s="564"/>
      <c r="IK92" s="489"/>
      <c r="IL92" s="489"/>
      <c r="IM92" s="564"/>
      <c r="IN92" s="564"/>
      <c r="IO92" s="564"/>
      <c r="IP92" s="564"/>
      <c r="IQ92" s="564"/>
      <c r="IR92" s="564"/>
      <c r="IS92" s="489"/>
      <c r="IT92" s="489"/>
      <c r="IU92" s="489"/>
      <c r="IV92" s="489"/>
      <c r="IW92" s="489"/>
      <c r="IX92" s="489"/>
      <c r="IY92" s="489"/>
      <c r="JA92" s="564"/>
      <c r="JB92" s="564"/>
      <c r="JC92" s="564"/>
      <c r="JD92" s="564"/>
      <c r="JE92" s="489"/>
      <c r="JG92" s="562"/>
      <c r="JH92" s="562"/>
      <c r="JI92" s="562"/>
      <c r="JJ92" s="489"/>
      <c r="JK92" s="489"/>
      <c r="JL92" s="562"/>
      <c r="JM92" s="562"/>
      <c r="JN92" s="562"/>
      <c r="JO92" s="562"/>
      <c r="JP92" s="562"/>
      <c r="JQ92" s="562"/>
      <c r="JR92" s="562"/>
      <c r="JS92" s="562"/>
      <c r="JT92" s="562"/>
      <c r="JU92" s="562"/>
      <c r="JV92" s="562"/>
      <c r="JW92" s="562"/>
      <c r="JX92" s="562"/>
      <c r="JY92" s="562"/>
      <c r="JZ92" s="562"/>
      <c r="KA92" s="562"/>
      <c r="KB92" s="489"/>
      <c r="KC92" s="489"/>
      <c r="KD92" s="489"/>
      <c r="KE92" s="489"/>
      <c r="KF92" s="489"/>
      <c r="KG92" s="489"/>
      <c r="KH92" s="489"/>
      <c r="KI92" s="489"/>
      <c r="KJ92" s="489"/>
      <c r="KK92" s="489"/>
      <c r="KL92" s="489"/>
      <c r="KM92" s="489"/>
      <c r="KN92" s="489"/>
      <c r="KO92" s="489"/>
      <c r="KP92" s="489"/>
      <c r="KQ92" s="489"/>
      <c r="KR92" s="489"/>
      <c r="KT92" s="564"/>
      <c r="KU92" s="564"/>
      <c r="KV92" s="489"/>
      <c r="KW92" s="489"/>
    </row>
    <row r="93" spans="1:309">
      <c r="F93" s="489"/>
      <c r="G93" s="489"/>
      <c r="H93" s="489"/>
      <c r="I93" s="489"/>
      <c r="J93" s="489"/>
      <c r="K93" s="489"/>
      <c r="L93" s="564"/>
      <c r="M93" s="489"/>
      <c r="O93" s="562"/>
      <c r="P93" s="562"/>
      <c r="Q93" s="562"/>
      <c r="R93" s="562"/>
      <c r="S93" s="562"/>
      <c r="T93" s="562"/>
      <c r="U93" s="562"/>
      <c r="V93" s="562"/>
      <c r="W93" s="489"/>
      <c r="Y93" s="562"/>
      <c r="Z93" s="562"/>
      <c r="AA93" s="562"/>
      <c r="AB93" s="562"/>
      <c r="AC93" s="562"/>
      <c r="AD93" s="562"/>
      <c r="AE93" s="562"/>
      <c r="AF93" s="489"/>
      <c r="AH93" s="489"/>
      <c r="AI93" s="489"/>
      <c r="AJ93" s="489"/>
      <c r="AK93" s="489"/>
      <c r="AL93" s="489"/>
      <c r="AM93" s="489"/>
      <c r="AN93" s="489"/>
      <c r="AO93" s="489"/>
      <c r="AP93" s="489"/>
      <c r="AQ93" s="489"/>
      <c r="AR93" s="489"/>
      <c r="AS93" s="489"/>
      <c r="AT93" s="489"/>
      <c r="AU93" s="489"/>
      <c r="AV93" s="489"/>
      <c r="AW93" s="489"/>
      <c r="AX93" s="489"/>
      <c r="AY93" s="489"/>
      <c r="AZ93" s="489"/>
      <c r="BA93" s="489"/>
      <c r="BB93" s="489"/>
      <c r="BC93" s="564"/>
      <c r="BD93" s="564"/>
      <c r="BE93" s="489"/>
      <c r="BG93" s="564"/>
      <c r="BH93" s="564"/>
      <c r="BI93" s="564"/>
      <c r="BJ93" s="489"/>
      <c r="BK93" s="489"/>
      <c r="BL93" s="489"/>
      <c r="BN93" s="564"/>
      <c r="BO93" s="564"/>
      <c r="BP93" s="564"/>
      <c r="BQ93" s="489"/>
      <c r="BR93" s="489"/>
      <c r="BS93" s="489"/>
      <c r="BU93" s="564"/>
      <c r="BV93" s="564"/>
      <c r="BW93" s="564"/>
      <c r="BX93" s="489"/>
      <c r="BY93" s="489"/>
      <c r="BZ93" s="489"/>
      <c r="CB93" s="564"/>
      <c r="CC93" s="564"/>
      <c r="CD93" s="564"/>
      <c r="CE93" s="489"/>
      <c r="CF93" s="489"/>
      <c r="CG93" s="564"/>
      <c r="CH93" s="564"/>
      <c r="CI93" s="564"/>
      <c r="CJ93" s="564"/>
      <c r="CK93" s="564"/>
      <c r="CL93" s="564"/>
      <c r="CM93" s="489"/>
      <c r="CN93" s="489"/>
      <c r="CO93" s="489"/>
      <c r="CP93" s="489"/>
      <c r="CQ93" s="489"/>
      <c r="CR93" s="489"/>
      <c r="CS93" s="489"/>
      <c r="CT93" s="489"/>
      <c r="CV93" s="564"/>
      <c r="CW93" s="564"/>
      <c r="CX93" s="564"/>
      <c r="CY93" s="489"/>
      <c r="CZ93" s="489"/>
      <c r="DA93" s="564"/>
      <c r="DB93" s="489"/>
      <c r="DC93" s="564"/>
      <c r="DD93" s="564"/>
      <c r="DE93" s="564"/>
      <c r="DF93" s="564"/>
      <c r="DG93" s="564"/>
      <c r="DH93" s="564"/>
      <c r="DI93" s="564"/>
      <c r="DJ93" s="564"/>
      <c r="DK93" s="564"/>
      <c r="DL93" s="564"/>
      <c r="DM93" s="564"/>
      <c r="DN93" s="564"/>
      <c r="DO93" s="564"/>
      <c r="DP93" s="564"/>
      <c r="DQ93" s="564"/>
      <c r="DR93" s="564"/>
      <c r="DS93" s="564"/>
      <c r="DT93" s="564"/>
      <c r="DU93" s="564"/>
      <c r="DV93" s="564"/>
      <c r="DW93" s="489"/>
      <c r="DX93" s="489"/>
      <c r="DY93" s="489"/>
      <c r="DZ93" s="489"/>
      <c r="EA93" s="489"/>
      <c r="EB93" s="489"/>
      <c r="EC93" s="489"/>
      <c r="ED93" s="489"/>
      <c r="EE93" s="489"/>
      <c r="EF93" s="489"/>
      <c r="EG93" s="489"/>
      <c r="EH93" s="489"/>
      <c r="EI93" s="489"/>
      <c r="EJ93" s="489"/>
      <c r="EK93" s="489"/>
      <c r="EL93" s="489"/>
      <c r="EM93" s="489"/>
      <c r="EN93" s="489"/>
      <c r="EO93" s="489"/>
      <c r="EP93" s="489"/>
      <c r="EQ93" s="489"/>
      <c r="ES93" s="564"/>
      <c r="ET93" s="564"/>
      <c r="EU93" s="564"/>
      <c r="EV93" s="489"/>
      <c r="EW93" s="489"/>
      <c r="EX93" s="489"/>
      <c r="EZ93" s="564"/>
      <c r="FA93" s="564"/>
      <c r="FB93" s="564"/>
      <c r="FC93" s="489"/>
      <c r="FD93" s="489"/>
      <c r="FE93" s="489"/>
      <c r="FG93" s="564"/>
      <c r="FH93" s="564"/>
      <c r="FI93" s="564"/>
      <c r="FJ93" s="489"/>
      <c r="FK93" s="489"/>
      <c r="FL93" s="564"/>
      <c r="FM93" s="564"/>
      <c r="FN93" s="564"/>
      <c r="FO93" s="564"/>
      <c r="FP93" s="564"/>
      <c r="FQ93" s="564"/>
      <c r="FR93" s="564"/>
      <c r="FS93" s="564"/>
      <c r="FT93" s="564"/>
      <c r="FU93" s="564"/>
      <c r="FV93" s="564"/>
      <c r="FW93" s="564"/>
      <c r="FX93" s="564"/>
      <c r="FY93" s="564"/>
      <c r="FZ93" s="564"/>
      <c r="GA93" s="564"/>
      <c r="GB93" s="564"/>
      <c r="GC93" s="564"/>
      <c r="GD93" s="564"/>
      <c r="GE93" s="564"/>
      <c r="GF93" s="564"/>
      <c r="GG93" s="564"/>
      <c r="GH93" s="564"/>
      <c r="GI93" s="564"/>
      <c r="GJ93" s="564"/>
      <c r="GK93" s="564"/>
      <c r="GL93" s="564"/>
      <c r="GM93" s="564"/>
      <c r="GN93" s="564"/>
      <c r="GO93" s="564"/>
      <c r="GP93" s="564"/>
      <c r="GQ93" s="564"/>
      <c r="GR93" s="564"/>
      <c r="GS93" s="564"/>
      <c r="GT93" s="564"/>
      <c r="GU93" s="564"/>
      <c r="GV93" s="489"/>
      <c r="GW93" s="489"/>
      <c r="GX93" s="489"/>
      <c r="GY93" s="489"/>
      <c r="GZ93" s="489"/>
      <c r="HA93" s="489"/>
      <c r="HB93" s="489"/>
      <c r="HC93" s="489"/>
      <c r="HD93" s="489"/>
      <c r="HE93" s="489"/>
      <c r="HF93" s="489"/>
      <c r="HG93" s="489"/>
      <c r="HH93" s="489"/>
      <c r="HI93" s="489"/>
      <c r="HJ93" s="489"/>
      <c r="HK93" s="489"/>
      <c r="HL93" s="489"/>
      <c r="HM93" s="489"/>
      <c r="HN93" s="489"/>
      <c r="HO93" s="489"/>
      <c r="HP93" s="489"/>
      <c r="HQ93" s="489"/>
      <c r="HR93" s="489"/>
      <c r="HS93" s="489"/>
      <c r="HT93" s="489"/>
      <c r="HU93" s="489"/>
      <c r="HV93" s="489"/>
      <c r="HW93" s="489"/>
      <c r="HX93" s="489"/>
      <c r="HY93" s="489"/>
      <c r="HZ93" s="489"/>
      <c r="IA93" s="489"/>
      <c r="IB93" s="489"/>
      <c r="IC93" s="489"/>
      <c r="ID93" s="489"/>
      <c r="IE93" s="489"/>
      <c r="IF93" s="489"/>
      <c r="IH93" s="564"/>
      <c r="II93" s="564"/>
      <c r="IJ93" s="564"/>
      <c r="IK93" s="489"/>
      <c r="IL93" s="489"/>
      <c r="IM93" s="564"/>
      <c r="IN93" s="564"/>
      <c r="IO93" s="564"/>
      <c r="IP93" s="564"/>
      <c r="IQ93" s="564"/>
      <c r="IR93" s="564"/>
      <c r="IS93" s="489"/>
      <c r="IT93" s="489"/>
      <c r="IU93" s="489"/>
      <c r="IV93" s="489"/>
      <c r="IW93" s="489"/>
      <c r="IX93" s="489"/>
      <c r="IY93" s="489"/>
      <c r="JA93" s="564"/>
      <c r="JB93" s="564"/>
      <c r="JC93" s="564"/>
      <c r="JD93" s="564"/>
      <c r="JE93" s="489"/>
      <c r="JG93" s="562"/>
      <c r="JH93" s="562"/>
      <c r="JI93" s="562"/>
      <c r="JJ93" s="489"/>
      <c r="JK93" s="489"/>
      <c r="JL93" s="562"/>
      <c r="JM93" s="562"/>
      <c r="JN93" s="562"/>
      <c r="JO93" s="562"/>
      <c r="JP93" s="562"/>
      <c r="JQ93" s="562"/>
      <c r="JR93" s="562"/>
      <c r="JS93" s="562"/>
      <c r="JT93" s="562"/>
      <c r="JU93" s="562"/>
      <c r="JV93" s="562"/>
      <c r="JW93" s="562"/>
      <c r="JX93" s="562"/>
      <c r="JY93" s="562"/>
      <c r="JZ93" s="562"/>
      <c r="KA93" s="562"/>
      <c r="KB93" s="489"/>
      <c r="KC93" s="489"/>
      <c r="KD93" s="489"/>
      <c r="KE93" s="489"/>
      <c r="KF93" s="489"/>
      <c r="KG93" s="489"/>
      <c r="KH93" s="489"/>
      <c r="KI93" s="489"/>
      <c r="KJ93" s="489"/>
      <c r="KK93" s="489"/>
      <c r="KL93" s="489"/>
      <c r="KM93" s="489"/>
      <c r="KN93" s="489"/>
      <c r="KO93" s="489"/>
      <c r="KP93" s="489"/>
      <c r="KQ93" s="489"/>
      <c r="KR93" s="489"/>
      <c r="KT93" s="564"/>
      <c r="KU93" s="564"/>
      <c r="KV93" s="489"/>
      <c r="KW93" s="489"/>
    </row>
    <row r="94" spans="1:309">
      <c r="F94" s="489"/>
      <c r="G94" s="489"/>
      <c r="H94" s="489"/>
      <c r="I94" s="489"/>
      <c r="J94" s="489"/>
      <c r="K94" s="489"/>
      <c r="L94" s="564"/>
      <c r="M94" s="489"/>
      <c r="O94" s="562"/>
      <c r="P94" s="562"/>
      <c r="Q94" s="562"/>
      <c r="R94" s="562"/>
      <c r="S94" s="562"/>
      <c r="T94" s="562"/>
      <c r="U94" s="562"/>
      <c r="V94" s="562"/>
      <c r="W94" s="489"/>
      <c r="Y94" s="562"/>
      <c r="Z94" s="562"/>
      <c r="AA94" s="562"/>
      <c r="AB94" s="562"/>
      <c r="AC94" s="562"/>
      <c r="AD94" s="562"/>
      <c r="AE94" s="562"/>
      <c r="AF94" s="489"/>
      <c r="AH94" s="489"/>
      <c r="AI94" s="489"/>
      <c r="AJ94" s="489"/>
      <c r="AK94" s="489"/>
      <c r="AL94" s="489"/>
      <c r="AM94" s="489"/>
      <c r="AN94" s="489"/>
      <c r="AO94" s="489"/>
      <c r="AP94" s="489"/>
      <c r="AQ94" s="489"/>
      <c r="AR94" s="489"/>
      <c r="AS94" s="489"/>
      <c r="AT94" s="489"/>
      <c r="AU94" s="489"/>
      <c r="AV94" s="489"/>
      <c r="AW94" s="489"/>
      <c r="AX94" s="489"/>
      <c r="AY94" s="489"/>
      <c r="AZ94" s="489"/>
      <c r="BA94" s="489"/>
      <c r="BB94" s="489"/>
      <c r="BC94" s="564"/>
      <c r="BD94" s="564"/>
      <c r="BE94" s="489"/>
      <c r="BG94" s="564"/>
      <c r="BH94" s="564"/>
      <c r="BI94" s="564"/>
      <c r="BJ94" s="489"/>
      <c r="BK94" s="489"/>
      <c r="BL94" s="489"/>
      <c r="BN94" s="564"/>
      <c r="BO94" s="564"/>
      <c r="BP94" s="564"/>
      <c r="BQ94" s="489"/>
      <c r="BR94" s="489"/>
      <c r="BS94" s="489"/>
      <c r="BU94" s="564"/>
      <c r="BV94" s="564"/>
      <c r="BW94" s="564"/>
      <c r="BX94" s="489"/>
      <c r="BY94" s="489"/>
      <c r="BZ94" s="489"/>
      <c r="CB94" s="564"/>
      <c r="CC94" s="564"/>
      <c r="CD94" s="564"/>
      <c r="CE94" s="489"/>
      <c r="CF94" s="489"/>
      <c r="CG94" s="564"/>
      <c r="CH94" s="564"/>
      <c r="CI94" s="564"/>
      <c r="CJ94" s="564"/>
      <c r="CK94" s="564"/>
      <c r="CL94" s="564"/>
      <c r="CM94" s="489"/>
      <c r="CN94" s="489"/>
      <c r="CO94" s="489"/>
      <c r="CP94" s="489"/>
      <c r="CQ94" s="489"/>
      <c r="CR94" s="489"/>
      <c r="CS94" s="489"/>
      <c r="CT94" s="489"/>
      <c r="CV94" s="564"/>
      <c r="CW94" s="564"/>
      <c r="CX94" s="564"/>
      <c r="CY94" s="489"/>
      <c r="CZ94" s="489"/>
      <c r="DA94" s="564"/>
      <c r="DB94" s="489"/>
      <c r="DC94" s="564"/>
      <c r="DD94" s="564"/>
      <c r="DE94" s="564"/>
      <c r="DF94" s="564"/>
      <c r="DG94" s="564"/>
      <c r="DH94" s="564"/>
      <c r="DI94" s="564"/>
      <c r="DJ94" s="564"/>
      <c r="DK94" s="564"/>
      <c r="DL94" s="564"/>
      <c r="DM94" s="564"/>
      <c r="DN94" s="564"/>
      <c r="DO94" s="564"/>
      <c r="DP94" s="564"/>
      <c r="DQ94" s="564"/>
      <c r="DR94" s="564"/>
      <c r="DS94" s="564"/>
      <c r="DT94" s="564"/>
      <c r="DU94" s="564"/>
      <c r="DV94" s="564"/>
      <c r="DW94" s="489"/>
      <c r="DX94" s="489"/>
      <c r="DY94" s="489"/>
      <c r="DZ94" s="489"/>
      <c r="EA94" s="489"/>
      <c r="EB94" s="489"/>
      <c r="EC94" s="489"/>
      <c r="ED94" s="489"/>
      <c r="EE94" s="489"/>
      <c r="EF94" s="489"/>
      <c r="EG94" s="489"/>
      <c r="EH94" s="489"/>
      <c r="EI94" s="489"/>
      <c r="EJ94" s="489"/>
      <c r="EK94" s="489"/>
      <c r="EL94" s="489"/>
      <c r="EM94" s="489"/>
      <c r="EN94" s="489"/>
      <c r="EO94" s="489"/>
      <c r="EP94" s="489"/>
      <c r="EQ94" s="489"/>
      <c r="ES94" s="564"/>
      <c r="ET94" s="564"/>
      <c r="EU94" s="564"/>
      <c r="EV94" s="489"/>
      <c r="EW94" s="489"/>
      <c r="EX94" s="489"/>
      <c r="EZ94" s="564"/>
      <c r="FA94" s="564"/>
      <c r="FB94" s="564"/>
      <c r="FC94" s="489"/>
      <c r="FD94" s="489"/>
      <c r="FE94" s="489"/>
      <c r="FG94" s="564"/>
      <c r="FH94" s="564"/>
      <c r="FI94" s="564"/>
      <c r="FJ94" s="489"/>
      <c r="FK94" s="489"/>
      <c r="FL94" s="564"/>
      <c r="FM94" s="564"/>
      <c r="FN94" s="564"/>
      <c r="FO94" s="564"/>
      <c r="FP94" s="564"/>
      <c r="FQ94" s="564"/>
      <c r="FR94" s="564"/>
      <c r="FS94" s="564"/>
      <c r="FT94" s="564"/>
      <c r="FU94" s="564"/>
      <c r="FV94" s="564"/>
      <c r="FW94" s="564"/>
      <c r="FX94" s="564"/>
      <c r="FY94" s="564"/>
      <c r="FZ94" s="564"/>
      <c r="GA94" s="564"/>
      <c r="GB94" s="564"/>
      <c r="GC94" s="564"/>
      <c r="GD94" s="564"/>
      <c r="GE94" s="564"/>
      <c r="GF94" s="564"/>
      <c r="GG94" s="564"/>
      <c r="GH94" s="564"/>
      <c r="GI94" s="564"/>
      <c r="GJ94" s="564"/>
      <c r="GK94" s="564"/>
      <c r="GL94" s="564"/>
      <c r="GM94" s="564"/>
      <c r="GN94" s="564"/>
      <c r="GO94" s="564"/>
      <c r="GP94" s="564"/>
      <c r="GQ94" s="564"/>
      <c r="GR94" s="564"/>
      <c r="GS94" s="564"/>
      <c r="GT94" s="564"/>
      <c r="GU94" s="564"/>
      <c r="GV94" s="489"/>
      <c r="GW94" s="489"/>
      <c r="GX94" s="489"/>
      <c r="GY94" s="489"/>
      <c r="GZ94" s="489"/>
      <c r="HA94" s="489"/>
      <c r="HB94" s="489"/>
      <c r="HC94" s="489"/>
      <c r="HD94" s="489"/>
      <c r="HE94" s="489"/>
      <c r="HF94" s="489"/>
      <c r="HG94" s="489"/>
      <c r="HH94" s="489"/>
      <c r="HI94" s="489"/>
      <c r="HJ94" s="489"/>
      <c r="HK94" s="489"/>
      <c r="HL94" s="489"/>
      <c r="HM94" s="489"/>
      <c r="HN94" s="489"/>
      <c r="HO94" s="489"/>
      <c r="HP94" s="489"/>
      <c r="HQ94" s="489"/>
      <c r="HR94" s="489"/>
      <c r="HS94" s="489"/>
      <c r="HT94" s="489"/>
      <c r="HU94" s="489"/>
      <c r="HV94" s="489"/>
      <c r="HW94" s="489"/>
      <c r="HX94" s="489"/>
      <c r="HY94" s="489"/>
      <c r="HZ94" s="489"/>
      <c r="IA94" s="489"/>
      <c r="IB94" s="489"/>
      <c r="IC94" s="489"/>
      <c r="ID94" s="489"/>
      <c r="IE94" s="489"/>
      <c r="IF94" s="489"/>
      <c r="IH94" s="564"/>
      <c r="II94" s="564"/>
      <c r="IJ94" s="564"/>
      <c r="IK94" s="489"/>
      <c r="IL94" s="489"/>
      <c r="IM94" s="564"/>
      <c r="IN94" s="564"/>
      <c r="IO94" s="564"/>
      <c r="IP94" s="564"/>
      <c r="IQ94" s="564"/>
      <c r="IR94" s="564"/>
      <c r="IS94" s="489"/>
      <c r="IT94" s="489"/>
      <c r="IU94" s="489"/>
      <c r="IV94" s="489"/>
      <c r="IW94" s="489"/>
      <c r="IX94" s="489"/>
      <c r="IY94" s="489"/>
      <c r="JA94" s="564"/>
      <c r="JB94" s="564"/>
      <c r="JC94" s="564"/>
      <c r="JD94" s="564"/>
      <c r="JE94" s="489"/>
      <c r="JG94" s="562"/>
      <c r="JH94" s="562"/>
      <c r="JI94" s="562"/>
      <c r="JJ94" s="489"/>
      <c r="JK94" s="489"/>
      <c r="JL94" s="562"/>
      <c r="JM94" s="562"/>
      <c r="JN94" s="562"/>
      <c r="JO94" s="562"/>
      <c r="JP94" s="562"/>
      <c r="JQ94" s="562"/>
      <c r="JR94" s="562"/>
      <c r="JS94" s="562"/>
      <c r="JT94" s="562"/>
      <c r="JU94" s="562"/>
      <c r="JV94" s="562"/>
      <c r="JW94" s="562"/>
      <c r="JX94" s="562"/>
      <c r="JY94" s="562"/>
      <c r="JZ94" s="562"/>
      <c r="KA94" s="562"/>
      <c r="KB94" s="489"/>
      <c r="KC94" s="489"/>
      <c r="KD94" s="489"/>
      <c r="KE94" s="489"/>
      <c r="KF94" s="489"/>
      <c r="KG94" s="489"/>
      <c r="KH94" s="489"/>
      <c r="KI94" s="489"/>
      <c r="KJ94" s="489"/>
      <c r="KK94" s="489"/>
      <c r="KL94" s="489"/>
      <c r="KM94" s="489"/>
      <c r="KN94" s="489"/>
      <c r="KO94" s="489"/>
      <c r="KP94" s="489"/>
      <c r="KQ94" s="489"/>
      <c r="KR94" s="489"/>
      <c r="KT94" s="564"/>
      <c r="KU94" s="564"/>
      <c r="KV94" s="489"/>
      <c r="KW94" s="489"/>
    </row>
    <row r="95" spans="1:309">
      <c r="F95" s="489"/>
      <c r="G95" s="489"/>
      <c r="H95" s="489"/>
      <c r="I95" s="489"/>
      <c r="J95" s="489"/>
      <c r="K95" s="489"/>
      <c r="L95" s="564"/>
      <c r="M95" s="489"/>
      <c r="O95" s="562"/>
      <c r="P95" s="562"/>
      <c r="Q95" s="562"/>
      <c r="R95" s="562"/>
      <c r="S95" s="562"/>
      <c r="T95" s="562"/>
      <c r="U95" s="562"/>
      <c r="V95" s="562"/>
      <c r="W95" s="489"/>
      <c r="Y95" s="562"/>
      <c r="Z95" s="562"/>
      <c r="AA95" s="562"/>
      <c r="AB95" s="562"/>
      <c r="AC95" s="562"/>
      <c r="AD95" s="562"/>
      <c r="AE95" s="562"/>
      <c r="AF95" s="489"/>
      <c r="AH95" s="489"/>
      <c r="AI95" s="489"/>
      <c r="AJ95" s="489"/>
      <c r="AK95" s="489"/>
      <c r="AL95" s="489"/>
      <c r="AM95" s="489"/>
      <c r="AN95" s="489"/>
      <c r="AO95" s="489"/>
      <c r="AP95" s="489"/>
      <c r="AQ95" s="489"/>
      <c r="AR95" s="489"/>
      <c r="AS95" s="489"/>
      <c r="AT95" s="489"/>
      <c r="AU95" s="489"/>
      <c r="AV95" s="489"/>
      <c r="AW95" s="489"/>
      <c r="AX95" s="489"/>
      <c r="AY95" s="489"/>
      <c r="AZ95" s="489"/>
      <c r="BA95" s="489"/>
      <c r="BB95" s="489"/>
      <c r="BC95" s="564"/>
      <c r="BD95" s="564"/>
      <c r="BE95" s="489"/>
      <c r="BG95" s="564"/>
      <c r="BH95" s="564"/>
      <c r="BI95" s="564"/>
      <c r="BJ95" s="489"/>
      <c r="BK95" s="489"/>
      <c r="BL95" s="489"/>
      <c r="BN95" s="564"/>
      <c r="BO95" s="564"/>
      <c r="BP95" s="564"/>
      <c r="BQ95" s="489"/>
      <c r="BR95" s="489"/>
      <c r="BS95" s="489"/>
      <c r="BU95" s="564"/>
      <c r="BV95" s="564"/>
      <c r="BW95" s="564"/>
      <c r="BX95" s="489"/>
      <c r="BY95" s="489"/>
      <c r="BZ95" s="489"/>
      <c r="CB95" s="564"/>
      <c r="CC95" s="564"/>
      <c r="CD95" s="564"/>
      <c r="CE95" s="489"/>
      <c r="CF95" s="489"/>
      <c r="CG95" s="564"/>
      <c r="CH95" s="564"/>
      <c r="CI95" s="564"/>
      <c r="CJ95" s="564"/>
      <c r="CK95" s="564"/>
      <c r="CL95" s="564"/>
      <c r="CM95" s="489"/>
      <c r="CN95" s="489"/>
      <c r="CO95" s="489"/>
      <c r="CP95" s="489"/>
      <c r="CQ95" s="489"/>
      <c r="CR95" s="489"/>
      <c r="CS95" s="489"/>
      <c r="CT95" s="489"/>
      <c r="CV95" s="564"/>
      <c r="CW95" s="564"/>
      <c r="CX95" s="564"/>
      <c r="CY95" s="489"/>
      <c r="CZ95" s="489"/>
      <c r="DA95" s="564"/>
      <c r="DB95" s="489"/>
      <c r="DC95" s="564"/>
      <c r="DD95" s="564"/>
      <c r="DE95" s="564"/>
      <c r="DF95" s="564"/>
      <c r="DG95" s="564"/>
      <c r="DH95" s="564"/>
      <c r="DI95" s="564"/>
      <c r="DJ95" s="564"/>
      <c r="DK95" s="564"/>
      <c r="DL95" s="564"/>
      <c r="DM95" s="564"/>
      <c r="DN95" s="564"/>
      <c r="DO95" s="564"/>
      <c r="DP95" s="564"/>
      <c r="DQ95" s="564"/>
      <c r="DR95" s="564"/>
      <c r="DS95" s="564"/>
      <c r="DT95" s="564"/>
      <c r="DU95" s="564"/>
      <c r="DV95" s="564"/>
      <c r="DW95" s="489"/>
      <c r="DX95" s="489"/>
      <c r="DY95" s="489"/>
      <c r="DZ95" s="489"/>
      <c r="EA95" s="489"/>
      <c r="EB95" s="489"/>
      <c r="EC95" s="489"/>
      <c r="ED95" s="489"/>
      <c r="EE95" s="489"/>
      <c r="EF95" s="489"/>
      <c r="EG95" s="489"/>
      <c r="EH95" s="489"/>
      <c r="EI95" s="489"/>
      <c r="EJ95" s="489"/>
      <c r="EK95" s="489"/>
      <c r="EL95" s="489"/>
      <c r="EM95" s="489"/>
      <c r="EN95" s="489"/>
      <c r="EO95" s="489"/>
      <c r="EP95" s="489"/>
      <c r="EQ95" s="489"/>
      <c r="ES95" s="564"/>
      <c r="ET95" s="564"/>
      <c r="EU95" s="564"/>
      <c r="EV95" s="489"/>
      <c r="EW95" s="489"/>
      <c r="EX95" s="489"/>
      <c r="EZ95" s="564"/>
      <c r="FA95" s="564"/>
      <c r="FB95" s="564"/>
      <c r="FC95" s="489"/>
      <c r="FD95" s="489"/>
      <c r="FE95" s="489"/>
      <c r="FG95" s="564"/>
      <c r="FH95" s="564"/>
      <c r="FI95" s="564"/>
      <c r="FJ95" s="489"/>
      <c r="FK95" s="489"/>
      <c r="FL95" s="564"/>
      <c r="FM95" s="564"/>
      <c r="FN95" s="564"/>
      <c r="FO95" s="564"/>
      <c r="FP95" s="564"/>
      <c r="FQ95" s="564"/>
      <c r="FR95" s="564"/>
      <c r="FS95" s="564"/>
      <c r="FT95" s="564"/>
      <c r="FU95" s="564"/>
      <c r="FV95" s="564"/>
      <c r="FW95" s="564"/>
      <c r="FX95" s="564"/>
      <c r="FY95" s="564"/>
      <c r="FZ95" s="564"/>
      <c r="GA95" s="564"/>
      <c r="GB95" s="564"/>
      <c r="GC95" s="564"/>
      <c r="GD95" s="564"/>
      <c r="GE95" s="564"/>
      <c r="GF95" s="564"/>
      <c r="GG95" s="564"/>
      <c r="GH95" s="564"/>
      <c r="GI95" s="564"/>
      <c r="GJ95" s="564"/>
      <c r="GK95" s="564"/>
      <c r="GL95" s="564"/>
      <c r="GM95" s="564"/>
      <c r="GN95" s="564"/>
      <c r="GO95" s="564"/>
      <c r="GP95" s="564"/>
      <c r="GQ95" s="564"/>
      <c r="GR95" s="564"/>
      <c r="GS95" s="564"/>
      <c r="GT95" s="564"/>
      <c r="GU95" s="564"/>
      <c r="GV95" s="489"/>
      <c r="GW95" s="489"/>
      <c r="GX95" s="489"/>
      <c r="GY95" s="489"/>
      <c r="GZ95" s="489"/>
      <c r="HA95" s="489"/>
      <c r="HB95" s="489"/>
      <c r="HC95" s="489"/>
      <c r="HD95" s="489"/>
      <c r="HE95" s="489"/>
      <c r="HF95" s="489"/>
      <c r="HG95" s="489"/>
      <c r="HH95" s="489"/>
      <c r="HI95" s="489"/>
      <c r="HJ95" s="489"/>
      <c r="HK95" s="489"/>
      <c r="HL95" s="489"/>
      <c r="HM95" s="489"/>
      <c r="HN95" s="489"/>
      <c r="HO95" s="489"/>
      <c r="HP95" s="489"/>
      <c r="HQ95" s="489"/>
      <c r="HR95" s="489"/>
      <c r="HS95" s="489"/>
      <c r="HT95" s="489"/>
      <c r="HU95" s="489"/>
      <c r="HV95" s="489"/>
      <c r="HW95" s="489"/>
      <c r="HX95" s="489"/>
      <c r="HY95" s="489"/>
      <c r="HZ95" s="489"/>
      <c r="IA95" s="489"/>
      <c r="IB95" s="489"/>
      <c r="IC95" s="489"/>
      <c r="ID95" s="489"/>
      <c r="IE95" s="489"/>
      <c r="IF95" s="489"/>
      <c r="IH95" s="564"/>
      <c r="II95" s="564"/>
      <c r="IJ95" s="564"/>
      <c r="IK95" s="489"/>
      <c r="IL95" s="489"/>
      <c r="IM95" s="564"/>
      <c r="IN95" s="564"/>
      <c r="IO95" s="564"/>
      <c r="IP95" s="564"/>
      <c r="IQ95" s="564"/>
      <c r="IR95" s="564"/>
      <c r="IS95" s="489"/>
      <c r="IT95" s="489"/>
      <c r="IU95" s="489"/>
      <c r="IV95" s="489"/>
      <c r="IW95" s="489"/>
      <c r="IX95" s="489"/>
      <c r="IY95" s="489"/>
      <c r="JA95" s="564"/>
      <c r="JB95" s="564"/>
      <c r="JC95" s="564"/>
      <c r="JD95" s="564"/>
      <c r="JE95" s="489"/>
      <c r="JG95" s="562"/>
      <c r="JH95" s="562"/>
      <c r="JI95" s="562"/>
      <c r="JJ95" s="489"/>
      <c r="JK95" s="489"/>
      <c r="JL95" s="562"/>
      <c r="JM95" s="562"/>
      <c r="JN95" s="562"/>
      <c r="JO95" s="562"/>
      <c r="JP95" s="562"/>
      <c r="JQ95" s="562"/>
      <c r="JR95" s="562"/>
      <c r="JS95" s="562"/>
      <c r="JT95" s="562"/>
      <c r="JU95" s="562"/>
      <c r="JV95" s="562"/>
      <c r="JW95" s="562"/>
      <c r="JX95" s="562"/>
      <c r="JY95" s="562"/>
      <c r="JZ95" s="562"/>
      <c r="KA95" s="562"/>
      <c r="KB95" s="489"/>
      <c r="KC95" s="489"/>
      <c r="KD95" s="489"/>
      <c r="KE95" s="489"/>
      <c r="KF95" s="489"/>
      <c r="KG95" s="489"/>
      <c r="KH95" s="489"/>
      <c r="KI95" s="489"/>
      <c r="KJ95" s="489"/>
      <c r="KK95" s="489"/>
      <c r="KL95" s="489"/>
      <c r="KM95" s="489"/>
      <c r="KN95" s="489"/>
      <c r="KO95" s="489"/>
      <c r="KP95" s="489"/>
      <c r="KQ95" s="489"/>
      <c r="KR95" s="489"/>
      <c r="KT95" s="564"/>
      <c r="KU95" s="564"/>
      <c r="KV95" s="489"/>
      <c r="KW95" s="489"/>
    </row>
    <row r="96" spans="1:309">
      <c r="F96" s="489"/>
      <c r="G96" s="489"/>
      <c r="H96" s="489"/>
      <c r="I96" s="489"/>
      <c r="J96" s="489"/>
      <c r="K96" s="489"/>
      <c r="L96" s="564"/>
      <c r="M96" s="489"/>
      <c r="O96" s="562"/>
      <c r="P96" s="562"/>
      <c r="Q96" s="562"/>
      <c r="R96" s="562"/>
      <c r="S96" s="562"/>
      <c r="T96" s="562"/>
      <c r="U96" s="562"/>
      <c r="V96" s="562"/>
      <c r="W96" s="489"/>
      <c r="Y96" s="562"/>
      <c r="Z96" s="562"/>
      <c r="AA96" s="562"/>
      <c r="AB96" s="562"/>
      <c r="AC96" s="562"/>
      <c r="AD96" s="562"/>
      <c r="AE96" s="562"/>
      <c r="AF96" s="489"/>
      <c r="AH96" s="489"/>
      <c r="AI96" s="489"/>
      <c r="AJ96" s="489"/>
      <c r="AK96" s="489"/>
      <c r="AL96" s="489"/>
      <c r="AM96" s="489"/>
      <c r="AN96" s="489"/>
      <c r="AO96" s="489"/>
      <c r="AP96" s="489"/>
      <c r="AQ96" s="489"/>
      <c r="AR96" s="489"/>
      <c r="AS96" s="489"/>
      <c r="AT96" s="489"/>
      <c r="AU96" s="489"/>
      <c r="AV96" s="489"/>
      <c r="AW96" s="489"/>
      <c r="AX96" s="489"/>
      <c r="AY96" s="489"/>
      <c r="AZ96" s="489"/>
      <c r="BA96" s="489"/>
      <c r="BB96" s="489"/>
      <c r="BC96" s="564"/>
      <c r="BD96" s="564"/>
      <c r="BE96" s="489"/>
      <c r="BG96" s="564"/>
      <c r="BH96" s="564"/>
      <c r="BI96" s="564"/>
      <c r="BJ96" s="489"/>
      <c r="BK96" s="489"/>
      <c r="BL96" s="489"/>
      <c r="BN96" s="564"/>
      <c r="BO96" s="564"/>
      <c r="BP96" s="564"/>
      <c r="BQ96" s="489"/>
      <c r="BR96" s="489"/>
      <c r="BS96" s="489"/>
      <c r="BU96" s="564"/>
      <c r="BV96" s="564"/>
      <c r="BW96" s="564"/>
      <c r="BX96" s="489"/>
      <c r="BY96" s="489"/>
      <c r="BZ96" s="489"/>
      <c r="CB96" s="564"/>
      <c r="CC96" s="564"/>
      <c r="CD96" s="564"/>
      <c r="CE96" s="489"/>
      <c r="CF96" s="489"/>
      <c r="CG96" s="564"/>
      <c r="CH96" s="564"/>
      <c r="CI96" s="564"/>
      <c r="CJ96" s="564"/>
      <c r="CK96" s="564"/>
      <c r="CL96" s="564"/>
      <c r="CM96" s="489"/>
      <c r="CN96" s="489"/>
      <c r="CO96" s="489"/>
      <c r="CP96" s="489"/>
      <c r="CQ96" s="489"/>
      <c r="CR96" s="489"/>
      <c r="CS96" s="489"/>
      <c r="CT96" s="489"/>
      <c r="CV96" s="564"/>
      <c r="CW96" s="564"/>
      <c r="CX96" s="564"/>
      <c r="CY96" s="489"/>
      <c r="CZ96" s="489"/>
      <c r="DA96" s="564"/>
      <c r="DB96" s="489"/>
      <c r="DC96" s="564"/>
      <c r="DD96" s="564"/>
      <c r="DE96" s="564"/>
      <c r="DF96" s="564"/>
      <c r="DG96" s="564"/>
      <c r="DH96" s="564"/>
      <c r="DI96" s="564"/>
      <c r="DJ96" s="564"/>
      <c r="DK96" s="564"/>
      <c r="DL96" s="564"/>
      <c r="DM96" s="564"/>
      <c r="DN96" s="564"/>
      <c r="DO96" s="564"/>
      <c r="DP96" s="564"/>
      <c r="DQ96" s="564"/>
      <c r="DR96" s="564"/>
      <c r="DS96" s="564"/>
      <c r="DT96" s="564"/>
      <c r="DU96" s="564"/>
      <c r="DV96" s="564"/>
      <c r="DW96" s="489"/>
      <c r="DX96" s="489"/>
      <c r="DY96" s="489"/>
      <c r="DZ96" s="489"/>
      <c r="EA96" s="489"/>
      <c r="EB96" s="489"/>
      <c r="EC96" s="489"/>
      <c r="ED96" s="489"/>
      <c r="EE96" s="489"/>
      <c r="EF96" s="489"/>
      <c r="EG96" s="489"/>
      <c r="EH96" s="489"/>
      <c r="EI96" s="489"/>
      <c r="EJ96" s="489"/>
      <c r="EK96" s="489"/>
      <c r="EL96" s="489"/>
      <c r="EM96" s="489"/>
      <c r="EN96" s="489"/>
      <c r="EO96" s="489"/>
      <c r="EP96" s="489"/>
      <c r="EQ96" s="489"/>
      <c r="ES96" s="564"/>
      <c r="ET96" s="564"/>
      <c r="EU96" s="564"/>
      <c r="EV96" s="489"/>
      <c r="EW96" s="489"/>
      <c r="EX96" s="489"/>
      <c r="EZ96" s="564"/>
      <c r="FA96" s="564"/>
      <c r="FB96" s="564"/>
      <c r="FC96" s="489"/>
      <c r="FD96" s="489"/>
      <c r="FE96" s="489"/>
      <c r="FG96" s="564"/>
      <c r="FH96" s="564"/>
      <c r="FI96" s="564"/>
      <c r="FJ96" s="489"/>
      <c r="FK96" s="489"/>
      <c r="FL96" s="564"/>
      <c r="FM96" s="564"/>
      <c r="FN96" s="564"/>
      <c r="FO96" s="564"/>
      <c r="FP96" s="564"/>
      <c r="FQ96" s="564"/>
      <c r="FR96" s="564"/>
      <c r="FS96" s="564"/>
      <c r="FT96" s="564"/>
      <c r="FU96" s="564"/>
      <c r="FV96" s="564"/>
      <c r="FW96" s="564"/>
      <c r="FX96" s="564"/>
      <c r="FY96" s="564"/>
      <c r="FZ96" s="564"/>
      <c r="GA96" s="564"/>
      <c r="GB96" s="564"/>
      <c r="GC96" s="564"/>
      <c r="GD96" s="564"/>
      <c r="GE96" s="564"/>
      <c r="GF96" s="564"/>
      <c r="GG96" s="564"/>
      <c r="GH96" s="564"/>
      <c r="GI96" s="564"/>
      <c r="GJ96" s="564"/>
      <c r="GK96" s="564"/>
      <c r="GL96" s="564"/>
      <c r="GM96" s="564"/>
      <c r="GN96" s="564"/>
      <c r="GO96" s="564"/>
      <c r="GP96" s="564"/>
      <c r="GQ96" s="564"/>
      <c r="GR96" s="564"/>
      <c r="GS96" s="564"/>
      <c r="GT96" s="564"/>
      <c r="GU96" s="564"/>
      <c r="GV96" s="489"/>
      <c r="GW96" s="489"/>
      <c r="GX96" s="489"/>
      <c r="GY96" s="489"/>
      <c r="GZ96" s="489"/>
      <c r="HA96" s="489"/>
      <c r="HB96" s="489"/>
      <c r="HC96" s="489"/>
      <c r="HD96" s="489"/>
      <c r="HE96" s="489"/>
      <c r="HF96" s="489"/>
      <c r="HG96" s="489"/>
      <c r="HH96" s="489"/>
      <c r="HI96" s="489"/>
      <c r="HJ96" s="489"/>
      <c r="HK96" s="489"/>
      <c r="HL96" s="489"/>
      <c r="HM96" s="489"/>
      <c r="HN96" s="489"/>
      <c r="HO96" s="489"/>
      <c r="HP96" s="489"/>
      <c r="HQ96" s="489"/>
      <c r="HR96" s="489"/>
      <c r="HS96" s="489"/>
      <c r="HT96" s="489"/>
      <c r="HU96" s="489"/>
      <c r="HV96" s="489"/>
      <c r="HW96" s="489"/>
      <c r="HX96" s="489"/>
      <c r="HY96" s="489"/>
      <c r="HZ96" s="489"/>
      <c r="IA96" s="489"/>
      <c r="IB96" s="489"/>
      <c r="IC96" s="489"/>
      <c r="ID96" s="489"/>
      <c r="IE96" s="489"/>
      <c r="IF96" s="489"/>
      <c r="IH96" s="564"/>
      <c r="II96" s="564"/>
      <c r="IJ96" s="564"/>
      <c r="IK96" s="489"/>
      <c r="IL96" s="489"/>
      <c r="IM96" s="564"/>
      <c r="IN96" s="564"/>
      <c r="IO96" s="564"/>
      <c r="IP96" s="564"/>
      <c r="IQ96" s="564"/>
      <c r="IR96" s="564"/>
      <c r="IS96" s="489"/>
      <c r="IT96" s="489"/>
      <c r="IU96" s="489"/>
      <c r="IV96" s="489"/>
      <c r="IW96" s="489"/>
      <c r="IX96" s="489"/>
      <c r="IY96" s="489"/>
      <c r="JA96" s="564"/>
      <c r="JB96" s="564"/>
      <c r="JC96" s="564"/>
      <c r="JD96" s="564"/>
      <c r="JE96" s="489"/>
      <c r="JG96" s="562"/>
      <c r="JH96" s="562"/>
      <c r="JI96" s="562"/>
      <c r="JJ96" s="489"/>
      <c r="JK96" s="489"/>
      <c r="JL96" s="562"/>
      <c r="JM96" s="562"/>
      <c r="JN96" s="562"/>
      <c r="JO96" s="562"/>
      <c r="JP96" s="562"/>
      <c r="JQ96" s="562"/>
      <c r="JR96" s="562"/>
      <c r="JS96" s="562"/>
      <c r="JT96" s="562"/>
      <c r="JU96" s="562"/>
      <c r="JV96" s="562"/>
      <c r="JW96" s="562"/>
      <c r="JX96" s="562"/>
      <c r="JY96" s="562"/>
      <c r="JZ96" s="562"/>
      <c r="KA96" s="562"/>
      <c r="KB96" s="489"/>
      <c r="KC96" s="489"/>
      <c r="KD96" s="489"/>
      <c r="KE96" s="489"/>
      <c r="KF96" s="489"/>
      <c r="KG96" s="489"/>
      <c r="KH96" s="489"/>
      <c r="KI96" s="489"/>
      <c r="KJ96" s="489"/>
      <c r="KK96" s="489"/>
      <c r="KL96" s="489"/>
      <c r="KM96" s="489"/>
      <c r="KN96" s="489"/>
      <c r="KO96" s="489"/>
      <c r="KP96" s="489"/>
      <c r="KQ96" s="489"/>
      <c r="KR96" s="489"/>
      <c r="KT96" s="564"/>
      <c r="KU96" s="564"/>
      <c r="KV96" s="489"/>
      <c r="KW96" s="489"/>
    </row>
    <row r="97" spans="6:309">
      <c r="F97" s="489"/>
      <c r="G97" s="489"/>
      <c r="H97" s="489"/>
      <c r="I97" s="489"/>
      <c r="J97" s="489"/>
      <c r="K97" s="489"/>
      <c r="L97" s="564"/>
      <c r="M97" s="489"/>
      <c r="O97" s="562"/>
      <c r="P97" s="562"/>
      <c r="Q97" s="562"/>
      <c r="R97" s="562"/>
      <c r="S97" s="562"/>
      <c r="T97" s="562"/>
      <c r="U97" s="562"/>
      <c r="V97" s="562"/>
      <c r="W97" s="489"/>
      <c r="Y97" s="562"/>
      <c r="Z97" s="562"/>
      <c r="AA97" s="562"/>
      <c r="AB97" s="562"/>
      <c r="AC97" s="562"/>
      <c r="AD97" s="562"/>
      <c r="AE97" s="562"/>
      <c r="AF97" s="489"/>
      <c r="AH97" s="489"/>
      <c r="AI97" s="489"/>
      <c r="AJ97" s="489"/>
      <c r="AK97" s="489"/>
      <c r="AL97" s="489"/>
      <c r="AM97" s="489"/>
      <c r="AN97" s="489"/>
      <c r="AO97" s="489"/>
      <c r="AP97" s="489"/>
      <c r="AQ97" s="489"/>
      <c r="AR97" s="489"/>
      <c r="AS97" s="489"/>
      <c r="AT97" s="489"/>
      <c r="AU97" s="489"/>
      <c r="AV97" s="489"/>
      <c r="AW97" s="489"/>
      <c r="AX97" s="489"/>
      <c r="AY97" s="489"/>
      <c r="AZ97" s="489"/>
      <c r="BA97" s="489"/>
      <c r="BB97" s="489"/>
      <c r="BC97" s="564"/>
      <c r="BD97" s="564"/>
      <c r="BE97" s="489"/>
      <c r="BG97" s="564"/>
      <c r="BH97" s="564"/>
      <c r="BI97" s="564"/>
      <c r="BJ97" s="489"/>
      <c r="BK97" s="489"/>
      <c r="BL97" s="489"/>
      <c r="BN97" s="564"/>
      <c r="BO97" s="564"/>
      <c r="BP97" s="564"/>
      <c r="BQ97" s="489"/>
      <c r="BR97" s="489"/>
      <c r="BS97" s="489"/>
      <c r="BU97" s="564"/>
      <c r="BV97" s="564"/>
      <c r="BW97" s="564"/>
      <c r="BX97" s="489"/>
      <c r="BY97" s="489"/>
      <c r="BZ97" s="489"/>
      <c r="CB97" s="564"/>
      <c r="CC97" s="564"/>
      <c r="CD97" s="564"/>
      <c r="CE97" s="489"/>
      <c r="CF97" s="489"/>
      <c r="CG97" s="564"/>
      <c r="CH97" s="564"/>
      <c r="CI97" s="564"/>
      <c r="CJ97" s="564"/>
      <c r="CK97" s="564"/>
      <c r="CL97" s="564"/>
      <c r="CM97" s="489"/>
      <c r="CN97" s="489"/>
      <c r="CO97" s="489"/>
      <c r="CP97" s="489"/>
      <c r="CQ97" s="489"/>
      <c r="CR97" s="489"/>
      <c r="CS97" s="489"/>
      <c r="CT97" s="489"/>
      <c r="CV97" s="564"/>
      <c r="CW97" s="564"/>
      <c r="CX97" s="564"/>
      <c r="CY97" s="489"/>
      <c r="CZ97" s="489"/>
      <c r="DA97" s="564"/>
      <c r="DB97" s="489"/>
      <c r="DC97" s="564"/>
      <c r="DD97" s="564"/>
      <c r="DE97" s="564"/>
      <c r="DF97" s="564"/>
      <c r="DG97" s="564"/>
      <c r="DH97" s="564"/>
      <c r="DI97" s="564"/>
      <c r="DJ97" s="564"/>
      <c r="DK97" s="564"/>
      <c r="DL97" s="564"/>
      <c r="DM97" s="564"/>
      <c r="DN97" s="564"/>
      <c r="DO97" s="564"/>
      <c r="DP97" s="564"/>
      <c r="DQ97" s="564"/>
      <c r="DR97" s="564"/>
      <c r="DS97" s="564"/>
      <c r="DT97" s="564"/>
      <c r="DU97" s="564"/>
      <c r="DV97" s="564"/>
      <c r="DW97" s="489"/>
      <c r="DX97" s="489"/>
      <c r="DY97" s="489"/>
      <c r="DZ97" s="489"/>
      <c r="EA97" s="489"/>
      <c r="EB97" s="489"/>
      <c r="EC97" s="489"/>
      <c r="ED97" s="489"/>
      <c r="EE97" s="489"/>
      <c r="EF97" s="489"/>
      <c r="EG97" s="489"/>
      <c r="EH97" s="489"/>
      <c r="EI97" s="489"/>
      <c r="EJ97" s="489"/>
      <c r="EK97" s="489"/>
      <c r="EL97" s="489"/>
      <c r="EM97" s="489"/>
      <c r="EN97" s="489"/>
      <c r="EO97" s="489"/>
      <c r="EP97" s="489"/>
      <c r="EQ97" s="489"/>
      <c r="ES97" s="564"/>
      <c r="ET97" s="564"/>
      <c r="EU97" s="564"/>
      <c r="EV97" s="489"/>
      <c r="EW97" s="489"/>
      <c r="EX97" s="489"/>
      <c r="EZ97" s="564"/>
      <c r="FA97" s="564"/>
      <c r="FB97" s="564"/>
      <c r="FC97" s="489"/>
      <c r="FD97" s="489"/>
      <c r="FE97" s="489"/>
      <c r="FG97" s="564"/>
      <c r="FH97" s="564"/>
      <c r="FI97" s="564"/>
      <c r="FJ97" s="489"/>
      <c r="FK97" s="489"/>
      <c r="FL97" s="564"/>
      <c r="FM97" s="564"/>
      <c r="FN97" s="564"/>
      <c r="FO97" s="564"/>
      <c r="FP97" s="564"/>
      <c r="FQ97" s="564"/>
      <c r="FR97" s="564"/>
      <c r="FS97" s="564"/>
      <c r="FT97" s="564"/>
      <c r="FU97" s="564"/>
      <c r="FV97" s="564"/>
      <c r="FW97" s="564"/>
      <c r="FX97" s="564"/>
      <c r="FY97" s="564"/>
      <c r="FZ97" s="564"/>
      <c r="GA97" s="564"/>
      <c r="GB97" s="564"/>
      <c r="GC97" s="564"/>
      <c r="GD97" s="564"/>
      <c r="GE97" s="564"/>
      <c r="GF97" s="564"/>
      <c r="GG97" s="564"/>
      <c r="GH97" s="564"/>
      <c r="GI97" s="564"/>
      <c r="GJ97" s="564"/>
      <c r="GK97" s="564"/>
      <c r="GL97" s="564"/>
      <c r="GM97" s="564"/>
      <c r="GN97" s="564"/>
      <c r="GO97" s="564"/>
      <c r="GP97" s="564"/>
      <c r="GQ97" s="564"/>
      <c r="GR97" s="564"/>
      <c r="GS97" s="564"/>
      <c r="GT97" s="564"/>
      <c r="GU97" s="564"/>
      <c r="GV97" s="489"/>
      <c r="GW97" s="489"/>
      <c r="GX97" s="489"/>
      <c r="GY97" s="489"/>
      <c r="GZ97" s="489"/>
      <c r="HA97" s="489"/>
      <c r="HB97" s="489"/>
      <c r="HC97" s="489"/>
      <c r="HD97" s="489"/>
      <c r="HE97" s="489"/>
      <c r="HF97" s="489"/>
      <c r="HG97" s="489"/>
      <c r="HH97" s="489"/>
      <c r="HI97" s="489"/>
      <c r="HJ97" s="489"/>
      <c r="HK97" s="489"/>
      <c r="HL97" s="489"/>
      <c r="HM97" s="489"/>
      <c r="HN97" s="489"/>
      <c r="HO97" s="489"/>
      <c r="HP97" s="489"/>
      <c r="HQ97" s="489"/>
      <c r="HR97" s="489"/>
      <c r="HS97" s="489"/>
      <c r="HT97" s="489"/>
      <c r="HU97" s="489"/>
      <c r="HV97" s="489"/>
      <c r="HW97" s="489"/>
      <c r="HX97" s="489"/>
      <c r="HY97" s="489"/>
      <c r="HZ97" s="489"/>
      <c r="IA97" s="489"/>
      <c r="IB97" s="489"/>
      <c r="IC97" s="489"/>
      <c r="ID97" s="489"/>
      <c r="IE97" s="489"/>
      <c r="IF97" s="489"/>
      <c r="IH97" s="564"/>
      <c r="II97" s="564"/>
      <c r="IJ97" s="564"/>
      <c r="IK97" s="489"/>
      <c r="IL97" s="489"/>
      <c r="IM97" s="564"/>
      <c r="IN97" s="564"/>
      <c r="IO97" s="564"/>
      <c r="IP97" s="564"/>
      <c r="IQ97" s="564"/>
      <c r="IR97" s="564"/>
      <c r="IS97" s="489"/>
      <c r="IT97" s="489"/>
      <c r="IU97" s="489"/>
      <c r="IV97" s="489"/>
      <c r="IW97" s="489"/>
      <c r="IX97" s="489"/>
      <c r="IY97" s="489"/>
      <c r="JA97" s="564"/>
      <c r="JB97" s="564"/>
      <c r="JC97" s="564"/>
      <c r="JD97" s="564"/>
      <c r="JE97" s="489"/>
      <c r="JG97" s="562"/>
      <c r="JH97" s="562"/>
      <c r="JI97" s="562"/>
      <c r="JJ97" s="489"/>
      <c r="JK97" s="489"/>
      <c r="JL97" s="562"/>
      <c r="JM97" s="562"/>
      <c r="JN97" s="562"/>
      <c r="JO97" s="562"/>
      <c r="JP97" s="562"/>
      <c r="JQ97" s="562"/>
      <c r="JR97" s="562"/>
      <c r="JS97" s="562"/>
      <c r="JT97" s="562"/>
      <c r="JU97" s="562"/>
      <c r="JV97" s="562"/>
      <c r="JW97" s="562"/>
      <c r="JX97" s="562"/>
      <c r="JY97" s="562"/>
      <c r="JZ97" s="562"/>
      <c r="KA97" s="562"/>
      <c r="KB97" s="489"/>
      <c r="KC97" s="489"/>
      <c r="KD97" s="489"/>
      <c r="KE97" s="489"/>
      <c r="KF97" s="489"/>
      <c r="KG97" s="489"/>
      <c r="KH97" s="489"/>
      <c r="KI97" s="489"/>
      <c r="KJ97" s="489"/>
      <c r="KK97" s="489"/>
      <c r="KL97" s="489"/>
      <c r="KM97" s="489"/>
      <c r="KN97" s="489"/>
      <c r="KO97" s="489"/>
      <c r="KP97" s="489"/>
      <c r="KQ97" s="489"/>
      <c r="KR97" s="489"/>
      <c r="KT97" s="564"/>
      <c r="KU97" s="564"/>
      <c r="KV97" s="489"/>
      <c r="KW97" s="489"/>
    </row>
    <row r="98" spans="6:309">
      <c r="F98" s="489"/>
      <c r="G98" s="489"/>
      <c r="H98" s="489"/>
      <c r="I98" s="489"/>
      <c r="J98" s="489"/>
      <c r="K98" s="489"/>
      <c r="L98" s="564"/>
      <c r="M98" s="489"/>
      <c r="O98" s="562"/>
      <c r="P98" s="562"/>
      <c r="Q98" s="562"/>
      <c r="R98" s="562"/>
      <c r="S98" s="562"/>
      <c r="T98" s="562"/>
      <c r="U98" s="562"/>
      <c r="V98" s="562"/>
      <c r="W98" s="489"/>
      <c r="Y98" s="562"/>
      <c r="Z98" s="562"/>
      <c r="AA98" s="562"/>
      <c r="AB98" s="562"/>
      <c r="AC98" s="562"/>
      <c r="AD98" s="562"/>
      <c r="AE98" s="562"/>
      <c r="AF98" s="489"/>
      <c r="AH98" s="489"/>
      <c r="AI98" s="489"/>
      <c r="AJ98" s="489"/>
      <c r="AK98" s="489"/>
      <c r="AL98" s="489"/>
      <c r="AM98" s="489"/>
      <c r="AN98" s="489"/>
      <c r="AO98" s="489"/>
      <c r="AP98" s="489"/>
      <c r="AQ98" s="489"/>
      <c r="AR98" s="489"/>
      <c r="AS98" s="489"/>
      <c r="AT98" s="489"/>
      <c r="AU98" s="489"/>
      <c r="AV98" s="489"/>
      <c r="AW98" s="489"/>
      <c r="AX98" s="489"/>
      <c r="AY98" s="489"/>
      <c r="AZ98" s="489"/>
      <c r="BA98" s="489"/>
      <c r="BB98" s="489"/>
      <c r="BC98" s="564"/>
      <c r="BD98" s="564"/>
      <c r="BE98" s="489"/>
      <c r="BG98" s="564"/>
      <c r="BH98" s="564"/>
      <c r="BI98" s="564"/>
      <c r="BJ98" s="489"/>
      <c r="BK98" s="489"/>
      <c r="BL98" s="489"/>
      <c r="BN98" s="564"/>
      <c r="BO98" s="564"/>
      <c r="BP98" s="564"/>
      <c r="BQ98" s="489"/>
      <c r="BR98" s="489"/>
      <c r="BS98" s="489"/>
      <c r="BU98" s="564"/>
      <c r="BV98" s="564"/>
      <c r="BW98" s="564"/>
      <c r="BX98" s="489"/>
      <c r="BY98" s="489"/>
      <c r="BZ98" s="489"/>
      <c r="CB98" s="564"/>
      <c r="CC98" s="564"/>
      <c r="CD98" s="564"/>
      <c r="CE98" s="489"/>
      <c r="CF98" s="489"/>
      <c r="CG98" s="564"/>
      <c r="CH98" s="564"/>
      <c r="CI98" s="564"/>
      <c r="CJ98" s="564"/>
      <c r="CK98" s="564"/>
      <c r="CL98" s="564"/>
      <c r="CM98" s="489"/>
      <c r="CN98" s="489"/>
      <c r="CO98" s="489"/>
      <c r="CP98" s="489"/>
      <c r="CQ98" s="489"/>
      <c r="CR98" s="489"/>
      <c r="CS98" s="489"/>
      <c r="CT98" s="489"/>
      <c r="CV98" s="564"/>
      <c r="CW98" s="564"/>
      <c r="CX98" s="564"/>
      <c r="CY98" s="489"/>
      <c r="CZ98" s="489"/>
      <c r="DA98" s="564"/>
      <c r="DB98" s="489"/>
      <c r="DC98" s="564"/>
      <c r="DD98" s="564"/>
      <c r="DE98" s="564"/>
      <c r="DF98" s="564"/>
      <c r="DG98" s="564"/>
      <c r="DH98" s="564"/>
      <c r="DI98" s="564"/>
      <c r="DJ98" s="564"/>
      <c r="DK98" s="564"/>
      <c r="DL98" s="564"/>
      <c r="DM98" s="564"/>
      <c r="DN98" s="564"/>
      <c r="DO98" s="564"/>
      <c r="DP98" s="564"/>
      <c r="DQ98" s="564"/>
      <c r="DR98" s="564"/>
      <c r="DS98" s="564"/>
      <c r="DT98" s="564"/>
      <c r="DU98" s="564"/>
      <c r="DV98" s="564"/>
      <c r="DW98" s="489"/>
      <c r="DX98" s="489"/>
      <c r="DY98" s="489"/>
      <c r="DZ98" s="489"/>
      <c r="EA98" s="489"/>
      <c r="EB98" s="489"/>
      <c r="EC98" s="489"/>
      <c r="ED98" s="489"/>
      <c r="EE98" s="489"/>
      <c r="EF98" s="489"/>
      <c r="EG98" s="489"/>
      <c r="EH98" s="489"/>
      <c r="EI98" s="489"/>
      <c r="EJ98" s="489"/>
      <c r="EK98" s="489"/>
      <c r="EL98" s="489"/>
      <c r="EM98" s="489"/>
      <c r="EN98" s="489"/>
      <c r="EO98" s="489"/>
      <c r="EP98" s="489"/>
      <c r="EQ98" s="489"/>
      <c r="ES98" s="564"/>
      <c r="ET98" s="564"/>
      <c r="EU98" s="564"/>
      <c r="EV98" s="489"/>
      <c r="EW98" s="489"/>
      <c r="EX98" s="489"/>
      <c r="EZ98" s="564"/>
      <c r="FA98" s="564"/>
      <c r="FB98" s="564"/>
      <c r="FC98" s="489"/>
      <c r="FD98" s="489"/>
      <c r="FE98" s="489"/>
      <c r="FG98" s="564"/>
      <c r="FH98" s="564"/>
      <c r="FI98" s="564"/>
      <c r="FJ98" s="489"/>
      <c r="FK98" s="489"/>
      <c r="FL98" s="564"/>
      <c r="FM98" s="564"/>
      <c r="FN98" s="564"/>
      <c r="FO98" s="564"/>
      <c r="FP98" s="564"/>
      <c r="FQ98" s="564"/>
      <c r="FR98" s="564"/>
      <c r="FS98" s="564"/>
      <c r="FT98" s="564"/>
      <c r="FU98" s="564"/>
      <c r="FV98" s="564"/>
      <c r="FW98" s="564"/>
      <c r="FX98" s="564"/>
      <c r="FY98" s="564"/>
      <c r="FZ98" s="564"/>
      <c r="GA98" s="564"/>
      <c r="GB98" s="564"/>
      <c r="GC98" s="564"/>
      <c r="GD98" s="564"/>
      <c r="GE98" s="564"/>
      <c r="GF98" s="564"/>
      <c r="GG98" s="564"/>
      <c r="GH98" s="564"/>
      <c r="GI98" s="564"/>
      <c r="GJ98" s="564"/>
      <c r="GK98" s="564"/>
      <c r="GL98" s="564"/>
      <c r="GM98" s="564"/>
      <c r="GN98" s="564"/>
      <c r="GO98" s="564"/>
      <c r="GP98" s="564"/>
      <c r="GQ98" s="564"/>
      <c r="GR98" s="564"/>
      <c r="GS98" s="564"/>
      <c r="GT98" s="564"/>
      <c r="GU98" s="564"/>
      <c r="GV98" s="489"/>
      <c r="GW98" s="489"/>
      <c r="GX98" s="489"/>
      <c r="GY98" s="489"/>
      <c r="GZ98" s="489"/>
      <c r="HA98" s="489"/>
      <c r="HB98" s="489"/>
      <c r="HC98" s="489"/>
      <c r="HD98" s="489"/>
      <c r="HE98" s="489"/>
      <c r="HF98" s="489"/>
      <c r="HG98" s="489"/>
      <c r="HH98" s="489"/>
      <c r="HI98" s="489"/>
      <c r="HJ98" s="489"/>
      <c r="HK98" s="489"/>
      <c r="HL98" s="489"/>
      <c r="HM98" s="489"/>
      <c r="HN98" s="489"/>
      <c r="HO98" s="489"/>
      <c r="HP98" s="489"/>
      <c r="HQ98" s="489"/>
      <c r="HR98" s="489"/>
      <c r="HS98" s="489"/>
      <c r="HT98" s="489"/>
      <c r="HU98" s="489"/>
      <c r="HV98" s="489"/>
      <c r="HW98" s="489"/>
      <c r="HX98" s="489"/>
      <c r="HY98" s="489"/>
      <c r="HZ98" s="489"/>
      <c r="IA98" s="489"/>
      <c r="IB98" s="489"/>
      <c r="IC98" s="489"/>
      <c r="ID98" s="489"/>
      <c r="IE98" s="489"/>
      <c r="IF98" s="489"/>
      <c r="IH98" s="564"/>
      <c r="II98" s="564"/>
      <c r="IJ98" s="564"/>
      <c r="IK98" s="489"/>
      <c r="IL98" s="489"/>
      <c r="IM98" s="564"/>
      <c r="IN98" s="564"/>
      <c r="IO98" s="564"/>
      <c r="IP98" s="564"/>
      <c r="IQ98" s="564"/>
      <c r="IR98" s="564"/>
      <c r="IS98" s="489"/>
      <c r="IT98" s="489"/>
      <c r="IU98" s="489"/>
      <c r="IV98" s="489"/>
      <c r="IW98" s="489"/>
      <c r="IX98" s="489"/>
      <c r="IY98" s="489"/>
      <c r="JA98" s="564"/>
      <c r="JB98" s="564"/>
      <c r="JC98" s="564"/>
      <c r="JD98" s="564"/>
      <c r="JE98" s="489"/>
      <c r="JG98" s="562"/>
      <c r="JH98" s="562"/>
      <c r="JI98" s="562"/>
      <c r="JJ98" s="489"/>
      <c r="JK98" s="489"/>
      <c r="JL98" s="562"/>
      <c r="JM98" s="562"/>
      <c r="JN98" s="562"/>
      <c r="JO98" s="562"/>
      <c r="JP98" s="562"/>
      <c r="JQ98" s="562"/>
      <c r="JR98" s="562"/>
      <c r="JS98" s="562"/>
      <c r="JT98" s="562"/>
      <c r="JU98" s="562"/>
      <c r="JV98" s="562"/>
      <c r="JW98" s="562"/>
      <c r="JX98" s="562"/>
      <c r="JY98" s="562"/>
      <c r="JZ98" s="562"/>
      <c r="KA98" s="562"/>
      <c r="KB98" s="489"/>
      <c r="KC98" s="489"/>
      <c r="KD98" s="489"/>
      <c r="KE98" s="489"/>
      <c r="KF98" s="489"/>
      <c r="KG98" s="489"/>
      <c r="KH98" s="489"/>
      <c r="KI98" s="489"/>
      <c r="KJ98" s="489"/>
      <c r="KK98" s="489"/>
      <c r="KL98" s="489"/>
      <c r="KM98" s="489"/>
      <c r="KN98" s="489"/>
      <c r="KO98" s="489"/>
      <c r="KP98" s="489"/>
      <c r="KQ98" s="489"/>
      <c r="KR98" s="489"/>
      <c r="KT98" s="564"/>
      <c r="KU98" s="564"/>
      <c r="KV98" s="489"/>
      <c r="KW98" s="489"/>
    </row>
    <row r="99" spans="6:309">
      <c r="F99" s="489"/>
      <c r="G99" s="489"/>
      <c r="H99" s="489"/>
      <c r="I99" s="489"/>
      <c r="J99" s="489"/>
      <c r="K99" s="489"/>
      <c r="L99" s="564"/>
      <c r="M99" s="489"/>
      <c r="O99" s="562"/>
      <c r="P99" s="562"/>
      <c r="Q99" s="562"/>
      <c r="R99" s="562"/>
      <c r="S99" s="562"/>
      <c r="T99" s="562"/>
      <c r="U99" s="562"/>
      <c r="V99" s="562"/>
      <c r="W99" s="489"/>
      <c r="Y99" s="562"/>
      <c r="Z99" s="562"/>
      <c r="AA99" s="562"/>
      <c r="AB99" s="562"/>
      <c r="AC99" s="562"/>
      <c r="AD99" s="562"/>
      <c r="AE99" s="562"/>
      <c r="AF99" s="489"/>
      <c r="AH99" s="489"/>
      <c r="AI99" s="489"/>
      <c r="AJ99" s="489"/>
      <c r="AK99" s="489"/>
      <c r="AL99" s="489"/>
      <c r="AM99" s="489"/>
      <c r="AN99" s="489"/>
      <c r="AO99" s="489"/>
      <c r="AP99" s="489"/>
      <c r="AQ99" s="489"/>
      <c r="AR99" s="489"/>
      <c r="AS99" s="489"/>
      <c r="AT99" s="489"/>
      <c r="AU99" s="489"/>
      <c r="AV99" s="489"/>
      <c r="AW99" s="489"/>
      <c r="AX99" s="489"/>
      <c r="AY99" s="489"/>
      <c r="AZ99" s="489"/>
      <c r="BA99" s="489"/>
      <c r="BB99" s="489"/>
      <c r="BC99" s="564"/>
      <c r="BD99" s="564"/>
      <c r="BE99" s="489"/>
      <c r="BG99" s="564"/>
      <c r="BH99" s="564"/>
      <c r="BI99" s="564"/>
      <c r="BJ99" s="489"/>
      <c r="BK99" s="489"/>
      <c r="BL99" s="489"/>
      <c r="BN99" s="564"/>
      <c r="BO99" s="564"/>
      <c r="BP99" s="564"/>
      <c r="BQ99" s="489"/>
      <c r="BR99" s="489"/>
      <c r="BS99" s="489"/>
      <c r="BU99" s="564"/>
      <c r="BV99" s="564"/>
      <c r="BW99" s="564"/>
      <c r="BX99" s="489"/>
      <c r="BY99" s="489"/>
      <c r="BZ99" s="489"/>
      <c r="CB99" s="564"/>
      <c r="CC99" s="564"/>
      <c r="CD99" s="564"/>
      <c r="CE99" s="489"/>
      <c r="CF99" s="489"/>
      <c r="CG99" s="564"/>
      <c r="CH99" s="564"/>
      <c r="CI99" s="564"/>
      <c r="CJ99" s="564"/>
      <c r="CK99" s="564"/>
      <c r="CL99" s="564"/>
      <c r="CM99" s="489"/>
      <c r="CN99" s="489"/>
      <c r="CO99" s="489"/>
      <c r="CP99" s="489"/>
      <c r="CQ99" s="489"/>
      <c r="CR99" s="489"/>
      <c r="CS99" s="489"/>
      <c r="CT99" s="489"/>
      <c r="CV99" s="564"/>
      <c r="CW99" s="564"/>
      <c r="CX99" s="564"/>
      <c r="CY99" s="489"/>
      <c r="CZ99" s="489"/>
      <c r="DA99" s="564"/>
      <c r="DB99" s="489"/>
      <c r="DC99" s="564"/>
      <c r="DD99" s="564"/>
      <c r="DE99" s="564"/>
      <c r="DF99" s="564"/>
      <c r="DG99" s="564"/>
      <c r="DH99" s="564"/>
      <c r="DI99" s="564"/>
      <c r="DJ99" s="564"/>
      <c r="DK99" s="564"/>
      <c r="DL99" s="564"/>
      <c r="DM99" s="564"/>
      <c r="DN99" s="564"/>
      <c r="DO99" s="564"/>
      <c r="DP99" s="564"/>
      <c r="DQ99" s="564"/>
      <c r="DR99" s="564"/>
      <c r="DS99" s="564"/>
      <c r="DT99" s="564"/>
      <c r="DU99" s="564"/>
      <c r="DV99" s="564"/>
      <c r="DW99" s="489"/>
      <c r="DX99" s="489"/>
      <c r="DY99" s="489"/>
      <c r="DZ99" s="489"/>
      <c r="EA99" s="489"/>
      <c r="EB99" s="489"/>
      <c r="EC99" s="489"/>
      <c r="ED99" s="489"/>
      <c r="EE99" s="489"/>
      <c r="EF99" s="489"/>
      <c r="EG99" s="489"/>
      <c r="EH99" s="489"/>
      <c r="EI99" s="489"/>
      <c r="EJ99" s="489"/>
      <c r="EK99" s="489"/>
      <c r="EL99" s="489"/>
      <c r="EM99" s="489"/>
      <c r="EN99" s="489"/>
      <c r="EO99" s="489"/>
      <c r="EP99" s="489"/>
      <c r="EQ99" s="489"/>
      <c r="ES99" s="564"/>
      <c r="ET99" s="564"/>
      <c r="EU99" s="564"/>
      <c r="EV99" s="489"/>
      <c r="EW99" s="489"/>
      <c r="EX99" s="489"/>
      <c r="EZ99" s="564"/>
      <c r="FA99" s="564"/>
      <c r="FB99" s="564"/>
      <c r="FC99" s="489"/>
      <c r="FD99" s="489"/>
      <c r="FE99" s="489"/>
      <c r="FG99" s="564"/>
      <c r="FH99" s="564"/>
      <c r="FI99" s="564"/>
      <c r="FJ99" s="489"/>
      <c r="FK99" s="489"/>
      <c r="FL99" s="564"/>
      <c r="FM99" s="564"/>
      <c r="FN99" s="564"/>
      <c r="FO99" s="564"/>
      <c r="FP99" s="564"/>
      <c r="FQ99" s="564"/>
      <c r="FR99" s="564"/>
      <c r="FS99" s="564"/>
      <c r="FT99" s="564"/>
      <c r="FU99" s="564"/>
      <c r="FV99" s="564"/>
      <c r="FW99" s="564"/>
      <c r="FX99" s="564"/>
      <c r="FY99" s="564"/>
      <c r="FZ99" s="564"/>
      <c r="GA99" s="564"/>
      <c r="GB99" s="564"/>
      <c r="GC99" s="564"/>
      <c r="GD99" s="564"/>
      <c r="GE99" s="564"/>
      <c r="GF99" s="564"/>
      <c r="GG99" s="564"/>
      <c r="GH99" s="564"/>
      <c r="GI99" s="564"/>
      <c r="GJ99" s="564"/>
      <c r="GK99" s="564"/>
      <c r="GL99" s="564"/>
      <c r="GM99" s="564"/>
      <c r="GN99" s="564"/>
      <c r="GO99" s="564"/>
      <c r="GP99" s="564"/>
      <c r="GQ99" s="564"/>
      <c r="GR99" s="564"/>
      <c r="GS99" s="564"/>
      <c r="GT99" s="564"/>
      <c r="GU99" s="564"/>
      <c r="GV99" s="489"/>
      <c r="GW99" s="489"/>
      <c r="GX99" s="489"/>
      <c r="GY99" s="489"/>
      <c r="GZ99" s="489"/>
      <c r="HA99" s="489"/>
      <c r="HB99" s="489"/>
      <c r="HC99" s="489"/>
      <c r="HD99" s="489"/>
      <c r="HE99" s="489"/>
      <c r="HF99" s="489"/>
      <c r="HG99" s="489"/>
      <c r="HH99" s="489"/>
      <c r="HI99" s="489"/>
      <c r="HJ99" s="489"/>
      <c r="HK99" s="489"/>
      <c r="HL99" s="489"/>
      <c r="HM99" s="489"/>
      <c r="HN99" s="489"/>
      <c r="HO99" s="489"/>
      <c r="HP99" s="489"/>
      <c r="HQ99" s="489"/>
      <c r="HR99" s="489"/>
      <c r="HS99" s="489"/>
      <c r="HT99" s="489"/>
      <c r="HU99" s="489"/>
      <c r="HV99" s="489"/>
      <c r="HW99" s="489"/>
      <c r="HX99" s="489"/>
      <c r="HY99" s="489"/>
      <c r="HZ99" s="489"/>
      <c r="IA99" s="489"/>
      <c r="IB99" s="489"/>
      <c r="IC99" s="489"/>
      <c r="ID99" s="489"/>
      <c r="IE99" s="489"/>
      <c r="IF99" s="489"/>
      <c r="IH99" s="564"/>
      <c r="II99" s="564"/>
      <c r="IJ99" s="564"/>
      <c r="IK99" s="489"/>
      <c r="IL99" s="489"/>
      <c r="IM99" s="564"/>
      <c r="IN99" s="564"/>
      <c r="IO99" s="564"/>
      <c r="IP99" s="564"/>
      <c r="IQ99" s="564"/>
      <c r="IR99" s="564"/>
      <c r="IS99" s="489"/>
      <c r="IT99" s="489"/>
      <c r="IU99" s="489"/>
      <c r="IV99" s="489"/>
      <c r="IW99" s="489"/>
      <c r="IX99" s="489"/>
      <c r="IY99" s="489"/>
      <c r="JA99" s="564"/>
      <c r="JB99" s="564"/>
      <c r="JC99" s="564"/>
      <c r="JD99" s="564"/>
      <c r="JE99" s="489"/>
      <c r="JG99" s="562"/>
      <c r="JH99" s="562"/>
      <c r="JI99" s="562"/>
      <c r="JJ99" s="489"/>
      <c r="JK99" s="489"/>
      <c r="JL99" s="562"/>
      <c r="JM99" s="562"/>
      <c r="JN99" s="562"/>
      <c r="JO99" s="562"/>
      <c r="JP99" s="562"/>
      <c r="JQ99" s="562"/>
      <c r="JR99" s="562"/>
      <c r="JS99" s="562"/>
      <c r="JT99" s="562"/>
      <c r="JU99" s="562"/>
      <c r="JV99" s="562"/>
      <c r="JW99" s="562"/>
      <c r="JX99" s="562"/>
      <c r="JY99" s="562"/>
      <c r="JZ99" s="562"/>
      <c r="KA99" s="562"/>
      <c r="KB99" s="489"/>
      <c r="KC99" s="489"/>
      <c r="KD99" s="489"/>
      <c r="KE99" s="489"/>
      <c r="KF99" s="489"/>
      <c r="KG99" s="489"/>
      <c r="KH99" s="489"/>
      <c r="KI99" s="489"/>
      <c r="KJ99" s="489"/>
      <c r="KK99" s="489"/>
      <c r="KL99" s="489"/>
      <c r="KM99" s="489"/>
      <c r="KN99" s="489"/>
      <c r="KO99" s="489"/>
      <c r="KP99" s="489"/>
      <c r="KQ99" s="489"/>
      <c r="KR99" s="489"/>
      <c r="KT99" s="564"/>
      <c r="KU99" s="564"/>
      <c r="KV99" s="489"/>
      <c r="KW99" s="489"/>
    </row>
    <row r="100" spans="6:309">
      <c r="F100" s="489"/>
      <c r="G100" s="489"/>
      <c r="H100" s="489"/>
      <c r="I100" s="489"/>
      <c r="J100" s="489"/>
      <c r="K100" s="489"/>
      <c r="L100" s="564"/>
      <c r="M100" s="489"/>
      <c r="O100" s="562"/>
      <c r="P100" s="562"/>
      <c r="Q100" s="562"/>
      <c r="R100" s="562"/>
      <c r="S100" s="562"/>
      <c r="T100" s="562"/>
      <c r="U100" s="562"/>
      <c r="V100" s="562"/>
      <c r="W100" s="489"/>
      <c r="Y100" s="562"/>
      <c r="Z100" s="562"/>
      <c r="AA100" s="562"/>
      <c r="AB100" s="562"/>
      <c r="AC100" s="562"/>
      <c r="AD100" s="562"/>
      <c r="AE100" s="562"/>
      <c r="AF100" s="489"/>
      <c r="AH100" s="489"/>
      <c r="AI100" s="489"/>
      <c r="AJ100" s="489"/>
      <c r="AK100" s="489"/>
      <c r="AL100" s="489"/>
      <c r="AM100" s="489"/>
      <c r="AN100" s="489"/>
      <c r="AO100" s="489"/>
      <c r="AP100" s="489"/>
      <c r="AQ100" s="489"/>
      <c r="AR100" s="489"/>
      <c r="AS100" s="489"/>
      <c r="AT100" s="489"/>
      <c r="AU100" s="489"/>
      <c r="AV100" s="489"/>
      <c r="AW100" s="489"/>
      <c r="AX100" s="489"/>
      <c r="AY100" s="489"/>
      <c r="AZ100" s="489"/>
      <c r="BA100" s="489"/>
      <c r="BB100" s="489"/>
      <c r="BC100" s="564"/>
      <c r="BD100" s="564"/>
      <c r="BE100" s="489"/>
      <c r="BG100" s="564"/>
      <c r="BH100" s="564"/>
      <c r="BI100" s="564"/>
      <c r="BJ100" s="489"/>
      <c r="BK100" s="489"/>
      <c r="BL100" s="489"/>
      <c r="BN100" s="564"/>
      <c r="BO100" s="564"/>
      <c r="BP100" s="564"/>
      <c r="BQ100" s="489"/>
      <c r="BR100" s="489"/>
      <c r="BS100" s="489"/>
      <c r="BU100" s="564"/>
      <c r="BV100" s="564"/>
      <c r="BW100" s="564"/>
      <c r="BX100" s="489"/>
      <c r="BY100" s="489"/>
      <c r="BZ100" s="489"/>
      <c r="CB100" s="564"/>
      <c r="CC100" s="564"/>
      <c r="CD100" s="564"/>
      <c r="CE100" s="489"/>
      <c r="CF100" s="489"/>
      <c r="CG100" s="564"/>
      <c r="CH100" s="564"/>
      <c r="CI100" s="564"/>
      <c r="CJ100" s="564"/>
      <c r="CK100" s="564"/>
      <c r="CL100" s="564"/>
      <c r="CM100" s="489"/>
      <c r="CN100" s="489"/>
      <c r="CO100" s="489"/>
      <c r="CP100" s="489"/>
      <c r="CQ100" s="489"/>
      <c r="CR100" s="489"/>
      <c r="CS100" s="489"/>
      <c r="CT100" s="489"/>
      <c r="CV100" s="564"/>
      <c r="CW100" s="564"/>
      <c r="CX100" s="564"/>
      <c r="CY100" s="489"/>
      <c r="CZ100" s="489"/>
      <c r="DA100" s="564"/>
      <c r="DB100" s="489"/>
      <c r="DC100" s="564"/>
      <c r="DD100" s="564"/>
      <c r="DE100" s="564"/>
      <c r="DF100" s="564"/>
      <c r="DG100" s="564"/>
      <c r="DH100" s="564"/>
      <c r="DI100" s="564"/>
      <c r="DJ100" s="564"/>
      <c r="DK100" s="564"/>
      <c r="DL100" s="564"/>
      <c r="DM100" s="564"/>
      <c r="DN100" s="564"/>
      <c r="DO100" s="564"/>
      <c r="DP100" s="564"/>
      <c r="DQ100" s="564"/>
      <c r="DR100" s="564"/>
      <c r="DS100" s="564"/>
      <c r="DT100" s="564"/>
      <c r="DU100" s="564"/>
      <c r="DV100" s="564"/>
      <c r="DW100" s="489"/>
      <c r="DX100" s="489"/>
      <c r="DY100" s="489"/>
      <c r="DZ100" s="489"/>
      <c r="EA100" s="489"/>
      <c r="EB100" s="489"/>
      <c r="EC100" s="489"/>
      <c r="ED100" s="489"/>
      <c r="EE100" s="489"/>
      <c r="EF100" s="489"/>
      <c r="EG100" s="489"/>
      <c r="EH100" s="489"/>
      <c r="EI100" s="489"/>
      <c r="EJ100" s="489"/>
      <c r="EK100" s="489"/>
      <c r="EL100" s="489"/>
      <c r="EM100" s="489"/>
      <c r="EN100" s="489"/>
      <c r="EO100" s="489"/>
      <c r="EP100" s="489"/>
      <c r="EQ100" s="489"/>
      <c r="ES100" s="564"/>
      <c r="ET100" s="564"/>
      <c r="EU100" s="564"/>
      <c r="EV100" s="489"/>
      <c r="EW100" s="489"/>
      <c r="EX100" s="489"/>
      <c r="EZ100" s="564"/>
      <c r="FA100" s="564"/>
      <c r="FB100" s="564"/>
      <c r="FC100" s="489"/>
      <c r="FD100" s="489"/>
      <c r="FE100" s="489"/>
      <c r="FG100" s="564"/>
      <c r="FH100" s="564"/>
      <c r="FI100" s="564"/>
      <c r="FJ100" s="489"/>
      <c r="FK100" s="489"/>
      <c r="FL100" s="564"/>
      <c r="FM100" s="564"/>
      <c r="FN100" s="564"/>
      <c r="FO100" s="564"/>
      <c r="FP100" s="564"/>
      <c r="FQ100" s="564"/>
      <c r="FR100" s="564"/>
      <c r="FS100" s="564"/>
      <c r="FT100" s="564"/>
      <c r="FU100" s="564"/>
      <c r="FV100" s="564"/>
      <c r="FW100" s="564"/>
      <c r="FX100" s="564"/>
      <c r="FY100" s="564"/>
      <c r="FZ100" s="564"/>
      <c r="GA100" s="564"/>
      <c r="GB100" s="564"/>
      <c r="GC100" s="564"/>
      <c r="GD100" s="564"/>
      <c r="GE100" s="564"/>
      <c r="GF100" s="564"/>
      <c r="GG100" s="564"/>
      <c r="GH100" s="564"/>
      <c r="GI100" s="564"/>
      <c r="GJ100" s="564"/>
      <c r="GK100" s="564"/>
      <c r="GL100" s="564"/>
      <c r="GM100" s="564"/>
      <c r="GN100" s="564"/>
      <c r="GO100" s="564"/>
      <c r="GP100" s="564"/>
      <c r="GQ100" s="564"/>
      <c r="GR100" s="564"/>
      <c r="GS100" s="564"/>
      <c r="GT100" s="564"/>
      <c r="GU100" s="564"/>
      <c r="GV100" s="489"/>
      <c r="GW100" s="489"/>
      <c r="GX100" s="489"/>
      <c r="GY100" s="489"/>
      <c r="GZ100" s="489"/>
      <c r="HA100" s="489"/>
      <c r="HB100" s="489"/>
      <c r="HC100" s="489"/>
      <c r="HD100" s="489"/>
      <c r="HE100" s="489"/>
      <c r="HF100" s="489"/>
      <c r="HG100" s="489"/>
      <c r="HH100" s="489"/>
      <c r="HI100" s="489"/>
      <c r="HJ100" s="489"/>
      <c r="HK100" s="489"/>
      <c r="HL100" s="489"/>
      <c r="HM100" s="489"/>
      <c r="HN100" s="489"/>
      <c r="HO100" s="489"/>
      <c r="HP100" s="489"/>
      <c r="HQ100" s="489"/>
      <c r="HR100" s="489"/>
      <c r="HS100" s="489"/>
      <c r="HT100" s="489"/>
      <c r="HU100" s="489"/>
      <c r="HV100" s="489"/>
      <c r="HW100" s="489"/>
      <c r="HX100" s="489"/>
      <c r="HY100" s="489"/>
      <c r="HZ100" s="489"/>
      <c r="IA100" s="489"/>
      <c r="IB100" s="489"/>
      <c r="IC100" s="489"/>
      <c r="ID100" s="489"/>
      <c r="IE100" s="489"/>
      <c r="IF100" s="489"/>
      <c r="IH100" s="564"/>
      <c r="II100" s="564"/>
      <c r="IJ100" s="564"/>
      <c r="IK100" s="489"/>
      <c r="IL100" s="489"/>
      <c r="IM100" s="564"/>
      <c r="IN100" s="564"/>
      <c r="IO100" s="564"/>
      <c r="IP100" s="564"/>
      <c r="IQ100" s="564"/>
      <c r="IR100" s="564"/>
      <c r="IS100" s="489"/>
      <c r="IT100" s="489"/>
      <c r="IU100" s="489"/>
      <c r="IV100" s="489"/>
      <c r="IW100" s="489"/>
      <c r="IX100" s="489"/>
      <c r="IY100" s="489"/>
      <c r="JA100" s="564"/>
      <c r="JB100" s="564"/>
      <c r="JC100" s="564"/>
      <c r="JD100" s="564"/>
      <c r="JE100" s="489"/>
      <c r="JG100" s="562"/>
      <c r="JH100" s="562"/>
      <c r="JI100" s="562"/>
      <c r="JJ100" s="489"/>
      <c r="JK100" s="489"/>
      <c r="JL100" s="562"/>
      <c r="JM100" s="562"/>
      <c r="JN100" s="562"/>
      <c r="JO100" s="562"/>
      <c r="JP100" s="562"/>
      <c r="JQ100" s="562"/>
      <c r="JR100" s="562"/>
      <c r="JS100" s="562"/>
      <c r="JT100" s="562"/>
      <c r="JU100" s="562"/>
      <c r="JV100" s="562"/>
      <c r="JW100" s="562"/>
      <c r="JX100" s="562"/>
      <c r="JY100" s="562"/>
      <c r="JZ100" s="562"/>
      <c r="KA100" s="562"/>
      <c r="KB100" s="489"/>
      <c r="KC100" s="489"/>
      <c r="KD100" s="489"/>
      <c r="KE100" s="489"/>
      <c r="KF100" s="489"/>
      <c r="KG100" s="489"/>
      <c r="KH100" s="489"/>
      <c r="KI100" s="489"/>
      <c r="KJ100" s="489"/>
      <c r="KK100" s="489"/>
      <c r="KL100" s="489"/>
      <c r="KM100" s="489"/>
      <c r="KN100" s="489"/>
      <c r="KO100" s="489"/>
      <c r="KP100" s="489"/>
      <c r="KQ100" s="489"/>
      <c r="KR100" s="489"/>
      <c r="KT100" s="564"/>
      <c r="KU100" s="564"/>
      <c r="KV100" s="489"/>
      <c r="KW100" s="489"/>
    </row>
    <row r="101" spans="6:309">
      <c r="F101" s="489"/>
      <c r="G101" s="489"/>
      <c r="H101" s="489"/>
      <c r="I101" s="489"/>
      <c r="J101" s="489"/>
      <c r="K101" s="489"/>
      <c r="L101" s="564"/>
      <c r="M101" s="489"/>
      <c r="O101" s="562"/>
      <c r="P101" s="562"/>
      <c r="Q101" s="562"/>
      <c r="R101" s="562"/>
      <c r="S101" s="562"/>
      <c r="T101" s="562"/>
      <c r="U101" s="562"/>
      <c r="V101" s="562"/>
      <c r="W101" s="489"/>
      <c r="Y101" s="562"/>
      <c r="Z101" s="562"/>
      <c r="AA101" s="562"/>
      <c r="AB101" s="562"/>
      <c r="AC101" s="562"/>
      <c r="AD101" s="562"/>
      <c r="AE101" s="562"/>
      <c r="AF101" s="489"/>
      <c r="AH101" s="489"/>
      <c r="AI101" s="489"/>
      <c r="AJ101" s="489"/>
      <c r="AK101" s="489"/>
      <c r="AL101" s="489"/>
      <c r="AM101" s="489"/>
      <c r="AN101" s="489"/>
      <c r="AO101" s="489"/>
      <c r="AP101" s="489"/>
      <c r="AQ101" s="489"/>
      <c r="AR101" s="489"/>
      <c r="AS101" s="489"/>
      <c r="AT101" s="489"/>
      <c r="AU101" s="489"/>
      <c r="AV101" s="489"/>
      <c r="AW101" s="489"/>
      <c r="AX101" s="489"/>
      <c r="AY101" s="489"/>
      <c r="AZ101" s="489"/>
      <c r="BA101" s="489"/>
      <c r="BB101" s="489"/>
      <c r="BC101" s="564"/>
      <c r="BD101" s="564"/>
      <c r="BE101" s="489"/>
      <c r="BG101" s="564"/>
      <c r="BH101" s="564"/>
      <c r="BI101" s="564"/>
      <c r="BJ101" s="489"/>
      <c r="BK101" s="489"/>
      <c r="BL101" s="489"/>
      <c r="BN101" s="564"/>
      <c r="BO101" s="564"/>
      <c r="BP101" s="564"/>
      <c r="BQ101" s="489"/>
      <c r="BR101" s="489"/>
      <c r="BS101" s="489"/>
      <c r="BU101" s="564"/>
      <c r="BV101" s="564"/>
      <c r="BW101" s="564"/>
      <c r="BX101" s="489"/>
      <c r="BY101" s="489"/>
      <c r="BZ101" s="489"/>
      <c r="CB101" s="564"/>
      <c r="CC101" s="564"/>
      <c r="CD101" s="564"/>
      <c r="CE101" s="489"/>
      <c r="CF101" s="489"/>
      <c r="CG101" s="564"/>
      <c r="CH101" s="564"/>
      <c r="CI101" s="564"/>
      <c r="CJ101" s="564"/>
      <c r="CK101" s="564"/>
      <c r="CL101" s="564"/>
      <c r="CM101" s="489"/>
      <c r="CN101" s="489"/>
      <c r="CO101" s="489"/>
      <c r="CP101" s="489"/>
      <c r="CQ101" s="489"/>
      <c r="CR101" s="489"/>
      <c r="CS101" s="489"/>
      <c r="CT101" s="489"/>
      <c r="CV101" s="564"/>
      <c r="CW101" s="564"/>
      <c r="CX101" s="564"/>
      <c r="CY101" s="489"/>
      <c r="CZ101" s="489"/>
      <c r="DA101" s="564"/>
      <c r="DB101" s="489"/>
      <c r="DC101" s="564"/>
      <c r="DD101" s="564"/>
      <c r="DE101" s="564"/>
      <c r="DF101" s="564"/>
      <c r="DG101" s="564"/>
      <c r="DH101" s="564"/>
      <c r="DI101" s="564"/>
      <c r="DJ101" s="564"/>
      <c r="DK101" s="564"/>
      <c r="DL101" s="564"/>
      <c r="DM101" s="564"/>
      <c r="DN101" s="564"/>
      <c r="DO101" s="564"/>
      <c r="DP101" s="564"/>
      <c r="DQ101" s="564"/>
      <c r="DR101" s="564"/>
      <c r="DS101" s="564"/>
      <c r="DT101" s="564"/>
      <c r="DU101" s="564"/>
      <c r="DV101" s="564"/>
      <c r="DW101" s="489"/>
      <c r="DX101" s="489"/>
      <c r="DY101" s="489"/>
      <c r="DZ101" s="489"/>
      <c r="EA101" s="489"/>
      <c r="EB101" s="489"/>
      <c r="EC101" s="489"/>
      <c r="ED101" s="489"/>
      <c r="EE101" s="489"/>
      <c r="EF101" s="489"/>
      <c r="EG101" s="489"/>
      <c r="EH101" s="489"/>
      <c r="EI101" s="489"/>
      <c r="EJ101" s="489"/>
      <c r="EK101" s="489"/>
      <c r="EL101" s="489"/>
      <c r="EM101" s="489"/>
      <c r="EN101" s="489"/>
      <c r="EO101" s="489"/>
      <c r="EP101" s="489"/>
      <c r="EQ101" s="489"/>
      <c r="ES101" s="564"/>
      <c r="ET101" s="564"/>
      <c r="EU101" s="564"/>
      <c r="EV101" s="489"/>
      <c r="EW101" s="489"/>
      <c r="EX101" s="489"/>
      <c r="EZ101" s="564"/>
      <c r="FA101" s="564"/>
      <c r="FB101" s="564"/>
      <c r="FC101" s="489"/>
      <c r="FD101" s="489"/>
      <c r="FE101" s="489"/>
      <c r="FG101" s="564"/>
      <c r="FH101" s="564"/>
      <c r="FI101" s="564"/>
      <c r="FJ101" s="489"/>
      <c r="FK101" s="489"/>
      <c r="FL101" s="564"/>
      <c r="FM101" s="564"/>
      <c r="FN101" s="564"/>
      <c r="FO101" s="564"/>
      <c r="FP101" s="564"/>
      <c r="FQ101" s="564"/>
      <c r="FR101" s="564"/>
      <c r="FS101" s="564"/>
      <c r="FT101" s="564"/>
      <c r="FU101" s="564"/>
      <c r="FV101" s="564"/>
      <c r="FW101" s="564"/>
      <c r="FX101" s="564"/>
      <c r="FY101" s="564"/>
      <c r="FZ101" s="564"/>
      <c r="GA101" s="564"/>
      <c r="GB101" s="564"/>
      <c r="GC101" s="564"/>
      <c r="GD101" s="564"/>
      <c r="GE101" s="564"/>
      <c r="GF101" s="564"/>
      <c r="GG101" s="564"/>
      <c r="GH101" s="564"/>
      <c r="GI101" s="564"/>
      <c r="GJ101" s="564"/>
      <c r="GK101" s="564"/>
      <c r="GL101" s="564"/>
      <c r="GM101" s="564"/>
      <c r="GN101" s="564"/>
      <c r="GO101" s="564"/>
      <c r="GP101" s="564"/>
      <c r="GQ101" s="564"/>
      <c r="GR101" s="564"/>
      <c r="GS101" s="564"/>
      <c r="GT101" s="564"/>
      <c r="GU101" s="564"/>
      <c r="GV101" s="489"/>
      <c r="GW101" s="489"/>
      <c r="GX101" s="489"/>
      <c r="GY101" s="489"/>
      <c r="GZ101" s="489"/>
      <c r="HA101" s="489"/>
      <c r="HB101" s="489"/>
      <c r="HC101" s="489"/>
      <c r="HD101" s="489"/>
      <c r="HE101" s="489"/>
      <c r="HF101" s="489"/>
      <c r="HG101" s="489"/>
      <c r="HH101" s="489"/>
      <c r="HI101" s="489"/>
      <c r="HJ101" s="489"/>
      <c r="HK101" s="489"/>
      <c r="HL101" s="489"/>
      <c r="HM101" s="489"/>
      <c r="HN101" s="489"/>
      <c r="HO101" s="489"/>
      <c r="HP101" s="489"/>
      <c r="HQ101" s="489"/>
      <c r="HR101" s="489"/>
      <c r="HS101" s="489"/>
      <c r="HT101" s="489"/>
      <c r="HU101" s="489"/>
      <c r="HV101" s="489"/>
      <c r="HW101" s="489"/>
      <c r="HX101" s="489"/>
      <c r="HY101" s="489"/>
      <c r="HZ101" s="489"/>
      <c r="IA101" s="489"/>
      <c r="IB101" s="489"/>
      <c r="IC101" s="489"/>
      <c r="ID101" s="489"/>
      <c r="IE101" s="489"/>
      <c r="IF101" s="489"/>
      <c r="IH101" s="564"/>
      <c r="II101" s="564"/>
      <c r="IJ101" s="564"/>
      <c r="IK101" s="489"/>
      <c r="IL101" s="489"/>
      <c r="IM101" s="564"/>
      <c r="IN101" s="564"/>
      <c r="IO101" s="564"/>
      <c r="IP101" s="564"/>
      <c r="IQ101" s="564"/>
      <c r="IR101" s="564"/>
      <c r="IS101" s="489"/>
      <c r="IT101" s="489"/>
      <c r="IU101" s="489"/>
      <c r="IV101" s="489"/>
      <c r="IW101" s="489"/>
      <c r="IX101" s="489"/>
      <c r="IY101" s="489"/>
      <c r="JA101" s="564"/>
      <c r="JB101" s="564"/>
      <c r="JC101" s="564"/>
      <c r="JD101" s="564"/>
      <c r="JE101" s="489"/>
      <c r="JG101" s="562"/>
      <c r="JH101" s="562"/>
      <c r="JI101" s="562"/>
      <c r="JJ101" s="489"/>
      <c r="JK101" s="489"/>
      <c r="JL101" s="562"/>
      <c r="JM101" s="562"/>
      <c r="JN101" s="562"/>
      <c r="JO101" s="562"/>
      <c r="JP101" s="562"/>
      <c r="JQ101" s="562"/>
      <c r="JR101" s="562"/>
      <c r="JS101" s="562"/>
      <c r="JT101" s="562"/>
      <c r="JU101" s="562"/>
      <c r="JV101" s="562"/>
      <c r="JW101" s="562"/>
      <c r="JX101" s="562"/>
      <c r="JY101" s="562"/>
      <c r="JZ101" s="562"/>
      <c r="KA101" s="562"/>
      <c r="KB101" s="489"/>
      <c r="KC101" s="489"/>
      <c r="KD101" s="489"/>
      <c r="KE101" s="489"/>
      <c r="KF101" s="489"/>
      <c r="KG101" s="489"/>
      <c r="KH101" s="489"/>
      <c r="KI101" s="489"/>
      <c r="KJ101" s="489"/>
      <c r="KK101" s="489"/>
      <c r="KL101" s="489"/>
      <c r="KM101" s="489"/>
      <c r="KN101" s="489"/>
      <c r="KO101" s="489"/>
      <c r="KP101" s="489"/>
      <c r="KQ101" s="489"/>
      <c r="KR101" s="489"/>
      <c r="KT101" s="564"/>
      <c r="KU101" s="564"/>
      <c r="KV101" s="489"/>
      <c r="KW101" s="489"/>
    </row>
    <row r="102" spans="6:309">
      <c r="F102" s="489"/>
      <c r="G102" s="489"/>
      <c r="H102" s="489"/>
      <c r="I102" s="489"/>
      <c r="J102" s="489"/>
      <c r="K102" s="489"/>
      <c r="L102" s="564"/>
      <c r="M102" s="489"/>
      <c r="O102" s="562"/>
      <c r="P102" s="562"/>
      <c r="Q102" s="562"/>
      <c r="R102" s="562"/>
      <c r="S102" s="562"/>
      <c r="T102" s="562"/>
      <c r="U102" s="562"/>
      <c r="V102" s="562"/>
      <c r="W102" s="489"/>
      <c r="Y102" s="562"/>
      <c r="Z102" s="562"/>
      <c r="AA102" s="562"/>
      <c r="AB102" s="562"/>
      <c r="AC102" s="562"/>
      <c r="AD102" s="562"/>
      <c r="AE102" s="562"/>
      <c r="AF102" s="489"/>
      <c r="AH102" s="489"/>
      <c r="AI102" s="489"/>
      <c r="AJ102" s="489"/>
      <c r="AK102" s="489"/>
      <c r="AL102" s="489"/>
      <c r="AM102" s="489"/>
      <c r="AN102" s="489"/>
      <c r="AO102" s="489"/>
      <c r="AP102" s="489"/>
      <c r="AQ102" s="489"/>
      <c r="AR102" s="489"/>
      <c r="AS102" s="489"/>
      <c r="AT102" s="489"/>
      <c r="AU102" s="489"/>
      <c r="AV102" s="489"/>
      <c r="AW102" s="489"/>
      <c r="AX102" s="489"/>
      <c r="AY102" s="489"/>
      <c r="AZ102" s="489"/>
      <c r="BA102" s="489"/>
      <c r="BB102" s="489"/>
      <c r="BC102" s="564"/>
      <c r="BD102" s="564"/>
      <c r="BE102" s="489"/>
      <c r="BG102" s="564"/>
      <c r="BH102" s="564"/>
      <c r="BI102" s="564"/>
      <c r="BJ102" s="489"/>
      <c r="BK102" s="489"/>
      <c r="BL102" s="489"/>
      <c r="BN102" s="564"/>
      <c r="BO102" s="564"/>
      <c r="BP102" s="564"/>
      <c r="BQ102" s="489"/>
      <c r="BR102" s="489"/>
      <c r="BS102" s="489"/>
      <c r="BU102" s="564"/>
      <c r="BV102" s="564"/>
      <c r="BW102" s="564"/>
      <c r="BX102" s="489"/>
      <c r="BY102" s="489"/>
      <c r="BZ102" s="489"/>
      <c r="CB102" s="564"/>
      <c r="CC102" s="564"/>
      <c r="CD102" s="564"/>
      <c r="CE102" s="489"/>
      <c r="CF102" s="489"/>
      <c r="CG102" s="564"/>
      <c r="CH102" s="564"/>
      <c r="CI102" s="564"/>
      <c r="CJ102" s="564"/>
      <c r="CK102" s="564"/>
      <c r="CL102" s="564"/>
      <c r="CM102" s="489"/>
      <c r="CN102" s="489"/>
      <c r="CO102" s="489"/>
      <c r="CP102" s="489"/>
      <c r="CQ102" s="489"/>
      <c r="CR102" s="489"/>
      <c r="CS102" s="489"/>
      <c r="CT102" s="489"/>
      <c r="CV102" s="564"/>
      <c r="CW102" s="564"/>
      <c r="CX102" s="564"/>
      <c r="CY102" s="489"/>
      <c r="CZ102" s="489"/>
      <c r="DA102" s="564"/>
      <c r="DB102" s="489"/>
      <c r="DC102" s="564"/>
      <c r="DD102" s="564"/>
      <c r="DE102" s="564"/>
      <c r="DF102" s="564"/>
      <c r="DG102" s="564"/>
      <c r="DH102" s="564"/>
      <c r="DI102" s="564"/>
      <c r="DJ102" s="564"/>
      <c r="DK102" s="564"/>
      <c r="DL102" s="564"/>
      <c r="DM102" s="564"/>
      <c r="DN102" s="564"/>
      <c r="DO102" s="564"/>
      <c r="DP102" s="564"/>
      <c r="DQ102" s="564"/>
      <c r="DR102" s="564"/>
      <c r="DS102" s="564"/>
      <c r="DT102" s="564"/>
      <c r="DU102" s="564"/>
      <c r="DV102" s="564"/>
      <c r="DW102" s="489"/>
      <c r="DX102" s="489"/>
      <c r="DY102" s="489"/>
      <c r="DZ102" s="489"/>
      <c r="EA102" s="489"/>
      <c r="EB102" s="489"/>
      <c r="EC102" s="489"/>
      <c r="ED102" s="489"/>
      <c r="EE102" s="489"/>
      <c r="EF102" s="489"/>
      <c r="EG102" s="489"/>
      <c r="EH102" s="489"/>
      <c r="EI102" s="489"/>
      <c r="EJ102" s="489"/>
      <c r="EK102" s="489"/>
      <c r="EL102" s="489"/>
      <c r="EM102" s="489"/>
      <c r="EN102" s="489"/>
      <c r="EO102" s="489"/>
      <c r="EP102" s="489"/>
      <c r="EQ102" s="489"/>
      <c r="ES102" s="564"/>
      <c r="ET102" s="564"/>
      <c r="EU102" s="564"/>
      <c r="EV102" s="489"/>
      <c r="EW102" s="489"/>
      <c r="EX102" s="489"/>
      <c r="EZ102" s="564"/>
      <c r="FA102" s="564"/>
      <c r="FB102" s="564"/>
      <c r="FC102" s="489"/>
      <c r="FD102" s="489"/>
      <c r="FE102" s="489"/>
      <c r="FG102" s="564"/>
      <c r="FH102" s="564"/>
      <c r="FI102" s="564"/>
      <c r="FJ102" s="489"/>
      <c r="FK102" s="489"/>
      <c r="FL102" s="564"/>
      <c r="FM102" s="564"/>
      <c r="FN102" s="564"/>
      <c r="FO102" s="564"/>
      <c r="FP102" s="564"/>
      <c r="FQ102" s="564"/>
      <c r="FR102" s="564"/>
      <c r="FS102" s="564"/>
      <c r="FT102" s="564"/>
      <c r="FU102" s="564"/>
      <c r="FV102" s="564"/>
      <c r="FW102" s="564"/>
      <c r="FX102" s="564"/>
      <c r="FY102" s="564"/>
      <c r="FZ102" s="564"/>
      <c r="GA102" s="564"/>
      <c r="GB102" s="564"/>
      <c r="GC102" s="564"/>
      <c r="GD102" s="564"/>
      <c r="GE102" s="564"/>
      <c r="GF102" s="564"/>
      <c r="GG102" s="564"/>
      <c r="GH102" s="564"/>
      <c r="GI102" s="564"/>
      <c r="GJ102" s="564"/>
      <c r="GK102" s="564"/>
      <c r="GL102" s="564"/>
      <c r="GM102" s="564"/>
      <c r="GN102" s="564"/>
      <c r="GO102" s="564"/>
      <c r="GP102" s="564"/>
      <c r="GQ102" s="564"/>
      <c r="GR102" s="564"/>
      <c r="GS102" s="564"/>
      <c r="GT102" s="564"/>
      <c r="GU102" s="564"/>
      <c r="GV102" s="489"/>
      <c r="GW102" s="489"/>
      <c r="GX102" s="489"/>
      <c r="GY102" s="489"/>
      <c r="GZ102" s="489"/>
      <c r="HA102" s="489"/>
      <c r="HB102" s="489"/>
      <c r="HC102" s="489"/>
      <c r="HD102" s="489"/>
      <c r="HE102" s="489"/>
      <c r="HF102" s="489"/>
      <c r="HG102" s="489"/>
      <c r="HH102" s="489"/>
      <c r="HI102" s="489"/>
      <c r="HJ102" s="489"/>
      <c r="HK102" s="489"/>
      <c r="HL102" s="489"/>
      <c r="HM102" s="489"/>
      <c r="HN102" s="489"/>
      <c r="HO102" s="489"/>
      <c r="HP102" s="489"/>
      <c r="HQ102" s="489"/>
      <c r="HR102" s="489"/>
      <c r="HS102" s="489"/>
      <c r="HT102" s="489"/>
      <c r="HU102" s="489"/>
      <c r="HV102" s="489"/>
      <c r="HW102" s="489"/>
      <c r="HX102" s="489"/>
      <c r="HY102" s="489"/>
      <c r="HZ102" s="489"/>
      <c r="IA102" s="489"/>
      <c r="IB102" s="489"/>
      <c r="IC102" s="489"/>
      <c r="ID102" s="489"/>
      <c r="IE102" s="489"/>
      <c r="IF102" s="489"/>
      <c r="IH102" s="564"/>
      <c r="II102" s="564"/>
      <c r="IJ102" s="564"/>
      <c r="IK102" s="489"/>
      <c r="IL102" s="489"/>
      <c r="IM102" s="564"/>
      <c r="IN102" s="564"/>
      <c r="IO102" s="564"/>
      <c r="IP102" s="564"/>
      <c r="IQ102" s="564"/>
      <c r="IR102" s="564"/>
      <c r="IS102" s="489"/>
      <c r="IT102" s="489"/>
      <c r="IU102" s="489"/>
      <c r="IV102" s="489"/>
      <c r="IW102" s="489"/>
      <c r="IX102" s="489"/>
      <c r="IY102" s="489"/>
      <c r="JA102" s="564"/>
      <c r="JB102" s="564"/>
      <c r="JC102" s="564"/>
      <c r="JD102" s="564"/>
      <c r="JE102" s="489"/>
      <c r="JG102" s="562"/>
      <c r="JH102" s="562"/>
      <c r="JI102" s="562"/>
      <c r="JJ102" s="489"/>
      <c r="JK102" s="489"/>
      <c r="JL102" s="562"/>
      <c r="JM102" s="562"/>
      <c r="JN102" s="562"/>
      <c r="JO102" s="562"/>
      <c r="JP102" s="562"/>
      <c r="JQ102" s="562"/>
      <c r="JR102" s="562"/>
      <c r="JS102" s="562"/>
      <c r="JT102" s="562"/>
      <c r="JU102" s="562"/>
      <c r="JV102" s="562"/>
      <c r="JW102" s="562"/>
      <c r="JX102" s="562"/>
      <c r="JY102" s="562"/>
      <c r="JZ102" s="562"/>
      <c r="KA102" s="562"/>
      <c r="KB102" s="489"/>
      <c r="KC102" s="489"/>
      <c r="KD102" s="489"/>
      <c r="KE102" s="489"/>
      <c r="KF102" s="489"/>
      <c r="KG102" s="489"/>
      <c r="KH102" s="489"/>
      <c r="KI102" s="489"/>
      <c r="KJ102" s="489"/>
      <c r="KK102" s="489"/>
      <c r="KL102" s="489"/>
      <c r="KM102" s="489"/>
      <c r="KN102" s="489"/>
      <c r="KO102" s="489"/>
      <c r="KP102" s="489"/>
      <c r="KQ102" s="489"/>
      <c r="KR102" s="489"/>
      <c r="KT102" s="564"/>
      <c r="KU102" s="564"/>
      <c r="KV102" s="489"/>
      <c r="KW102" s="489"/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FFFF00"/>
    <pageSetUpPr fitToPage="1"/>
  </sheetPr>
  <dimension ref="A1:M69"/>
  <sheetViews>
    <sheetView showGridLines="0" tabSelected="1" zoomScale="80" zoomScaleNormal="80" zoomScaleSheetLayoutView="80" workbookViewId="0"/>
  </sheetViews>
  <sheetFormatPr defaultColWidth="9" defaultRowHeight="16.2"/>
  <cols>
    <col min="1" max="1" width="2" style="510" customWidth="1"/>
    <col min="2" max="3" width="7.59765625" style="532" customWidth="1"/>
    <col min="4" max="4" width="13.69921875" style="532" customWidth="1"/>
    <col min="5" max="5" width="23.3984375" style="532" customWidth="1"/>
    <col min="6" max="6" width="5.59765625" style="532" hidden="1" customWidth="1"/>
    <col min="7" max="7" width="11.8984375" style="532" customWidth="1"/>
    <col min="8" max="8" width="13.8984375" style="533" customWidth="1"/>
    <col min="9" max="9" width="19.59765625" style="533" customWidth="1"/>
    <col min="10" max="11" width="14.59765625" style="532" customWidth="1"/>
    <col min="12" max="12" width="9" style="510" customWidth="1"/>
    <col min="13" max="16384" width="9" style="510"/>
  </cols>
  <sheetData>
    <row r="1" spans="1:11">
      <c r="A1" s="515"/>
      <c r="B1" s="512"/>
      <c r="C1" s="512"/>
      <c r="D1" s="512"/>
      <c r="E1" s="512"/>
      <c r="F1" s="512"/>
      <c r="G1" s="512"/>
      <c r="H1" s="513"/>
      <c r="I1" s="513"/>
      <c r="J1" s="512"/>
      <c r="K1" s="512"/>
    </row>
    <row r="2" spans="1:11">
      <c r="A2" s="511"/>
      <c r="B2" s="512"/>
      <c r="C2" s="512"/>
      <c r="D2" s="512"/>
      <c r="E2" s="512"/>
      <c r="F2" s="512"/>
      <c r="G2" s="512"/>
      <c r="H2" s="513"/>
      <c r="I2" s="513"/>
      <c r="J2" s="512"/>
      <c r="K2" s="512"/>
    </row>
    <row r="3" spans="1:11" customFormat="1" ht="39" customHeight="1">
      <c r="A3" s="511"/>
      <c r="B3" s="512"/>
      <c r="C3" s="512"/>
      <c r="D3" s="455" t="s">
        <v>400</v>
      </c>
      <c r="E3" s="455"/>
      <c r="F3" s="455"/>
      <c r="G3" s="455"/>
      <c r="H3" s="516"/>
      <c r="I3" s="514" t="s">
        <v>401</v>
      </c>
      <c r="J3" s="454" t="str">
        <f>IF(iQ3_ORG!$B$82="", "", iQ3_ORG!$B$82)</f>
        <v>2023年11月24日</v>
      </c>
      <c r="K3" s="454"/>
    </row>
    <row r="4" spans="1:11">
      <c r="A4" s="511"/>
      <c r="B4" s="517"/>
      <c r="C4" s="517"/>
      <c r="D4" s="517"/>
      <c r="E4" s="517"/>
      <c r="F4" s="517"/>
      <c r="G4" s="517"/>
      <c r="H4" s="518"/>
      <c r="I4" s="514" t="s">
        <v>402</v>
      </c>
      <c r="J4" s="454" t="str">
        <f>IF(iQ3_ORG!$B$5="", "", iQ3_ORG!$B$5)</f>
        <v>20231124 143518-0001</v>
      </c>
      <c r="K4" s="453"/>
    </row>
    <row r="5" spans="1:11">
      <c r="A5" s="511"/>
      <c r="B5" s="517"/>
      <c r="C5" s="517"/>
      <c r="D5" s="517"/>
      <c r="E5" s="517"/>
      <c r="F5" s="517"/>
      <c r="G5" s="517"/>
      <c r="H5" s="518"/>
      <c r="I5" s="513"/>
      <c r="J5" s="513"/>
      <c r="K5" s="513"/>
    </row>
    <row r="6" spans="1:11">
      <c r="A6" s="511"/>
      <c r="B6" s="512"/>
      <c r="C6" s="512"/>
      <c r="D6" s="512"/>
      <c r="E6" s="512"/>
      <c r="F6" s="512"/>
      <c r="G6" s="512"/>
      <c r="H6" s="513"/>
      <c r="I6" s="513"/>
      <c r="J6" s="512"/>
      <c r="K6" s="512"/>
    </row>
    <row r="7" spans="1:11">
      <c r="A7" s="511"/>
      <c r="B7" s="512" t="str">
        <f>IF(iQ3_ORG!$B$4="", "", iQ3_ORG!$B$4)</f>
        <v>アマダオートメーションシステムズ</v>
      </c>
      <c r="C7" s="512"/>
      <c r="D7" s="512"/>
      <c r="E7" s="512"/>
      <c r="F7" s="512"/>
      <c r="G7" s="512"/>
      <c r="H7" s="513"/>
      <c r="I7" s="513"/>
      <c r="J7" s="512"/>
      <c r="K7" s="512"/>
    </row>
    <row r="8" spans="1:11">
      <c r="A8" s="511"/>
      <c r="B8" s="512" t="s">
        <v>403</v>
      </c>
      <c r="C8" s="512"/>
      <c r="D8" s="512"/>
      <c r="E8" s="512"/>
      <c r="F8" s="512"/>
      <c r="G8" s="512"/>
      <c r="H8" s="513"/>
      <c r="I8" s="513"/>
      <c r="J8" s="512"/>
      <c r="K8" s="512"/>
    </row>
    <row r="9" spans="1:11">
      <c r="A9" s="511"/>
      <c r="B9" s="517"/>
      <c r="C9" s="517"/>
      <c r="D9" s="512"/>
      <c r="E9" s="512"/>
      <c r="F9" s="512"/>
      <c r="G9" s="512"/>
      <c r="H9" s="513"/>
      <c r="I9" s="513"/>
      <c r="J9" s="512"/>
      <c r="K9" s="512"/>
    </row>
    <row r="10" spans="1:11">
      <c r="A10" s="511"/>
      <c r="B10" s="512" t="s">
        <v>404</v>
      </c>
      <c r="C10" s="512"/>
      <c r="D10" s="512"/>
      <c r="E10" s="512"/>
      <c r="F10" s="512"/>
      <c r="G10" s="512"/>
      <c r="H10" s="513"/>
      <c r="I10" s="513"/>
      <c r="J10" s="512"/>
      <c r="K10" s="512"/>
    </row>
    <row r="11" spans="1:11">
      <c r="A11" s="511"/>
      <c r="B11" s="512" t="s">
        <v>405</v>
      </c>
      <c r="C11" s="512"/>
      <c r="D11" s="512"/>
      <c r="E11" s="512"/>
      <c r="F11" s="512"/>
      <c r="G11" s="512"/>
      <c r="H11" s="513"/>
      <c r="I11" s="513"/>
      <c r="J11" s="512"/>
      <c r="K11" s="514" t="s">
        <v>406</v>
      </c>
    </row>
    <row r="12" spans="1:11">
      <c r="A12" s="511"/>
      <c r="B12" s="512" t="s">
        <v>407</v>
      </c>
      <c r="C12" s="512" t="str">
        <f>IF(iQ3_ORG!$B$2&lt;&gt;"",
    iQ3_ORG!$B$2 &amp; "（" &amp; iQ3_ORG!$B$8 &amp; "セット）",
    IF(iQ3_ORG!$B$3&lt;&gt;"",
      iQ3_ORG!$B$3 &amp; "（" &amp; iQ3_ORG!$B$8 &amp; "セット）",
      ""
    )
  )</f>
        <v>7365336C（1セット）</v>
      </c>
      <c r="D12" s="519"/>
      <c r="E12" s="519"/>
      <c r="F12" s="519"/>
      <c r="G12" s="512"/>
      <c r="H12" s="513"/>
      <c r="I12" s="513"/>
      <c r="J12" s="512"/>
      <c r="K12" s="514" t="s">
        <v>408</v>
      </c>
    </row>
    <row r="13" spans="1:11">
      <c r="A13" s="511"/>
      <c r="B13" s="520" t="s">
        <v>409</v>
      </c>
      <c r="C13" s="512"/>
      <c r="D13" s="512"/>
      <c r="E13" s="512"/>
      <c r="F13" s="512"/>
      <c r="G13" s="512"/>
      <c r="H13" s="513"/>
      <c r="I13" s="513"/>
      <c r="J13" s="512"/>
      <c r="K13" s="514" t="s">
        <v>410</v>
      </c>
    </row>
    <row r="14" spans="1:11">
      <c r="A14" s="511"/>
      <c r="B14" s="520" t="s">
        <v>411</v>
      </c>
      <c r="C14" s="512"/>
      <c r="D14" s="512"/>
      <c r="E14" s="512"/>
      <c r="F14" s="512"/>
      <c r="G14" s="512"/>
      <c r="H14" s="513"/>
      <c r="I14" s="513"/>
      <c r="J14" s="512"/>
      <c r="K14" s="514" t="s">
        <v>412</v>
      </c>
    </row>
    <row r="15" spans="1:11">
      <c r="A15" s="511"/>
      <c r="B15" s="520" t="s">
        <v>413</v>
      </c>
      <c r="C15" s="512"/>
      <c r="D15" s="512"/>
      <c r="E15" s="512"/>
      <c r="F15" s="512"/>
      <c r="G15" s="512"/>
      <c r="H15" s="513"/>
      <c r="I15" s="513"/>
      <c r="J15" s="514" t="s">
        <v>414</v>
      </c>
      <c r="K15" s="514" t="s">
        <v>415</v>
      </c>
    </row>
    <row r="16" spans="1:11">
      <c r="A16" s="511"/>
      <c r="B16" s="512"/>
      <c r="C16" s="512"/>
      <c r="D16" s="512"/>
      <c r="E16" s="512"/>
      <c r="F16" s="512"/>
      <c r="G16" s="512"/>
      <c r="H16" s="513"/>
      <c r="I16" s="513"/>
      <c r="J16" s="514"/>
      <c r="K16" s="514"/>
    </row>
    <row r="17" spans="1:11" customFormat="1" ht="23.25" customHeight="1">
      <c r="A17" s="511"/>
      <c r="B17" s="452" t="s">
        <v>416</v>
      </c>
      <c r="C17" s="452"/>
      <c r="D17" s="451">
        <f>$J$60</f>
        <v>18979</v>
      </c>
      <c r="E17" s="451"/>
      <c r="F17" s="519" t="s">
        <v>417</v>
      </c>
      <c r="G17" s="521" t="s">
        <v>418</v>
      </c>
      <c r="H17" s="513"/>
      <c r="I17" s="513"/>
      <c r="J17" s="450"/>
      <c r="K17" s="450"/>
    </row>
    <row r="18" spans="1:11" customFormat="1" ht="23.25" customHeight="1">
      <c r="A18" s="511"/>
      <c r="B18" s="512"/>
      <c r="C18" s="512"/>
      <c r="D18" s="512"/>
      <c r="E18" s="512"/>
      <c r="F18" s="512"/>
      <c r="G18" s="512"/>
      <c r="H18" s="513"/>
      <c r="I18" s="513"/>
      <c r="J18" s="449"/>
      <c r="K18" s="449"/>
    </row>
    <row r="19" spans="1:11" customFormat="1" ht="23.25" customHeight="1">
      <c r="A19" s="511"/>
      <c r="B19" s="512"/>
      <c r="C19" s="512"/>
      <c r="D19" s="512"/>
      <c r="E19" s="512"/>
      <c r="F19" s="512"/>
      <c r="G19" s="512"/>
      <c r="H19" s="513"/>
      <c r="I19" s="513"/>
      <c r="J19" s="448"/>
      <c r="K19" s="448"/>
    </row>
    <row r="20" spans="1:11">
      <c r="B20" s="512"/>
      <c r="C20" s="512"/>
      <c r="D20" s="512"/>
      <c r="E20" s="512"/>
      <c r="F20" s="512"/>
      <c r="G20" s="512"/>
      <c r="H20" s="513"/>
      <c r="I20" s="513"/>
      <c r="J20" s="513"/>
      <c r="K20" s="513"/>
    </row>
    <row r="21" spans="1:11" customFormat="1" ht="18" customHeight="1" thickBot="1">
      <c r="B21" s="447" t="s">
        <v>419</v>
      </c>
      <c r="C21" s="447"/>
      <c r="D21" s="446"/>
      <c r="E21" s="446"/>
      <c r="F21" s="445"/>
      <c r="G21" s="472" t="s">
        <v>420</v>
      </c>
      <c r="H21" s="471" t="s">
        <v>421</v>
      </c>
      <c r="I21" s="471" t="s">
        <v>422</v>
      </c>
      <c r="J21" s="447" t="s">
        <v>423</v>
      </c>
      <c r="K21" s="445"/>
    </row>
    <row r="22" spans="1:11" customFormat="1" ht="8.25" customHeight="1" thickTop="1">
      <c r="B22" s="470"/>
      <c r="C22" s="470"/>
      <c r="D22" s="470"/>
      <c r="E22" s="470"/>
      <c r="F22" s="470"/>
      <c r="G22" s="470"/>
      <c r="H22" s="470"/>
      <c r="I22" s="470"/>
      <c r="J22" s="470"/>
      <c r="K22" s="470"/>
    </row>
    <row r="23" spans="1:11" s="534" customFormat="1" ht="18.75" customHeight="1">
      <c r="B23" s="444" t="str">
        <f>IF(iQ3_ORG!$B$2="", iQ3_ORG!$B$3, iQ3_ORG!$B$2)</f>
        <v>7365336C</v>
      </c>
      <c r="C23" s="444"/>
      <c r="D23" s="444"/>
      <c r="E23" s="444"/>
      <c r="F23" s="444"/>
      <c r="G23" s="466" t="str">
        <f>IF(iQ3_ORG!$B$8&lt;&gt;"", iQ3_ORG!$B$8, "")</f>
        <v>1</v>
      </c>
      <c r="H23" s="465" t="s">
        <v>424</v>
      </c>
      <c r="I23" s="464">
        <f>IF('★提出（材料別）'!M65=0,"",(('★提出（材料別）'!M65-SUM('★提出（材料別）'!M52:N62))/G23))</f>
        <v>15183</v>
      </c>
      <c r="J23" s="443">
        <f>IF(SUM(I23)&gt;0,G23*I23,"")</f>
        <v>15183</v>
      </c>
      <c r="K23" s="442"/>
    </row>
    <row r="24" spans="1:11" s="534" customFormat="1" ht="18.75" customHeight="1">
      <c r="B24" s="522" t="str">
        <f>IF(iQ3_ORG!B2&lt;&gt;"",
    IF(iQ3_ORG!B3&lt;&gt;"",
      "(" &amp; iQ3_ORG!B3 &amp; ")",
      ""
    ),
    ""
  )</f>
        <v>(Product-20231124 143518)</v>
      </c>
      <c r="C24" s="467"/>
      <c r="D24" s="467"/>
      <c r="E24" s="467"/>
      <c r="F24" s="473"/>
      <c r="G24" s="466"/>
      <c r="H24" s="465"/>
      <c r="I24" s="460"/>
      <c r="J24" s="441"/>
      <c r="K24" s="440"/>
    </row>
    <row r="25" spans="1:11" s="534" customFormat="1" ht="18.75" customHeight="1">
      <c r="B25" s="522"/>
      <c r="C25" s="469"/>
      <c r="D25" s="469"/>
      <c r="E25" s="469"/>
      <c r="F25" s="459"/>
      <c r="G25" s="466"/>
      <c r="H25" s="465"/>
      <c r="I25" s="460"/>
      <c r="J25" s="441"/>
      <c r="K25" s="440"/>
    </row>
    <row r="26" spans="1:11" s="534" customFormat="1" ht="18.75" customHeight="1">
      <c r="B26" s="522"/>
      <c r="C26" s="469"/>
      <c r="D26" s="469"/>
      <c r="E26" s="469"/>
      <c r="F26" s="459"/>
      <c r="G26" s="466"/>
      <c r="H26" s="465"/>
      <c r="I26" s="460"/>
      <c r="J26" s="441"/>
      <c r="K26" s="440"/>
    </row>
    <row r="27" spans="1:11" s="534" customFormat="1" ht="18.75" customHeight="1">
      <c r="B27" s="522"/>
      <c r="C27" s="467"/>
      <c r="D27" s="467"/>
      <c r="E27" s="467"/>
      <c r="F27" s="473"/>
      <c r="G27" s="466"/>
      <c r="H27" s="465"/>
      <c r="I27" s="460"/>
      <c r="J27" s="441"/>
      <c r="K27" s="440"/>
    </row>
    <row r="28" spans="1:11" s="534" customFormat="1" ht="18.75" customHeight="1">
      <c r="B28" s="522"/>
      <c r="C28" s="467"/>
      <c r="D28" s="467"/>
      <c r="E28" s="467"/>
      <c r="F28" s="473"/>
      <c r="G28" s="466"/>
      <c r="H28" s="465"/>
      <c r="I28" s="460"/>
      <c r="J28" s="441"/>
      <c r="K28" s="440"/>
    </row>
    <row r="29" spans="1:11" s="534" customFormat="1" ht="18.75" customHeight="1">
      <c r="B29" s="522"/>
      <c r="C29" s="467"/>
      <c r="D29" s="467"/>
      <c r="E29" s="467"/>
      <c r="F29" s="473"/>
      <c r="G29" s="466"/>
      <c r="H29" s="465"/>
      <c r="I29" s="460"/>
      <c r="J29" s="441"/>
      <c r="K29" s="440"/>
    </row>
    <row r="30" spans="1:11" s="534" customFormat="1" ht="18.75" customHeight="1">
      <c r="B30" s="522"/>
      <c r="C30" s="469"/>
      <c r="D30" s="469"/>
      <c r="E30" s="469"/>
      <c r="F30" s="468"/>
      <c r="G30" s="466"/>
      <c r="H30" s="465"/>
      <c r="I30" s="460"/>
      <c r="J30" s="441"/>
      <c r="K30" s="440"/>
    </row>
    <row r="31" spans="1:11" s="534" customFormat="1" ht="18.75" customHeight="1">
      <c r="B31" s="522"/>
      <c r="C31" s="467"/>
      <c r="D31" s="467"/>
      <c r="E31" s="467"/>
      <c r="F31" s="473"/>
      <c r="G31" s="466"/>
      <c r="H31" s="465"/>
      <c r="I31" s="460"/>
      <c r="J31" s="441"/>
      <c r="K31" s="440"/>
    </row>
    <row r="32" spans="1:11" s="534" customFormat="1" ht="18.75" customHeight="1">
      <c r="B32" s="522"/>
      <c r="C32" s="467"/>
      <c r="D32" s="467"/>
      <c r="E32" s="467"/>
      <c r="F32" s="473"/>
      <c r="G32" s="466"/>
      <c r="H32" s="465"/>
      <c r="I32" s="460"/>
      <c r="J32" s="441"/>
      <c r="K32" s="440"/>
    </row>
    <row r="33" spans="2:11" s="534" customFormat="1" ht="18.75" customHeight="1">
      <c r="B33" s="522"/>
      <c r="C33" s="467"/>
      <c r="D33" s="467"/>
      <c r="E33" s="467"/>
      <c r="F33" s="473"/>
      <c r="G33" s="466"/>
      <c r="H33" s="465"/>
      <c r="I33" s="460"/>
      <c r="J33" s="441"/>
      <c r="K33" s="440"/>
    </row>
    <row r="34" spans="2:11" s="534" customFormat="1" ht="18.75" customHeight="1">
      <c r="B34" s="522"/>
      <c r="C34" s="469"/>
      <c r="D34" s="469"/>
      <c r="E34" s="469"/>
      <c r="F34" s="468"/>
      <c r="G34" s="466"/>
      <c r="H34" s="465"/>
      <c r="I34" s="464"/>
      <c r="J34" s="441"/>
      <c r="K34" s="440"/>
    </row>
    <row r="35" spans="2:11" s="534" customFormat="1" ht="18.75" customHeight="1">
      <c r="B35" s="522"/>
      <c r="C35" s="469"/>
      <c r="D35" s="469"/>
      <c r="E35" s="469"/>
      <c r="F35" s="468"/>
      <c r="G35" s="466"/>
      <c r="H35" s="465"/>
      <c r="I35" s="464"/>
      <c r="J35" s="441"/>
      <c r="K35" s="440"/>
    </row>
    <row r="36" spans="2:11" s="534" customFormat="1" ht="18.75" customHeight="1">
      <c r="B36" s="522"/>
      <c r="C36" s="467"/>
      <c r="D36" s="467"/>
      <c r="E36" s="467"/>
      <c r="F36" s="473"/>
      <c r="G36" s="466"/>
      <c r="H36" s="465"/>
      <c r="I36" s="464"/>
      <c r="J36" s="441"/>
      <c r="K36" s="440"/>
    </row>
    <row r="37" spans="2:11" s="534" customFormat="1" ht="18.75" customHeight="1">
      <c r="B37" s="522"/>
      <c r="C37" s="467"/>
      <c r="D37" s="467"/>
      <c r="E37" s="467"/>
      <c r="F37" s="473"/>
      <c r="G37" s="466"/>
      <c r="H37" s="465"/>
      <c r="I37" s="464"/>
      <c r="J37" s="441"/>
      <c r="K37" s="440"/>
    </row>
    <row r="38" spans="2:11" s="534" customFormat="1" ht="18.75" customHeight="1">
      <c r="B38" s="522"/>
      <c r="C38" s="467"/>
      <c r="D38" s="467"/>
      <c r="E38" s="467"/>
      <c r="F38" s="473"/>
      <c r="G38" s="466"/>
      <c r="H38" s="465"/>
      <c r="I38" s="464"/>
      <c r="J38" s="441"/>
      <c r="K38" s="440"/>
    </row>
    <row r="39" spans="2:11" s="534" customFormat="1" ht="18.75" customHeight="1">
      <c r="B39" s="522"/>
      <c r="C39" s="467"/>
      <c r="D39" s="467"/>
      <c r="E39" s="467"/>
      <c r="F39" s="473"/>
      <c r="G39" s="466"/>
      <c r="H39" s="465"/>
      <c r="I39" s="464"/>
      <c r="J39" s="441"/>
      <c r="K39" s="440"/>
    </row>
    <row r="40" spans="2:11" s="534" customFormat="1" ht="18.75" customHeight="1">
      <c r="B40" s="522"/>
      <c r="C40" s="467"/>
      <c r="D40" s="467"/>
      <c r="E40" s="467"/>
      <c r="F40" s="473"/>
      <c r="G40" s="466"/>
      <c r="H40" s="465"/>
      <c r="I40" s="464"/>
      <c r="J40" s="441"/>
      <c r="K40" s="440"/>
    </row>
    <row r="41" spans="2:11" s="534" customFormat="1" ht="18.75" customHeight="1">
      <c r="B41" s="522"/>
      <c r="C41" s="467"/>
      <c r="D41" s="467"/>
      <c r="E41" s="467"/>
      <c r="F41" s="473"/>
      <c r="G41" s="466"/>
      <c r="H41" s="465"/>
      <c r="I41" s="464"/>
      <c r="J41" s="441"/>
      <c r="K41" s="440"/>
    </row>
    <row r="42" spans="2:11" s="534" customFormat="1" ht="18.75" customHeight="1">
      <c r="B42" s="522"/>
      <c r="C42" s="467"/>
      <c r="D42" s="467"/>
      <c r="E42" s="467"/>
      <c r="F42" s="473"/>
      <c r="G42" s="466"/>
      <c r="H42" s="465"/>
      <c r="I42" s="464"/>
      <c r="J42" s="441"/>
      <c r="K42" s="440"/>
    </row>
    <row r="43" spans="2:11" s="534" customFormat="1" ht="18.75" customHeight="1">
      <c r="B43" s="522"/>
      <c r="C43" s="467"/>
      <c r="D43" s="467"/>
      <c r="E43" s="467"/>
      <c r="F43" s="473"/>
      <c r="G43" s="466"/>
      <c r="H43" s="465"/>
      <c r="I43" s="464"/>
      <c r="J43" s="441"/>
      <c r="K43" s="440"/>
    </row>
    <row r="44" spans="2:11" s="534" customFormat="1" ht="18.75" customHeight="1">
      <c r="B44" s="522"/>
      <c r="C44" s="467"/>
      <c r="D44" s="467"/>
      <c r="E44" s="467"/>
      <c r="F44" s="473"/>
      <c r="G44" s="466"/>
      <c r="H44" s="465"/>
      <c r="I44" s="464"/>
      <c r="J44" s="441"/>
      <c r="K44" s="440"/>
    </row>
    <row r="45" spans="2:11" s="534" customFormat="1" ht="18.75" customHeight="1">
      <c r="B45" s="522"/>
      <c r="C45" s="467"/>
      <c r="D45" s="467"/>
      <c r="E45" s="467"/>
      <c r="F45" s="473"/>
      <c r="G45" s="466"/>
      <c r="H45" s="465"/>
      <c r="I45" s="464"/>
      <c r="J45" s="441"/>
      <c r="K45" s="440"/>
    </row>
    <row r="46" spans="2:11" s="534" customFormat="1" ht="18.75" customHeight="1">
      <c r="B46" s="523" t="s">
        <v>425</v>
      </c>
      <c r="C46" s="524"/>
      <c r="D46" s="524"/>
      <c r="E46" s="524"/>
      <c r="F46" s="473"/>
      <c r="G46" s="466"/>
      <c r="H46" s="465"/>
      <c r="I46" s="460"/>
      <c r="J46" s="440"/>
      <c r="K46" s="440"/>
    </row>
    <row r="47" spans="2:11" s="534" customFormat="1" ht="18.75" customHeight="1">
      <c r="B47" s="525" t="s">
        <v>426</v>
      </c>
      <c r="C47" s="524"/>
      <c r="D47" s="524"/>
      <c r="E47" s="524"/>
      <c r="F47" s="473"/>
      <c r="G47" s="466"/>
      <c r="H47" s="465"/>
      <c r="I47" s="477">
        <f>iQ3_ORG!$B$54</f>
        <v>0</v>
      </c>
      <c r="J47" s="442" t="str">
        <f t="shared" ref="J47:J57" si="0">IF(I47&gt;0,I47*1,"")</f>
        <v/>
      </c>
      <c r="K47" s="442"/>
    </row>
    <row r="48" spans="2:11" s="534" customFormat="1" ht="18.75" customHeight="1">
      <c r="B48" s="526" t="s">
        <v>427</v>
      </c>
      <c r="C48" s="527"/>
      <c r="D48" s="527"/>
      <c r="E48" s="527"/>
      <c r="F48" s="473"/>
      <c r="G48" s="466"/>
      <c r="H48" s="465"/>
      <c r="I48" s="477">
        <f>iQ3_ORG!$B$55</f>
        <v>0</v>
      </c>
      <c r="J48" s="442" t="str">
        <f t="shared" si="0"/>
        <v/>
      </c>
      <c r="K48" s="442"/>
    </row>
    <row r="49" spans="1:13" s="534" customFormat="1" ht="18.75" customHeight="1">
      <c r="B49" s="528" t="s">
        <v>428</v>
      </c>
      <c r="C49" s="529"/>
      <c r="D49" s="529"/>
      <c r="E49" s="529"/>
      <c r="F49" s="473"/>
      <c r="G49" s="466"/>
      <c r="H49" s="465"/>
      <c r="I49" s="477">
        <f>iQ3_ORG!$B$56</f>
        <v>0</v>
      </c>
      <c r="J49" s="442" t="str">
        <f t="shared" si="0"/>
        <v/>
      </c>
      <c r="K49" s="442"/>
    </row>
    <row r="50" spans="1:13" s="534" customFormat="1" ht="18.75" customHeight="1">
      <c r="B50" s="528" t="s">
        <v>429</v>
      </c>
      <c r="C50" s="529"/>
      <c r="D50" s="529"/>
      <c r="E50" s="529"/>
      <c r="F50" s="473"/>
      <c r="G50" s="466"/>
      <c r="H50" s="465"/>
      <c r="I50" s="477">
        <f>iQ3_ORG!$B$57</f>
        <v>0</v>
      </c>
      <c r="J50" s="442" t="str">
        <f t="shared" si="0"/>
        <v/>
      </c>
      <c r="K50" s="442"/>
    </row>
    <row r="51" spans="1:13" s="534" customFormat="1" ht="18.75" customHeight="1">
      <c r="B51" s="528" t="s">
        <v>430</v>
      </c>
      <c r="C51" s="529"/>
      <c r="D51" s="529"/>
      <c r="E51" s="529"/>
      <c r="F51" s="473"/>
      <c r="G51" s="466"/>
      <c r="H51" s="465"/>
      <c r="I51" s="477">
        <f>iQ3_ORG!$B$58</f>
        <v>0</v>
      </c>
      <c r="J51" s="442" t="str">
        <f t="shared" si="0"/>
        <v/>
      </c>
      <c r="K51" s="442"/>
    </row>
    <row r="52" spans="1:13" s="534" customFormat="1" ht="18.75" customHeight="1">
      <c r="A52" s="530"/>
      <c r="B52" s="528" t="s">
        <v>431</v>
      </c>
      <c r="C52" s="529"/>
      <c r="D52" s="529"/>
      <c r="E52" s="529"/>
      <c r="F52" s="473"/>
      <c r="G52" s="466"/>
      <c r="H52" s="465"/>
      <c r="I52" s="477">
        <f>iQ3_ORG!$B$59</f>
        <v>0</v>
      </c>
      <c r="J52" s="442" t="str">
        <f t="shared" si="0"/>
        <v/>
      </c>
      <c r="K52" s="442"/>
      <c r="M52" s="531"/>
    </row>
    <row r="53" spans="1:13" s="534" customFormat="1" ht="18.75" customHeight="1">
      <c r="A53" s="530"/>
      <c r="B53" s="528" t="s">
        <v>432</v>
      </c>
      <c r="C53" s="529"/>
      <c r="D53" s="529"/>
      <c r="E53" s="529"/>
      <c r="F53" s="473"/>
      <c r="G53" s="462"/>
      <c r="H53" s="461"/>
      <c r="I53" s="477">
        <f>iQ3_ORG!$B$60</f>
        <v>0</v>
      </c>
      <c r="J53" s="442" t="str">
        <f t="shared" si="0"/>
        <v/>
      </c>
      <c r="K53" s="442"/>
    </row>
    <row r="54" spans="1:13" s="534" customFormat="1" ht="18.75" customHeight="1">
      <c r="A54" s="530"/>
      <c r="B54" s="528" t="s">
        <v>433</v>
      </c>
      <c r="C54" s="529"/>
      <c r="D54" s="529"/>
      <c r="E54" s="529"/>
      <c r="F54" s="473"/>
      <c r="G54" s="462"/>
      <c r="H54" s="461"/>
      <c r="I54" s="477">
        <f>iQ3_ORG!$B$61</f>
        <v>0</v>
      </c>
      <c r="J54" s="442" t="str">
        <f t="shared" si="0"/>
        <v/>
      </c>
      <c r="K54" s="442"/>
    </row>
    <row r="55" spans="1:13" s="534" customFormat="1" ht="18.75" customHeight="1">
      <c r="A55" s="530"/>
      <c r="B55" s="528" t="s">
        <v>434</v>
      </c>
      <c r="C55" s="529"/>
      <c r="D55" s="529"/>
      <c r="E55" s="529"/>
      <c r="F55" s="473"/>
      <c r="G55" s="462"/>
      <c r="H55" s="461"/>
      <c r="I55" s="477">
        <f>iQ3_ORG!$B$62</f>
        <v>0</v>
      </c>
      <c r="J55" s="442" t="str">
        <f t="shared" si="0"/>
        <v/>
      </c>
      <c r="K55" s="442"/>
    </row>
    <row r="56" spans="1:13" s="534" customFormat="1" ht="18.75" customHeight="1">
      <c r="A56" s="530"/>
      <c r="B56" s="528" t="s">
        <v>435</v>
      </c>
      <c r="C56" s="529"/>
      <c r="D56" s="529"/>
      <c r="E56" s="529"/>
      <c r="F56" s="473"/>
      <c r="G56" s="462"/>
      <c r="H56" s="461"/>
      <c r="I56" s="477">
        <f>iQ3_ORG!$B$63</f>
        <v>0</v>
      </c>
      <c r="J56" s="442" t="str">
        <f t="shared" si="0"/>
        <v/>
      </c>
      <c r="K56" s="442"/>
    </row>
    <row r="57" spans="1:13" s="534" customFormat="1" ht="18.75" customHeight="1">
      <c r="A57" s="530"/>
      <c r="B57" s="528" t="s">
        <v>436</v>
      </c>
      <c r="C57" s="529"/>
      <c r="D57" s="529"/>
      <c r="E57" s="529"/>
      <c r="F57" s="473"/>
      <c r="G57" s="466"/>
      <c r="H57" s="465"/>
      <c r="I57" s="477">
        <f>iQ3_ORG!$B$69</f>
        <v>3796</v>
      </c>
      <c r="J57" s="442">
        <f t="shared" si="0"/>
        <v>3796</v>
      </c>
      <c r="K57" s="442"/>
    </row>
    <row r="58" spans="1:13" s="534" customFormat="1" ht="18.75" customHeight="1">
      <c r="A58" s="530"/>
      <c r="B58" s="527"/>
      <c r="C58" s="527"/>
      <c r="D58" s="527"/>
      <c r="E58" s="527"/>
      <c r="F58" s="463"/>
      <c r="G58" s="462"/>
      <c r="H58" s="461"/>
      <c r="I58" s="460"/>
      <c r="J58" s="440"/>
      <c r="K58" s="440"/>
    </row>
    <row r="59" spans="1:13">
      <c r="A59" s="511"/>
      <c r="B59" s="512"/>
      <c r="C59" s="512"/>
      <c r="D59" s="512"/>
      <c r="E59" s="512"/>
      <c r="F59" s="512"/>
      <c r="G59" s="512"/>
      <c r="H59" s="513"/>
      <c r="I59" s="513"/>
      <c r="J59" s="512"/>
      <c r="K59" s="459"/>
    </row>
    <row r="60" spans="1:13">
      <c r="A60" s="511"/>
      <c r="B60" s="512"/>
      <c r="C60" s="512"/>
      <c r="D60" s="512"/>
      <c r="E60" s="512"/>
      <c r="F60" s="512"/>
      <c r="G60" s="439" t="s">
        <v>437</v>
      </c>
      <c r="H60" s="439"/>
      <c r="I60" s="439"/>
      <c r="J60" s="438">
        <f>SUM(J23:K59)</f>
        <v>18979</v>
      </c>
      <c r="K60" s="438"/>
    </row>
    <row r="61" spans="1:13">
      <c r="A61" s="511"/>
      <c r="B61" s="512"/>
      <c r="C61" s="512"/>
      <c r="D61" s="513"/>
      <c r="E61" s="513"/>
      <c r="F61" s="513"/>
      <c r="G61" s="459"/>
      <c r="H61" s="456"/>
      <c r="I61" s="456"/>
      <c r="J61" s="458"/>
      <c r="K61" s="458"/>
    </row>
    <row r="62" spans="1:13" s="535" customFormat="1">
      <c r="A62" s="511"/>
      <c r="B62" s="457" t="s">
        <v>438</v>
      </c>
      <c r="C62" s="457"/>
      <c r="D62" s="473"/>
      <c r="E62" s="456"/>
      <c r="F62" s="456"/>
      <c r="G62" s="456"/>
      <c r="H62" s="456"/>
      <c r="I62" s="456"/>
      <c r="J62" s="456"/>
      <c r="K62" s="456"/>
    </row>
    <row r="63" spans="1:13" s="535" customFormat="1">
      <c r="A63" s="511"/>
      <c r="B63" s="519"/>
      <c r="C63" s="519"/>
      <c r="D63" s="513"/>
      <c r="E63" s="513"/>
      <c r="F63" s="513"/>
      <c r="G63" s="513"/>
      <c r="H63" s="513"/>
      <c r="I63" s="513"/>
      <c r="J63" s="513"/>
      <c r="K63" s="513"/>
    </row>
    <row r="64" spans="1:13" s="535" customFormat="1">
      <c r="A64" s="511"/>
      <c r="B64" s="519" t="str">
        <f>IF(iQ3_ORG!$B74="", "", "・" &amp; iQ3_ORG!$B74)</f>
        <v/>
      </c>
      <c r="C64" s="519"/>
      <c r="D64" s="512"/>
      <c r="E64" s="513"/>
      <c r="F64" s="513"/>
      <c r="G64" s="513"/>
      <c r="H64" s="513"/>
      <c r="I64" s="513"/>
      <c r="J64" s="513"/>
      <c r="K64" s="513"/>
    </row>
    <row r="65" spans="1:11" s="535" customFormat="1">
      <c r="A65" s="511"/>
      <c r="B65" s="519" t="str">
        <f>IF(iQ3_ORG!$B75="", "", "・" &amp; iQ3_ORG!$B75)</f>
        <v/>
      </c>
      <c r="C65" s="519"/>
      <c r="D65" s="512"/>
      <c r="E65" s="513"/>
      <c r="F65" s="513"/>
      <c r="G65" s="513"/>
      <c r="H65" s="513"/>
      <c r="I65" s="513"/>
      <c r="J65" s="513"/>
      <c r="K65" s="513"/>
    </row>
    <row r="66" spans="1:11" s="535" customFormat="1">
      <c r="A66" s="511"/>
      <c r="B66" s="519" t="str">
        <f>IF(iQ3_ORG!$B76="", "", "・" &amp; iQ3_ORG!$B76)</f>
        <v/>
      </c>
      <c r="C66" s="512"/>
      <c r="D66" s="512"/>
      <c r="E66" s="512"/>
      <c r="F66" s="512"/>
      <c r="G66" s="512"/>
      <c r="H66" s="513"/>
      <c r="I66" s="513"/>
      <c r="J66" s="512"/>
      <c r="K66" s="512"/>
    </row>
    <row r="67" spans="1:11">
      <c r="B67" s="519" t="str">
        <f>IF(iQ3_ORG!$B77="", "", "・" &amp; iQ3_ORG!$B77)</f>
        <v/>
      </c>
    </row>
    <row r="68" spans="1:11">
      <c r="B68" s="519" t="str">
        <f>IF(iQ3_ORG!$B78="", "", "・" &amp; iQ3_ORG!$B78)</f>
        <v/>
      </c>
    </row>
    <row r="69" spans="1:11" s="535" customFormat="1">
      <c r="A69" s="515"/>
      <c r="B69" s="513"/>
      <c r="C69" s="513"/>
      <c r="D69" s="513"/>
      <c r="E69" s="513"/>
      <c r="F69" s="513"/>
      <c r="G69" s="513"/>
      <c r="H69" s="513"/>
      <c r="I69" s="513"/>
      <c r="J69" s="513"/>
      <c r="K69" s="513"/>
    </row>
  </sheetData>
  <mergeCells count="48">
    <mergeCell ref="J55:K55"/>
    <mergeCell ref="J56:K56"/>
    <mergeCell ref="J57:K57"/>
    <mergeCell ref="J58:K58"/>
    <mergeCell ref="G60:I60"/>
    <mergeCell ref="J60:K60"/>
    <mergeCell ref="J50:K50"/>
    <mergeCell ref="J51:K51"/>
    <mergeCell ref="J52:K52"/>
    <mergeCell ref="J53:K53"/>
    <mergeCell ref="J54:K54"/>
    <mergeCell ref="J45:K45"/>
    <mergeCell ref="J46:K46"/>
    <mergeCell ref="J47:K47"/>
    <mergeCell ref="J48:K48"/>
    <mergeCell ref="J49:K49"/>
    <mergeCell ref="J40:K40"/>
    <mergeCell ref="J41:K41"/>
    <mergeCell ref="J42:K42"/>
    <mergeCell ref="J43:K43"/>
    <mergeCell ref="J44:K44"/>
    <mergeCell ref="J35:K35"/>
    <mergeCell ref="J36:K36"/>
    <mergeCell ref="J37:K37"/>
    <mergeCell ref="J38:K38"/>
    <mergeCell ref="J39:K39"/>
    <mergeCell ref="J30:K30"/>
    <mergeCell ref="J31:K31"/>
    <mergeCell ref="J32:K32"/>
    <mergeCell ref="J33:K33"/>
    <mergeCell ref="J34:K34"/>
    <mergeCell ref="J25:K25"/>
    <mergeCell ref="J26:K26"/>
    <mergeCell ref="J27:K27"/>
    <mergeCell ref="J28:K28"/>
    <mergeCell ref="J29:K29"/>
    <mergeCell ref="B21:F21"/>
    <mergeCell ref="J21:K21"/>
    <mergeCell ref="B23:F23"/>
    <mergeCell ref="J23:K23"/>
    <mergeCell ref="J24:K24"/>
    <mergeCell ref="D3:G3"/>
    <mergeCell ref="J3:K3"/>
    <mergeCell ref="J4:K4"/>
    <mergeCell ref="B17:C17"/>
    <mergeCell ref="D17:E17"/>
    <mergeCell ref="J17:J19"/>
    <mergeCell ref="K17:K19"/>
  </mergeCells>
  <phoneticPr fontId="2"/>
  <pageMargins left="0.74803149606299213" right="0.70866141732283472" top="0.98425196850393704" bottom="0.98425196850393704" header="0.51181102362204722" footer="0.51181102362204722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FFFF00"/>
  </sheetPr>
  <dimension ref="A1:K69"/>
  <sheetViews>
    <sheetView showGridLines="0" zoomScale="80" zoomScaleNormal="80" zoomScaleSheetLayoutView="80" workbookViewId="0"/>
  </sheetViews>
  <sheetFormatPr defaultColWidth="9" defaultRowHeight="16.2"/>
  <cols>
    <col min="1" max="1" width="2" style="510" customWidth="1"/>
    <col min="2" max="3" width="7.59765625" style="532" customWidth="1"/>
    <col min="4" max="4" width="13.69921875" style="532" customWidth="1"/>
    <col min="5" max="5" width="23.3984375" style="532" customWidth="1"/>
    <col min="6" max="6" width="5.59765625" style="532" hidden="1" customWidth="1"/>
    <col min="7" max="7" width="11.8984375" style="532" customWidth="1"/>
    <col min="8" max="8" width="13.8984375" style="533" customWidth="1"/>
    <col min="9" max="9" width="19.59765625" style="533" customWidth="1"/>
    <col min="10" max="11" width="14.59765625" style="532" customWidth="1"/>
    <col min="12" max="12" width="9" style="510" customWidth="1"/>
    <col min="13" max="16384" width="9" style="510"/>
  </cols>
  <sheetData>
    <row r="1" spans="1:11">
      <c r="A1" s="515"/>
      <c r="B1" s="512"/>
      <c r="C1" s="512"/>
      <c r="D1" s="512"/>
      <c r="E1" s="512"/>
      <c r="F1" s="512"/>
      <c r="G1" s="512"/>
      <c r="H1" s="513"/>
      <c r="I1" s="513"/>
      <c r="J1" s="512"/>
      <c r="K1" s="512"/>
    </row>
    <row r="2" spans="1:11">
      <c r="A2" s="511"/>
      <c r="B2" s="512"/>
      <c r="C2" s="512"/>
      <c r="D2" s="512"/>
      <c r="E2" s="512"/>
      <c r="F2" s="512"/>
      <c r="G2" s="512"/>
      <c r="H2" s="513"/>
      <c r="I2" s="513"/>
      <c r="J2" s="512"/>
      <c r="K2" s="512"/>
    </row>
    <row r="3" spans="1:11" customFormat="1" ht="39" customHeight="1">
      <c r="A3" s="511"/>
      <c r="B3" s="512"/>
      <c r="C3" s="512"/>
      <c r="D3" s="455" t="s">
        <v>439</v>
      </c>
      <c r="E3" s="455"/>
      <c r="F3" s="455"/>
      <c r="G3" s="455"/>
      <c r="H3" s="516"/>
      <c r="I3" s="514" t="s">
        <v>440</v>
      </c>
      <c r="J3" s="454" t="str">
        <f>IF(iQ3_ORG!$B$82="", "", iQ3_ORG!$B$82)</f>
        <v>2023年11月24日</v>
      </c>
      <c r="K3" s="454"/>
    </row>
    <row r="4" spans="1:11">
      <c r="A4" s="511"/>
      <c r="B4" s="517"/>
      <c r="C4" s="517"/>
      <c r="D4" s="517"/>
      <c r="E4" s="517"/>
      <c r="F4" s="517"/>
      <c r="G4" s="517"/>
      <c r="H4" s="518"/>
      <c r="I4" s="514" t="s">
        <v>441</v>
      </c>
      <c r="J4" s="454" t="str">
        <f>IF(iQ3_ORG!$B$5="", "", iQ3_ORG!$B$5)</f>
        <v>20231124 143518-0001</v>
      </c>
      <c r="K4" s="453"/>
    </row>
    <row r="5" spans="1:11">
      <c r="A5" s="511"/>
      <c r="B5" s="517"/>
      <c r="C5" s="517"/>
      <c r="D5" s="517"/>
      <c r="E5" s="517"/>
      <c r="F5" s="517"/>
      <c r="G5" s="517"/>
      <c r="H5" s="518"/>
      <c r="I5" s="513"/>
      <c r="J5" s="513"/>
      <c r="K5" s="513"/>
    </row>
    <row r="6" spans="1:11">
      <c r="A6" s="511"/>
      <c r="B6" s="512"/>
      <c r="C6" s="512"/>
      <c r="D6" s="512"/>
      <c r="E6" s="512"/>
      <c r="F6" s="512"/>
      <c r="G6" s="512"/>
      <c r="H6" s="513"/>
      <c r="I6" s="513"/>
      <c r="J6" s="512"/>
      <c r="K6" s="512"/>
    </row>
    <row r="7" spans="1:11">
      <c r="A7" s="511"/>
      <c r="B7" s="512" t="str">
        <f>IF(iQ3_ORG!$B$4="", "", iQ3_ORG!$B$4)</f>
        <v>アマダオートメーションシステムズ</v>
      </c>
      <c r="C7" s="512"/>
      <c r="D7" s="512"/>
      <c r="E7" s="512"/>
      <c r="F7" s="512"/>
      <c r="G7" s="512"/>
      <c r="H7" s="513"/>
      <c r="I7" s="513"/>
      <c r="J7" s="512"/>
      <c r="K7" s="512"/>
    </row>
    <row r="8" spans="1:11">
      <c r="A8" s="511"/>
      <c r="B8" s="512" t="s">
        <v>442</v>
      </c>
      <c r="C8" s="512"/>
      <c r="D8" s="512"/>
      <c r="E8" s="512"/>
      <c r="F8" s="512"/>
      <c r="G8" s="512"/>
      <c r="H8" s="513"/>
      <c r="I8" s="513"/>
      <c r="J8" s="512"/>
      <c r="K8" s="512"/>
    </row>
    <row r="9" spans="1:11">
      <c r="A9" s="511"/>
      <c r="B9" s="517"/>
      <c r="C9" s="517"/>
      <c r="D9" s="512"/>
      <c r="E9" s="512"/>
      <c r="F9" s="512"/>
      <c r="G9" s="512"/>
      <c r="H9" s="513"/>
      <c r="I9" s="513"/>
      <c r="J9" s="512"/>
      <c r="K9" s="512"/>
    </row>
    <row r="10" spans="1:11">
      <c r="A10" s="511"/>
      <c r="B10" s="512" t="s">
        <v>443</v>
      </c>
      <c r="C10" s="512"/>
      <c r="D10" s="512"/>
      <c r="E10" s="512"/>
      <c r="F10" s="512"/>
      <c r="G10" s="512"/>
      <c r="H10" s="513"/>
      <c r="I10" s="513"/>
      <c r="J10" s="512"/>
      <c r="K10" s="512"/>
    </row>
    <row r="11" spans="1:11">
      <c r="A11" s="511"/>
      <c r="B11" s="512" t="s">
        <v>444</v>
      </c>
      <c r="C11" s="512"/>
      <c r="D11" s="512"/>
      <c r="E11" s="512"/>
      <c r="F11" s="512"/>
      <c r="G11" s="512"/>
      <c r="H11" s="513"/>
      <c r="I11" s="513"/>
      <c r="J11" s="512"/>
      <c r="K11" s="514" t="s">
        <v>445</v>
      </c>
    </row>
    <row r="12" spans="1:11">
      <c r="A12" s="511"/>
      <c r="B12" s="512" t="s">
        <v>446</v>
      </c>
      <c r="C12" s="512" t="str">
        <f>IF(iQ3_ORG!$B$2&lt;&gt;"",
    iQ3_ORG!$B$2 &amp; "（" &amp; iQ3_ORG!$B$8 &amp; "セット）",
    IF(iQ3_ORG!$B$3&lt;&gt;"",
      iQ3_ORG!$B$3 &amp; "（" &amp; iQ3_ORG!$B$8 &amp; "セット）",
      ""
    )
  )</f>
        <v>7365336C（1セット）</v>
      </c>
      <c r="D12" s="519"/>
      <c r="E12" s="519"/>
      <c r="F12" s="519"/>
      <c r="G12" s="512"/>
      <c r="H12" s="513"/>
      <c r="I12" s="513"/>
      <c r="J12" s="512"/>
      <c r="K12" s="514" t="s">
        <v>447</v>
      </c>
    </row>
    <row r="13" spans="1:11">
      <c r="A13" s="511"/>
      <c r="B13" s="520" t="s">
        <v>448</v>
      </c>
      <c r="C13" s="512"/>
      <c r="D13" s="512"/>
      <c r="E13" s="512"/>
      <c r="F13" s="512"/>
      <c r="G13" s="512"/>
      <c r="H13" s="513"/>
      <c r="I13" s="513"/>
      <c r="J13" s="512"/>
      <c r="K13" s="514" t="s">
        <v>449</v>
      </c>
    </row>
    <row r="14" spans="1:11">
      <c r="A14" s="511"/>
      <c r="B14" s="520" t="s">
        <v>450</v>
      </c>
      <c r="C14" s="512"/>
      <c r="D14" s="512"/>
      <c r="E14" s="512"/>
      <c r="F14" s="512"/>
      <c r="G14" s="512"/>
      <c r="H14" s="513"/>
      <c r="I14" s="513"/>
      <c r="J14" s="512"/>
      <c r="K14" s="514" t="s">
        <v>451</v>
      </c>
    </row>
    <row r="15" spans="1:11">
      <c r="A15" s="511"/>
      <c r="B15" s="520" t="s">
        <v>452</v>
      </c>
      <c r="C15" s="512"/>
      <c r="D15" s="512"/>
      <c r="E15" s="512"/>
      <c r="F15" s="512"/>
      <c r="G15" s="512"/>
      <c r="H15" s="513"/>
      <c r="I15" s="513"/>
      <c r="J15" s="514" t="s">
        <v>414</v>
      </c>
      <c r="K15" s="514" t="s">
        <v>453</v>
      </c>
    </row>
    <row r="16" spans="1:11">
      <c r="A16" s="511"/>
      <c r="B16" s="512"/>
      <c r="C16" s="512"/>
      <c r="D16" s="512"/>
      <c r="E16" s="512"/>
      <c r="F16" s="512"/>
      <c r="G16" s="512"/>
      <c r="H16" s="513"/>
      <c r="I16" s="513"/>
      <c r="J16" s="514"/>
      <c r="K16" s="514"/>
    </row>
    <row r="17" spans="1:11" customFormat="1" ht="23.25" customHeight="1">
      <c r="A17" s="511"/>
      <c r="B17" s="452" t="s">
        <v>454</v>
      </c>
      <c r="C17" s="452"/>
      <c r="D17" s="451">
        <f>$J$60</f>
        <v>18979</v>
      </c>
      <c r="E17" s="451"/>
      <c r="F17" s="519" t="s">
        <v>455</v>
      </c>
      <c r="G17" s="521" t="s">
        <v>456</v>
      </c>
      <c r="H17" s="513"/>
      <c r="I17" s="513"/>
      <c r="J17" s="450"/>
      <c r="K17" s="450"/>
    </row>
    <row r="18" spans="1:11" customFormat="1" ht="23.25" customHeight="1">
      <c r="A18" s="511"/>
      <c r="B18" s="512"/>
      <c r="C18" s="512"/>
      <c r="D18" s="512"/>
      <c r="E18" s="512"/>
      <c r="F18" s="512"/>
      <c r="G18" s="512"/>
      <c r="H18" s="513"/>
      <c r="I18" s="513"/>
      <c r="J18" s="449"/>
      <c r="K18" s="449"/>
    </row>
    <row r="19" spans="1:11" customFormat="1" ht="23.25" customHeight="1">
      <c r="A19" s="511"/>
      <c r="B19" s="512"/>
      <c r="C19" s="512"/>
      <c r="D19" s="512"/>
      <c r="E19" s="512"/>
      <c r="F19" s="512"/>
      <c r="G19" s="512"/>
      <c r="H19" s="513"/>
      <c r="I19" s="513"/>
      <c r="J19" s="448"/>
      <c r="K19" s="448"/>
    </row>
    <row r="20" spans="1:11">
      <c r="B20" s="512"/>
      <c r="C20" s="512"/>
      <c r="D20" s="512"/>
      <c r="E20" s="512"/>
      <c r="F20" s="512"/>
      <c r="G20" s="512"/>
      <c r="H20" s="513"/>
      <c r="I20" s="513"/>
      <c r="J20" s="513"/>
      <c r="K20" s="513"/>
    </row>
    <row r="21" spans="1:11" customFormat="1" ht="18" customHeight="1" thickBot="1">
      <c r="B21" s="447" t="s">
        <v>457</v>
      </c>
      <c r="C21" s="447"/>
      <c r="D21" s="446"/>
      <c r="E21" s="446"/>
      <c r="F21" s="445"/>
      <c r="G21" s="472" t="s">
        <v>458</v>
      </c>
      <c r="H21" s="471" t="s">
        <v>459</v>
      </c>
      <c r="I21" s="471" t="s">
        <v>460</v>
      </c>
      <c r="J21" s="447" t="s">
        <v>461</v>
      </c>
      <c r="K21" s="445"/>
    </row>
    <row r="22" spans="1:11" customFormat="1" ht="8.25" customHeight="1" thickTop="1">
      <c r="B22" s="470"/>
      <c r="C22" s="470"/>
      <c r="D22" s="470"/>
      <c r="E22" s="470"/>
      <c r="F22" s="470"/>
      <c r="G22" s="470"/>
      <c r="H22" s="470"/>
      <c r="I22" s="470"/>
      <c r="J22" s="470"/>
      <c r="K22" s="470"/>
    </row>
    <row r="23" spans="1:11" s="534" customFormat="1" ht="18.75" customHeight="1">
      <c r="B23" s="444" t="str">
        <f>IF(iQ3_ORG!$B$2="", iQ3_ORG!$B$3, iQ3_ORG!$B$2)</f>
        <v>7365336C</v>
      </c>
      <c r="C23" s="444"/>
      <c r="D23" s="444"/>
      <c r="E23" s="444"/>
      <c r="F23" s="444"/>
      <c r="G23" s="466"/>
      <c r="H23" s="465"/>
      <c r="I23" s="464"/>
      <c r="J23" s="442"/>
      <c r="K23" s="442"/>
    </row>
    <row r="24" spans="1:11" s="534" customFormat="1" ht="18.75" customHeight="1">
      <c r="B24" s="522" t="str">
        <f>IF(iQ3_ORG!B2&lt;&gt;"",
    IF(iQ3_ORG!B3&lt;&gt;"",
      "(" &amp; iQ3_ORG!B3 &amp; ")",
      ""
    ),
    ""
  )</f>
        <v>(Product-20231124 143518)</v>
      </c>
      <c r="C24" s="467"/>
      <c r="D24" s="467"/>
      <c r="E24" s="467"/>
      <c r="F24" s="473"/>
      <c r="G24" s="466"/>
      <c r="H24" s="465"/>
      <c r="I24" s="460"/>
      <c r="J24" s="442"/>
      <c r="K24" s="442"/>
    </row>
    <row r="25" spans="1:11" s="534" customFormat="1" ht="18.75" customHeight="1">
      <c r="B25" s="437" t="str">
        <f>IF(AND(iQ3_ORG!$H3="", iQ3_ORG!$I3=""),
    "",
    IF(iQ3_ORG!$H3="",
      "・" &amp; iQ3_ORG!$I3,
      IF(iQ3_ORG!$I3="",
        "・" &amp; iQ3_ORG!$H3,
        "・" &amp; iQ3_ORG!$H3 &amp; "("&amp; iQ3_ORG!$I3 &amp; ")"
      )
    )
  )</f>
        <v>・7365336C-03(7365336C-03)</v>
      </c>
      <c r="C25" s="437"/>
      <c r="D25" s="437"/>
      <c r="E25" s="437"/>
      <c r="F25" s="436"/>
      <c r="G25" s="466" t="str">
        <f>IF(iQ3_ORG!$K3="", "", iQ3_ORG!$K3)</f>
        <v>1</v>
      </c>
      <c r="H25" s="465" t="str">
        <f t="shared" ref="H25:H44" si="0">IF(SUM(G25)&gt;0,"個","")</f>
        <v/>
      </c>
      <c r="I25" s="460">
        <f>'★提出（材料別）'!L25</f>
        <v>594.79999999999995</v>
      </c>
      <c r="J25" s="443">
        <f t="shared" ref="J25:J44" si="1">IF(B25&lt;&gt;"",ROUNDDOWN(G25*I25,0),"")</f>
        <v>594</v>
      </c>
      <c r="K25" s="442"/>
    </row>
    <row r="26" spans="1:11" s="534" customFormat="1" ht="18.75" customHeight="1">
      <c r="B26" s="437" t="str">
        <f>IF(AND(iQ3_ORG!$H4="", iQ3_ORG!$I4=""),
    "",
    IF(iQ3_ORG!$H4="",
      "・" &amp; iQ3_ORG!$I4,
      IF(iQ3_ORG!$I4="",
        "・" &amp; iQ3_ORG!$H4,
        "・" &amp; iQ3_ORG!$H4 &amp; "("&amp; iQ3_ORG!$I4 &amp; ")"
      )
    )
  )</f>
        <v>・7365336C-02(7365336C-02)</v>
      </c>
      <c r="C26" s="437"/>
      <c r="D26" s="437"/>
      <c r="E26" s="437"/>
      <c r="F26" s="436"/>
      <c r="G26" s="466" t="str">
        <f>IF(iQ3_ORG!$K4="", "", iQ3_ORG!$K4)</f>
        <v>1</v>
      </c>
      <c r="H26" s="465" t="str">
        <f t="shared" si="0"/>
        <v/>
      </c>
      <c r="I26" s="460">
        <f>'★提出（材料別）'!L26</f>
        <v>7877.7999999999993</v>
      </c>
      <c r="J26" s="443">
        <f t="shared" si="1"/>
        <v>7877</v>
      </c>
      <c r="K26" s="442"/>
    </row>
    <row r="27" spans="1:11" s="534" customFormat="1" ht="18.75" customHeight="1">
      <c r="B27" s="437" t="str">
        <f>IF(AND(iQ3_ORG!$H5="", iQ3_ORG!$I5=""),
    "",
    IF(iQ3_ORG!$H5="",
      "・" &amp; iQ3_ORG!$I5,
      IF(iQ3_ORG!$I5="",
        "・" &amp; iQ3_ORG!$H5,
        "・" &amp; iQ3_ORG!$H5 &amp; "("&amp; iQ3_ORG!$I5 &amp; ")"
      )
    )
  )</f>
        <v>・7365336C-01(7365336C-01)</v>
      </c>
      <c r="C27" s="437"/>
      <c r="D27" s="437"/>
      <c r="E27" s="437"/>
      <c r="F27" s="436"/>
      <c r="G27" s="466" t="str">
        <f>IF(iQ3_ORG!$K5="", "", iQ3_ORG!$K5)</f>
        <v>1</v>
      </c>
      <c r="H27" s="465" t="str">
        <f t="shared" si="0"/>
        <v/>
      </c>
      <c r="I27" s="460">
        <f>'★提出（材料別）'!L27</f>
        <v>6712.5999999999995</v>
      </c>
      <c r="J27" s="443">
        <f t="shared" si="1"/>
        <v>6712</v>
      </c>
      <c r="K27" s="442"/>
    </row>
    <row r="28" spans="1:11" s="534" customFormat="1" ht="18.75" customHeight="1">
      <c r="B28" s="437" t="str">
        <f>IF(AND(iQ3_ORG!$H6="", iQ3_ORG!$I6=""),
    "",
    IF(iQ3_ORG!$H6="",
      "・" &amp; iQ3_ORG!$I6,
      IF(iQ3_ORG!$I6="",
        "・" &amp; iQ3_ORG!$H6,
        "・" &amp; iQ3_ORG!$H6 &amp; "("&amp; iQ3_ORG!$I6 &amp; ")"
      )
    )
  )</f>
        <v/>
      </c>
      <c r="C28" s="437"/>
      <c r="D28" s="437"/>
      <c r="E28" s="437"/>
      <c r="F28" s="436"/>
      <c r="G28" s="466" t="str">
        <f>IF(iQ3_ORG!$K6="", "", iQ3_ORG!$K6)</f>
        <v/>
      </c>
      <c r="H28" s="465" t="str">
        <f t="shared" si="0"/>
        <v/>
      </c>
      <c r="I28" s="460" t="str">
        <f>'★提出（材料別）'!L28</f>
        <v/>
      </c>
      <c r="J28" s="443" t="str">
        <f t="shared" si="1"/>
        <v/>
      </c>
      <c r="K28" s="442"/>
    </row>
    <row r="29" spans="1:11" s="534" customFormat="1" ht="18.75" customHeight="1">
      <c r="B29" s="437" t="str">
        <f>IF(AND(iQ3_ORG!$H7="", iQ3_ORG!$I7=""),
    "",
    IF(iQ3_ORG!$H7="",
      "・" &amp; iQ3_ORG!$I7,
      IF(iQ3_ORG!$I7="",
        "・" &amp; iQ3_ORG!$H7,
        "・" &amp; iQ3_ORG!$H7 &amp; "("&amp; iQ3_ORG!$I7 &amp; ")"
      )
    )
  )</f>
        <v/>
      </c>
      <c r="C29" s="437"/>
      <c r="D29" s="437"/>
      <c r="E29" s="437"/>
      <c r="F29" s="436"/>
      <c r="G29" s="466" t="str">
        <f>IF(iQ3_ORG!$K7="", "", iQ3_ORG!$K7)</f>
        <v/>
      </c>
      <c r="H29" s="465" t="str">
        <f t="shared" si="0"/>
        <v/>
      </c>
      <c r="I29" s="460" t="str">
        <f>'★提出（材料別）'!L29</f>
        <v/>
      </c>
      <c r="J29" s="443" t="str">
        <f t="shared" si="1"/>
        <v/>
      </c>
      <c r="K29" s="442"/>
    </row>
    <row r="30" spans="1:11" s="534" customFormat="1" ht="18.75" customHeight="1">
      <c r="B30" s="437" t="str">
        <f>IF(AND(iQ3_ORG!$H8="", iQ3_ORG!$I8=""),
    "",
    IF(iQ3_ORG!$H8="",
      "・" &amp; iQ3_ORG!$I8,
      IF(iQ3_ORG!$I8="",
        "・" &amp; iQ3_ORG!$H8,
        "・" &amp; iQ3_ORG!$H8 &amp; "("&amp; iQ3_ORG!$I8 &amp; ")"
      )
    )
  )</f>
        <v/>
      </c>
      <c r="C30" s="437"/>
      <c r="D30" s="437"/>
      <c r="E30" s="437"/>
      <c r="F30" s="436"/>
      <c r="G30" s="466" t="str">
        <f>IF(iQ3_ORG!$K8="", "", iQ3_ORG!$K8)</f>
        <v/>
      </c>
      <c r="H30" s="465" t="str">
        <f t="shared" si="0"/>
        <v/>
      </c>
      <c r="I30" s="460" t="str">
        <f>'★提出（材料別）'!L30</f>
        <v/>
      </c>
      <c r="J30" s="443" t="str">
        <f t="shared" si="1"/>
        <v/>
      </c>
      <c r="K30" s="442"/>
    </row>
    <row r="31" spans="1:11" s="534" customFormat="1" ht="18.75" customHeight="1">
      <c r="B31" s="437" t="str">
        <f>IF(AND(iQ3_ORG!$H9="", iQ3_ORG!$I9=""),
    "",
    IF(iQ3_ORG!$H9="",
      "・" &amp; iQ3_ORG!$I9,
      IF(iQ3_ORG!$I9="",
        "・" &amp; iQ3_ORG!$H9,
        "・" &amp; iQ3_ORG!$H9 &amp; "("&amp; iQ3_ORG!$I9 &amp; ")"
      )
    )
  )</f>
        <v/>
      </c>
      <c r="C31" s="437"/>
      <c r="D31" s="437"/>
      <c r="E31" s="437"/>
      <c r="F31" s="436"/>
      <c r="G31" s="466" t="str">
        <f>IF(iQ3_ORG!$K9="", "", iQ3_ORG!$K9)</f>
        <v/>
      </c>
      <c r="H31" s="465" t="str">
        <f t="shared" si="0"/>
        <v/>
      </c>
      <c r="I31" s="460" t="str">
        <f>'★提出（材料別）'!L31</f>
        <v/>
      </c>
      <c r="J31" s="443" t="str">
        <f t="shared" si="1"/>
        <v/>
      </c>
      <c r="K31" s="442"/>
    </row>
    <row r="32" spans="1:11" s="534" customFormat="1" ht="18.75" customHeight="1">
      <c r="B32" s="437" t="str">
        <f>IF(AND(iQ3_ORG!$H10="", iQ3_ORG!$I10=""),
    "",
    IF(iQ3_ORG!$H10="",
      "・" &amp; iQ3_ORG!$I10,
      IF(iQ3_ORG!$I10="",
        "・" &amp; iQ3_ORG!$H10,
        "・" &amp; iQ3_ORG!$H10 &amp; "("&amp; iQ3_ORG!$I10 &amp; ")"
      )
    )
  )</f>
        <v/>
      </c>
      <c r="C32" s="437"/>
      <c r="D32" s="437"/>
      <c r="E32" s="437"/>
      <c r="F32" s="436"/>
      <c r="G32" s="466" t="str">
        <f>IF(iQ3_ORG!$K10="", "", iQ3_ORG!$K10)</f>
        <v/>
      </c>
      <c r="H32" s="465" t="str">
        <f t="shared" si="0"/>
        <v/>
      </c>
      <c r="I32" s="460" t="str">
        <f>'★提出（材料別）'!L32</f>
        <v/>
      </c>
      <c r="J32" s="443" t="str">
        <f t="shared" si="1"/>
        <v/>
      </c>
      <c r="K32" s="442"/>
    </row>
    <row r="33" spans="2:11" s="534" customFormat="1" ht="18.75" customHeight="1">
      <c r="B33" s="437" t="str">
        <f>IF(AND(iQ3_ORG!$H11="", iQ3_ORG!$I11=""),
    "",
    IF(iQ3_ORG!$H11="",
      "・" &amp; iQ3_ORG!$I11,
      IF(iQ3_ORG!$I11="",
        "・" &amp; iQ3_ORG!$H11,
        "・" &amp; iQ3_ORG!$H11 &amp; "("&amp; iQ3_ORG!$I11 &amp; ")"
      )
    )
  )</f>
        <v/>
      </c>
      <c r="C33" s="437"/>
      <c r="D33" s="437"/>
      <c r="E33" s="437"/>
      <c r="F33" s="436"/>
      <c r="G33" s="466" t="str">
        <f>IF(iQ3_ORG!$K11="", "", iQ3_ORG!$K11)</f>
        <v/>
      </c>
      <c r="H33" s="465" t="str">
        <f t="shared" si="0"/>
        <v/>
      </c>
      <c r="I33" s="460" t="str">
        <f>'★提出（材料別）'!L33</f>
        <v/>
      </c>
      <c r="J33" s="443" t="str">
        <f t="shared" si="1"/>
        <v/>
      </c>
      <c r="K33" s="442"/>
    </row>
    <row r="34" spans="2:11" s="534" customFormat="1" ht="18.75" customHeight="1">
      <c r="B34" s="437" t="str">
        <f>IF(AND(iQ3_ORG!$H12="", iQ3_ORG!$I12=""),
    "",
    IF(iQ3_ORG!$H12="",
      "・" &amp; iQ3_ORG!$I12,
      IF(iQ3_ORG!$I12="",
        "・" &amp; iQ3_ORG!$H12,
        "・" &amp; iQ3_ORG!$H12 &amp; "("&amp; iQ3_ORG!$I12 &amp; ")"
      )
    )
  )</f>
        <v/>
      </c>
      <c r="C34" s="437"/>
      <c r="D34" s="437"/>
      <c r="E34" s="437"/>
      <c r="F34" s="436"/>
      <c r="G34" s="466" t="str">
        <f>IF(iQ3_ORG!$K12="", "", iQ3_ORG!$K12)</f>
        <v/>
      </c>
      <c r="H34" s="465" t="str">
        <f t="shared" si="0"/>
        <v/>
      </c>
      <c r="I34" s="460" t="str">
        <f>'★提出（材料別）'!L34</f>
        <v/>
      </c>
      <c r="J34" s="443" t="str">
        <f t="shared" si="1"/>
        <v/>
      </c>
      <c r="K34" s="442"/>
    </row>
    <row r="35" spans="2:11" s="534" customFormat="1" ht="18.75" customHeight="1">
      <c r="B35" s="437" t="str">
        <f>IF(AND(iQ3_ORG!$H13="", iQ3_ORG!$I13=""),
    "",
    IF(iQ3_ORG!$H13="",
      "・" &amp; iQ3_ORG!$I13,
      IF(iQ3_ORG!$I13="",
        "・" &amp; iQ3_ORG!$H13,
        "・" &amp; iQ3_ORG!$H13 &amp; "("&amp; iQ3_ORG!$I13 &amp; ")"
      )
    )
  )</f>
        <v/>
      </c>
      <c r="C35" s="437"/>
      <c r="D35" s="437"/>
      <c r="E35" s="437"/>
      <c r="F35" s="436"/>
      <c r="G35" s="466" t="str">
        <f>IF(iQ3_ORG!$K13="", "", iQ3_ORG!$K13)</f>
        <v/>
      </c>
      <c r="H35" s="465" t="str">
        <f t="shared" si="0"/>
        <v/>
      </c>
      <c r="I35" s="460" t="str">
        <f>'★提出（材料別）'!L35</f>
        <v/>
      </c>
      <c r="J35" s="443" t="str">
        <f t="shared" si="1"/>
        <v/>
      </c>
      <c r="K35" s="442"/>
    </row>
    <row r="36" spans="2:11" s="534" customFormat="1" ht="18.75" customHeight="1">
      <c r="B36" s="437" t="str">
        <f>IF(AND(iQ3_ORG!$H14="", iQ3_ORG!$I14=""),
    "",
    IF(iQ3_ORG!$H14="",
      "・" &amp; iQ3_ORG!$I14,
      IF(iQ3_ORG!$I14="",
        "・" &amp; iQ3_ORG!$H14,
        "・" &amp; iQ3_ORG!$H14 &amp; "("&amp; iQ3_ORG!$I14 &amp; ")"
      )
    )
  )</f>
        <v/>
      </c>
      <c r="C36" s="437"/>
      <c r="D36" s="437"/>
      <c r="E36" s="437"/>
      <c r="F36" s="436"/>
      <c r="G36" s="466" t="str">
        <f>IF(iQ3_ORG!$K14="", "", iQ3_ORG!$K14)</f>
        <v/>
      </c>
      <c r="H36" s="465" t="str">
        <f t="shared" si="0"/>
        <v/>
      </c>
      <c r="I36" s="460" t="str">
        <f>'★提出（材料別）'!L36</f>
        <v/>
      </c>
      <c r="J36" s="443" t="str">
        <f t="shared" si="1"/>
        <v/>
      </c>
      <c r="K36" s="442"/>
    </row>
    <row r="37" spans="2:11" s="534" customFormat="1" ht="18.75" customHeight="1">
      <c r="B37" s="437" t="str">
        <f>IF(AND(iQ3_ORG!$H15="", iQ3_ORG!$I15=""),
    "",
    IF(iQ3_ORG!$H15="",
      "・" &amp; iQ3_ORG!$I15,
      IF(iQ3_ORG!$I15="",
        "・" &amp; iQ3_ORG!$H15,
        "・" &amp; iQ3_ORG!$H15 &amp; "("&amp; iQ3_ORG!$I15 &amp; ")"
      )
    )
  )</f>
        <v/>
      </c>
      <c r="C37" s="437"/>
      <c r="D37" s="437"/>
      <c r="E37" s="437"/>
      <c r="F37" s="436"/>
      <c r="G37" s="466" t="str">
        <f>IF(iQ3_ORG!$K15="", "", iQ3_ORG!$K15)</f>
        <v/>
      </c>
      <c r="H37" s="465" t="str">
        <f t="shared" si="0"/>
        <v/>
      </c>
      <c r="I37" s="460" t="str">
        <f>'★提出（材料別）'!L37</f>
        <v/>
      </c>
      <c r="J37" s="443" t="str">
        <f t="shared" si="1"/>
        <v/>
      </c>
      <c r="K37" s="442"/>
    </row>
    <row r="38" spans="2:11" s="534" customFormat="1" ht="18.75" customHeight="1">
      <c r="B38" s="437" t="str">
        <f>IF(AND(iQ3_ORG!$H16="", iQ3_ORG!$I16=""),
    "",
    IF(iQ3_ORG!$H16="",
      "・" &amp; iQ3_ORG!$I16,
      IF(iQ3_ORG!$I16="",
        "・" &amp; iQ3_ORG!$H16,
        "・" &amp; iQ3_ORG!$H16 &amp; "("&amp; iQ3_ORG!$I16 &amp; ")"
      )
    )
  )</f>
        <v/>
      </c>
      <c r="C38" s="437"/>
      <c r="D38" s="437"/>
      <c r="E38" s="437"/>
      <c r="F38" s="436"/>
      <c r="G38" s="466" t="str">
        <f>IF(iQ3_ORG!$K16="", "", iQ3_ORG!$K16)</f>
        <v/>
      </c>
      <c r="H38" s="465" t="str">
        <f t="shared" si="0"/>
        <v/>
      </c>
      <c r="I38" s="460" t="str">
        <f>'★提出（材料別）'!L38</f>
        <v/>
      </c>
      <c r="J38" s="443" t="str">
        <f t="shared" si="1"/>
        <v/>
      </c>
      <c r="K38" s="442"/>
    </row>
    <row r="39" spans="2:11" s="534" customFormat="1" ht="18.75" customHeight="1">
      <c r="B39" s="437" t="str">
        <f>IF(AND(iQ3_ORG!$H17="", iQ3_ORG!$I17=""),
    "",
    IF(iQ3_ORG!$H17="",
      "・" &amp; iQ3_ORG!$I17,
      IF(iQ3_ORG!$I17="",
        "・" &amp; iQ3_ORG!$H17,
        "・" &amp; iQ3_ORG!$H17 &amp; "("&amp; iQ3_ORG!$I17 &amp; ")"
      )
    )
  )</f>
        <v/>
      </c>
      <c r="C39" s="437"/>
      <c r="D39" s="437"/>
      <c r="E39" s="437"/>
      <c r="F39" s="436"/>
      <c r="G39" s="466" t="str">
        <f>IF(iQ3_ORG!$K17="", "", iQ3_ORG!$K17)</f>
        <v/>
      </c>
      <c r="H39" s="465" t="str">
        <f t="shared" si="0"/>
        <v/>
      </c>
      <c r="I39" s="460" t="str">
        <f>'★提出（材料別）'!L39</f>
        <v/>
      </c>
      <c r="J39" s="443" t="str">
        <f t="shared" si="1"/>
        <v/>
      </c>
      <c r="K39" s="442"/>
    </row>
    <row r="40" spans="2:11" s="534" customFormat="1" ht="18.75" customHeight="1">
      <c r="B40" s="437" t="str">
        <f>IF(AND(iQ3_ORG!$H18="", iQ3_ORG!$I18=""),
    "",
    IF(iQ3_ORG!$H18="",
      "・" &amp; iQ3_ORG!$I18,
      IF(iQ3_ORG!$I18="",
        "・" &amp; iQ3_ORG!$H18,
        "・" &amp; iQ3_ORG!$H18 &amp; "("&amp; iQ3_ORG!$I18 &amp; ")"
      )
    )
  )</f>
        <v/>
      </c>
      <c r="C40" s="437"/>
      <c r="D40" s="437"/>
      <c r="E40" s="437"/>
      <c r="F40" s="436"/>
      <c r="G40" s="466" t="str">
        <f>IF(iQ3_ORG!$K18="", "", iQ3_ORG!$K18)</f>
        <v/>
      </c>
      <c r="H40" s="465" t="str">
        <f t="shared" si="0"/>
        <v/>
      </c>
      <c r="I40" s="460" t="str">
        <f>'★提出（材料別）'!L40</f>
        <v/>
      </c>
      <c r="J40" s="443" t="str">
        <f t="shared" si="1"/>
        <v/>
      </c>
      <c r="K40" s="442"/>
    </row>
    <row r="41" spans="2:11" s="534" customFormat="1" ht="18.75" customHeight="1">
      <c r="B41" s="437" t="str">
        <f>IF(AND(iQ3_ORG!$H19="", iQ3_ORG!$I19=""),
    "",
    IF(iQ3_ORG!$H19="",
      "・" &amp; iQ3_ORG!$I19,
      IF(iQ3_ORG!$I19="",
        "・" &amp; iQ3_ORG!$H19,
        "・" &amp; iQ3_ORG!$H19 &amp; "("&amp; iQ3_ORG!$I19 &amp; ")"
      )
    )
  )</f>
        <v/>
      </c>
      <c r="C41" s="437"/>
      <c r="D41" s="437"/>
      <c r="E41" s="437"/>
      <c r="F41" s="436"/>
      <c r="G41" s="466" t="str">
        <f>IF(iQ3_ORG!$K19="", "", iQ3_ORG!$K19)</f>
        <v/>
      </c>
      <c r="H41" s="465" t="str">
        <f t="shared" si="0"/>
        <v/>
      </c>
      <c r="I41" s="460" t="str">
        <f>'★提出（材料別）'!L41</f>
        <v/>
      </c>
      <c r="J41" s="443" t="str">
        <f t="shared" si="1"/>
        <v/>
      </c>
      <c r="K41" s="442"/>
    </row>
    <row r="42" spans="2:11" s="534" customFormat="1" ht="18.75" customHeight="1">
      <c r="B42" s="437" t="str">
        <f>IF(AND(iQ3_ORG!$H20="", iQ3_ORG!$I20=""),
    "",
    IF(iQ3_ORG!$H20="",
      "・" &amp; iQ3_ORG!$I20,
      IF(iQ3_ORG!$I20="",
        "・" &amp; iQ3_ORG!$H20,
        "・" &amp; iQ3_ORG!$H20 &amp; "("&amp; iQ3_ORG!$I20 &amp; ")"
      )
    )
  )</f>
        <v/>
      </c>
      <c r="C42" s="437"/>
      <c r="D42" s="437"/>
      <c r="E42" s="437"/>
      <c r="F42" s="436"/>
      <c r="G42" s="466" t="str">
        <f>IF(iQ3_ORG!$K20="", "", iQ3_ORG!$K20)</f>
        <v/>
      </c>
      <c r="H42" s="465" t="str">
        <f t="shared" si="0"/>
        <v/>
      </c>
      <c r="I42" s="460" t="str">
        <f>'★提出（材料別）'!L42</f>
        <v/>
      </c>
      <c r="J42" s="443" t="str">
        <f t="shared" si="1"/>
        <v/>
      </c>
      <c r="K42" s="442"/>
    </row>
    <row r="43" spans="2:11" s="534" customFormat="1" ht="18.75" customHeight="1">
      <c r="B43" s="437" t="str">
        <f>IF(AND(iQ3_ORG!$H21="", iQ3_ORG!$I21=""),
    "",
    IF(iQ3_ORG!$H21="",
      "・" &amp; iQ3_ORG!$I21,
      IF(iQ3_ORG!$I21="",
        "・" &amp; iQ3_ORG!$H21,
        "・" &amp; iQ3_ORG!$H21 &amp; "("&amp; iQ3_ORG!$I21 &amp; ")"
      )
    )
  )</f>
        <v/>
      </c>
      <c r="C43" s="437"/>
      <c r="D43" s="437"/>
      <c r="E43" s="437"/>
      <c r="F43" s="436"/>
      <c r="G43" s="466" t="str">
        <f>IF(iQ3_ORG!$K21="", "", iQ3_ORG!$K21)</f>
        <v/>
      </c>
      <c r="H43" s="465" t="str">
        <f t="shared" si="0"/>
        <v/>
      </c>
      <c r="I43" s="460" t="str">
        <f>'★提出（材料別）'!L43</f>
        <v/>
      </c>
      <c r="J43" s="443" t="str">
        <f t="shared" si="1"/>
        <v/>
      </c>
      <c r="K43" s="442"/>
    </row>
    <row r="44" spans="2:11" s="534" customFormat="1" ht="18.75" customHeight="1">
      <c r="B44" s="437" t="str">
        <f>IF(AND(iQ3_ORG!$H22="", iQ3_ORG!$I22=""),
    "",
    IF(iQ3_ORG!$H22="",
      "・" &amp; iQ3_ORG!$I22,
      IF(iQ3_ORG!$I22="",
        "・" &amp; iQ3_ORG!$H22,
        "・" &amp; iQ3_ORG!$H22 &amp; "("&amp; iQ3_ORG!$I22 &amp; ")"
      )
    )
  )</f>
        <v/>
      </c>
      <c r="C44" s="437"/>
      <c r="D44" s="437"/>
      <c r="E44" s="437"/>
      <c r="F44" s="436"/>
      <c r="G44" s="466" t="str">
        <f>IF(iQ3_ORG!$K22="", "", iQ3_ORG!$K22)</f>
        <v/>
      </c>
      <c r="H44" s="465" t="str">
        <f t="shared" si="0"/>
        <v/>
      </c>
      <c r="I44" s="460" t="str">
        <f>'★提出（材料別）'!L44</f>
        <v/>
      </c>
      <c r="J44" s="443" t="str">
        <f t="shared" si="1"/>
        <v/>
      </c>
      <c r="K44" s="442"/>
    </row>
    <row r="45" spans="2:11" s="534" customFormat="1" ht="18.75" customHeight="1">
      <c r="B45" s="522"/>
      <c r="C45" s="467"/>
      <c r="D45" s="467"/>
      <c r="E45" s="467"/>
      <c r="F45" s="473"/>
      <c r="G45" s="466"/>
      <c r="H45" s="465"/>
      <c r="I45" s="464"/>
      <c r="J45" s="443"/>
      <c r="K45" s="442"/>
    </row>
    <row r="46" spans="2:11" s="534" customFormat="1" ht="18.75" customHeight="1">
      <c r="B46" s="523" t="s">
        <v>462</v>
      </c>
      <c r="C46" s="524"/>
      <c r="D46" s="524"/>
      <c r="E46" s="524"/>
      <c r="F46" s="473"/>
      <c r="G46" s="466"/>
      <c r="H46" s="465"/>
      <c r="I46" s="460"/>
      <c r="J46" s="442"/>
      <c r="K46" s="442"/>
    </row>
    <row r="47" spans="2:11" s="534" customFormat="1" ht="18.75" customHeight="1">
      <c r="B47" s="525" t="s">
        <v>463</v>
      </c>
      <c r="C47" s="524"/>
      <c r="D47" s="524"/>
      <c r="E47" s="524"/>
      <c r="F47" s="473"/>
      <c r="G47" s="466"/>
      <c r="H47" s="465"/>
      <c r="I47" s="477">
        <f>iQ3_ORG!$B$54</f>
        <v>0</v>
      </c>
      <c r="J47" s="442" t="str">
        <f t="shared" ref="J47:J57" si="2">IF(I47&gt;0,I47*1,"")</f>
        <v/>
      </c>
      <c r="K47" s="442"/>
    </row>
    <row r="48" spans="2:11" s="534" customFormat="1" ht="18.75" customHeight="1">
      <c r="B48" s="526" t="s">
        <v>427</v>
      </c>
      <c r="C48" s="527"/>
      <c r="D48" s="527"/>
      <c r="E48" s="527"/>
      <c r="F48" s="473"/>
      <c r="G48" s="466"/>
      <c r="H48" s="465"/>
      <c r="I48" s="477">
        <f>iQ3_ORG!$B$55</f>
        <v>0</v>
      </c>
      <c r="J48" s="442" t="str">
        <f t="shared" si="2"/>
        <v/>
      </c>
      <c r="K48" s="442"/>
    </row>
    <row r="49" spans="1:11" s="534" customFormat="1" ht="18.75" customHeight="1">
      <c r="B49" s="528" t="s">
        <v>428</v>
      </c>
      <c r="C49" s="529"/>
      <c r="D49" s="529"/>
      <c r="E49" s="529"/>
      <c r="F49" s="473"/>
      <c r="G49" s="466"/>
      <c r="H49" s="465"/>
      <c r="I49" s="477">
        <f>iQ3_ORG!$B$56</f>
        <v>0</v>
      </c>
      <c r="J49" s="442" t="str">
        <f t="shared" si="2"/>
        <v/>
      </c>
      <c r="K49" s="442"/>
    </row>
    <row r="50" spans="1:11" s="534" customFormat="1" ht="18.75" customHeight="1">
      <c r="B50" s="528" t="s">
        <v>429</v>
      </c>
      <c r="C50" s="529"/>
      <c r="D50" s="529"/>
      <c r="E50" s="529"/>
      <c r="F50" s="473"/>
      <c r="G50" s="466"/>
      <c r="H50" s="465"/>
      <c r="I50" s="477">
        <f>iQ3_ORG!$B$57</f>
        <v>0</v>
      </c>
      <c r="J50" s="442" t="str">
        <f t="shared" si="2"/>
        <v/>
      </c>
      <c r="K50" s="442"/>
    </row>
    <row r="51" spans="1:11" s="534" customFormat="1" ht="18.75" customHeight="1">
      <c r="B51" s="528" t="s">
        <v>430</v>
      </c>
      <c r="C51" s="529"/>
      <c r="D51" s="529"/>
      <c r="E51" s="529"/>
      <c r="F51" s="473"/>
      <c r="G51" s="466"/>
      <c r="H51" s="465"/>
      <c r="I51" s="477">
        <f>iQ3_ORG!$B$58</f>
        <v>0</v>
      </c>
      <c r="J51" s="442" t="str">
        <f t="shared" si="2"/>
        <v/>
      </c>
      <c r="K51" s="442"/>
    </row>
    <row r="52" spans="1:11" s="534" customFormat="1" ht="18.75" customHeight="1">
      <c r="A52" s="530"/>
      <c r="B52" s="528" t="s">
        <v>464</v>
      </c>
      <c r="C52" s="529"/>
      <c r="D52" s="529"/>
      <c r="E52" s="529"/>
      <c r="F52" s="473"/>
      <c r="G52" s="466"/>
      <c r="H52" s="465"/>
      <c r="I52" s="477">
        <f>iQ3_ORG!$B$59</f>
        <v>0</v>
      </c>
      <c r="J52" s="442" t="str">
        <f t="shared" si="2"/>
        <v/>
      </c>
      <c r="K52" s="442"/>
    </row>
    <row r="53" spans="1:11" s="534" customFormat="1" ht="18.75" customHeight="1">
      <c r="A53" s="530"/>
      <c r="B53" s="528" t="s">
        <v>465</v>
      </c>
      <c r="C53" s="529"/>
      <c r="D53" s="529"/>
      <c r="E53" s="529"/>
      <c r="F53" s="473"/>
      <c r="G53" s="462"/>
      <c r="H53" s="461"/>
      <c r="I53" s="477">
        <f>iQ3_ORG!$B$60</f>
        <v>0</v>
      </c>
      <c r="J53" s="442" t="str">
        <f t="shared" si="2"/>
        <v/>
      </c>
      <c r="K53" s="442"/>
    </row>
    <row r="54" spans="1:11" s="534" customFormat="1" ht="18.75" customHeight="1">
      <c r="A54" s="530"/>
      <c r="B54" s="528" t="s">
        <v>466</v>
      </c>
      <c r="C54" s="529"/>
      <c r="D54" s="529"/>
      <c r="E54" s="529"/>
      <c r="F54" s="473"/>
      <c r="G54" s="462"/>
      <c r="H54" s="461"/>
      <c r="I54" s="477">
        <f>iQ3_ORG!$B$61</f>
        <v>0</v>
      </c>
      <c r="J54" s="442" t="str">
        <f t="shared" si="2"/>
        <v/>
      </c>
      <c r="K54" s="442"/>
    </row>
    <row r="55" spans="1:11" s="534" customFormat="1" ht="18.75" customHeight="1">
      <c r="A55" s="530"/>
      <c r="B55" s="528" t="s">
        <v>467</v>
      </c>
      <c r="C55" s="529"/>
      <c r="D55" s="529"/>
      <c r="E55" s="529"/>
      <c r="F55" s="473"/>
      <c r="G55" s="462"/>
      <c r="H55" s="461"/>
      <c r="I55" s="477">
        <f>iQ3_ORG!$B$62</f>
        <v>0</v>
      </c>
      <c r="J55" s="442" t="str">
        <f t="shared" si="2"/>
        <v/>
      </c>
      <c r="K55" s="442"/>
    </row>
    <row r="56" spans="1:11" s="534" customFormat="1" ht="18.75" customHeight="1">
      <c r="A56" s="530"/>
      <c r="B56" s="528" t="s">
        <v>468</v>
      </c>
      <c r="C56" s="529"/>
      <c r="D56" s="529"/>
      <c r="E56" s="529"/>
      <c r="F56" s="473"/>
      <c r="G56" s="462"/>
      <c r="H56" s="461"/>
      <c r="I56" s="477">
        <f>iQ3_ORG!$B$63</f>
        <v>0</v>
      </c>
      <c r="J56" s="442" t="str">
        <f t="shared" si="2"/>
        <v/>
      </c>
      <c r="K56" s="442"/>
    </row>
    <row r="57" spans="1:11" s="534" customFormat="1" ht="18.75" customHeight="1">
      <c r="A57" s="530"/>
      <c r="B57" s="528" t="s">
        <v>436</v>
      </c>
      <c r="C57" s="529"/>
      <c r="D57" s="529"/>
      <c r="E57" s="529"/>
      <c r="F57" s="473"/>
      <c r="G57" s="466"/>
      <c r="H57" s="465"/>
      <c r="I57" s="477">
        <f>iQ3_ORG!$B$69</f>
        <v>3796</v>
      </c>
      <c r="J57" s="442">
        <f t="shared" si="2"/>
        <v>3796</v>
      </c>
      <c r="K57" s="442"/>
    </row>
    <row r="58" spans="1:11" s="534" customFormat="1" ht="18.75" customHeight="1">
      <c r="A58" s="530"/>
      <c r="B58" s="527"/>
      <c r="C58" s="527"/>
      <c r="D58" s="527"/>
      <c r="E58" s="527"/>
      <c r="F58" s="463"/>
      <c r="G58" s="462"/>
      <c r="H58" s="461"/>
      <c r="I58" s="460"/>
      <c r="J58" s="442"/>
      <c r="K58" s="442"/>
    </row>
    <row r="59" spans="1:11">
      <c r="A59" s="511"/>
      <c r="B59" s="512"/>
      <c r="C59" s="512"/>
      <c r="D59" s="512"/>
      <c r="E59" s="512"/>
      <c r="F59" s="512"/>
      <c r="G59" s="512"/>
      <c r="H59" s="513"/>
      <c r="I59" s="513"/>
      <c r="J59" s="512"/>
      <c r="K59" s="459"/>
    </row>
    <row r="60" spans="1:11">
      <c r="A60" s="511"/>
      <c r="B60" s="512"/>
      <c r="C60" s="512"/>
      <c r="D60" s="512"/>
      <c r="E60" s="512"/>
      <c r="F60" s="512"/>
      <c r="G60" s="439" t="s">
        <v>469</v>
      </c>
      <c r="H60" s="439"/>
      <c r="I60" s="439"/>
      <c r="J60" s="438">
        <f>SUM(J24:K58)</f>
        <v>18979</v>
      </c>
      <c r="K60" s="438"/>
    </row>
    <row r="61" spans="1:11">
      <c r="A61" s="511"/>
      <c r="B61" s="512"/>
      <c r="C61" s="512"/>
      <c r="D61" s="513"/>
      <c r="E61" s="513"/>
      <c r="F61" s="513"/>
      <c r="G61" s="459"/>
      <c r="H61" s="456"/>
      <c r="I61" s="456"/>
      <c r="J61" s="458"/>
      <c r="K61" s="458"/>
    </row>
    <row r="62" spans="1:11" s="535" customFormat="1">
      <c r="A62" s="511"/>
      <c r="B62" s="457" t="s">
        <v>470</v>
      </c>
      <c r="C62" s="457"/>
      <c r="D62" s="473"/>
      <c r="E62" s="456"/>
      <c r="F62" s="456"/>
      <c r="G62" s="456"/>
      <c r="H62" s="456"/>
      <c r="I62" s="456"/>
      <c r="J62" s="456"/>
      <c r="K62" s="456"/>
    </row>
    <row r="63" spans="1:11" s="535" customFormat="1">
      <c r="A63" s="511"/>
      <c r="B63" s="519"/>
      <c r="C63" s="519"/>
      <c r="D63" s="513"/>
      <c r="E63" s="513"/>
      <c r="F63" s="513"/>
      <c r="G63" s="513"/>
      <c r="H63" s="513"/>
      <c r="I63" s="513"/>
      <c r="J63" s="513"/>
      <c r="K63" s="513"/>
    </row>
    <row r="64" spans="1:11" s="535" customFormat="1">
      <c r="A64" s="511"/>
      <c r="B64" s="519" t="str">
        <f>IF(iQ3_ORG!$B74="", "", "・" &amp; iQ3_ORG!$B74)</f>
        <v/>
      </c>
      <c r="C64" s="519"/>
      <c r="D64" s="512"/>
      <c r="E64" s="513"/>
      <c r="F64" s="513"/>
      <c r="G64" s="513"/>
      <c r="H64" s="513"/>
      <c r="I64" s="513"/>
      <c r="J64" s="513"/>
      <c r="K64" s="513"/>
    </row>
    <row r="65" spans="1:11" s="535" customFormat="1">
      <c r="A65" s="511"/>
      <c r="B65" s="519" t="str">
        <f>IF(iQ3_ORG!$B75="", "", "・" &amp; iQ3_ORG!$B75)</f>
        <v/>
      </c>
      <c r="C65" s="519"/>
      <c r="D65" s="512"/>
      <c r="E65" s="513"/>
      <c r="F65" s="513"/>
      <c r="G65" s="513"/>
      <c r="H65" s="513"/>
      <c r="I65" s="513"/>
      <c r="J65" s="513"/>
      <c r="K65" s="513"/>
    </row>
    <row r="66" spans="1:11" s="535" customFormat="1">
      <c r="A66" s="511"/>
      <c r="B66" s="519" t="str">
        <f>IF(iQ3_ORG!$B76="", "", "・" &amp; iQ3_ORG!$B76)</f>
        <v/>
      </c>
      <c r="C66" s="512"/>
      <c r="D66" s="512"/>
      <c r="E66" s="512"/>
      <c r="F66" s="512"/>
      <c r="G66" s="512"/>
      <c r="H66" s="513"/>
      <c r="I66" s="513"/>
      <c r="J66" s="512"/>
      <c r="K66" s="512"/>
    </row>
    <row r="67" spans="1:11">
      <c r="B67" s="519" t="str">
        <f>IF(iQ3_ORG!$B77="", "", "・" &amp; iQ3_ORG!$B77)</f>
        <v/>
      </c>
    </row>
    <row r="68" spans="1:11">
      <c r="B68" s="519" t="str">
        <f>IF(iQ3_ORG!$B78="", "", "・" &amp; iQ3_ORG!$B78)</f>
        <v/>
      </c>
    </row>
    <row r="69" spans="1:11" s="535" customFormat="1">
      <c r="A69" s="515"/>
      <c r="B69" s="513"/>
      <c r="C69" s="513"/>
      <c r="D69" s="513"/>
      <c r="E69" s="513"/>
      <c r="F69" s="513"/>
      <c r="G69" s="513"/>
      <c r="H69" s="513"/>
      <c r="I69" s="513"/>
      <c r="J69" s="513"/>
      <c r="K69" s="513"/>
    </row>
  </sheetData>
  <mergeCells count="68">
    <mergeCell ref="J56:K56"/>
    <mergeCell ref="J57:K57"/>
    <mergeCell ref="J58:K58"/>
    <mergeCell ref="G60:I60"/>
    <mergeCell ref="J60:K60"/>
    <mergeCell ref="J51:K51"/>
    <mergeCell ref="J52:K52"/>
    <mergeCell ref="J53:K53"/>
    <mergeCell ref="J54:K54"/>
    <mergeCell ref="J55:K55"/>
    <mergeCell ref="J46:K46"/>
    <mergeCell ref="J47:K47"/>
    <mergeCell ref="J48:K48"/>
    <mergeCell ref="J49:K49"/>
    <mergeCell ref="J50:K50"/>
    <mergeCell ref="B43:F43"/>
    <mergeCell ref="J43:K43"/>
    <mergeCell ref="B44:F44"/>
    <mergeCell ref="J44:K44"/>
    <mergeCell ref="J45:K45"/>
    <mergeCell ref="B40:F40"/>
    <mergeCell ref="J40:K40"/>
    <mergeCell ref="B41:F41"/>
    <mergeCell ref="J41:K41"/>
    <mergeCell ref="B42:F42"/>
    <mergeCell ref="J42:K42"/>
    <mergeCell ref="B37:F37"/>
    <mergeCell ref="J37:K37"/>
    <mergeCell ref="B38:F38"/>
    <mergeCell ref="J38:K38"/>
    <mergeCell ref="B39:F39"/>
    <mergeCell ref="J39:K39"/>
    <mergeCell ref="B34:F34"/>
    <mergeCell ref="J34:K34"/>
    <mergeCell ref="B35:F35"/>
    <mergeCell ref="J35:K35"/>
    <mergeCell ref="B36:F36"/>
    <mergeCell ref="J36:K36"/>
    <mergeCell ref="B31:F31"/>
    <mergeCell ref="J31:K31"/>
    <mergeCell ref="B32:F32"/>
    <mergeCell ref="J32:K32"/>
    <mergeCell ref="B33:F33"/>
    <mergeCell ref="J33:K33"/>
    <mergeCell ref="B28:F28"/>
    <mergeCell ref="J28:K28"/>
    <mergeCell ref="B29:F29"/>
    <mergeCell ref="J29:K29"/>
    <mergeCell ref="B30:F30"/>
    <mergeCell ref="J30:K30"/>
    <mergeCell ref="B25:F25"/>
    <mergeCell ref="J25:K25"/>
    <mergeCell ref="B26:F26"/>
    <mergeCell ref="J26:K26"/>
    <mergeCell ref="B27:F27"/>
    <mergeCell ref="J27:K27"/>
    <mergeCell ref="B21:F21"/>
    <mergeCell ref="J21:K21"/>
    <mergeCell ref="B23:F23"/>
    <mergeCell ref="J23:K23"/>
    <mergeCell ref="J24:K24"/>
    <mergeCell ref="D3:G3"/>
    <mergeCell ref="J3:K3"/>
    <mergeCell ref="J4:K4"/>
    <mergeCell ref="B17:C17"/>
    <mergeCell ref="D17:E17"/>
    <mergeCell ref="J17:J19"/>
    <mergeCell ref="K17:K19"/>
  </mergeCells>
  <phoneticPr fontId="2"/>
  <pageMargins left="0.74803149606299213" right="0.70866141732283472" top="0.39370078740157483" bottom="0.39370078740157483" header="0.51181102362204722" footer="0.51181102362204722"/>
  <pageSetup paperSize="9" scale="66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FF00"/>
    <pageSetUpPr fitToPage="1"/>
  </sheetPr>
  <dimension ref="A1:P73"/>
  <sheetViews>
    <sheetView showGridLines="0" zoomScale="80" zoomScaleNormal="80" zoomScaleSheetLayoutView="80" workbookViewId="0"/>
  </sheetViews>
  <sheetFormatPr defaultColWidth="9" defaultRowHeight="16.2"/>
  <cols>
    <col min="1" max="1" width="2" style="510" customWidth="1"/>
    <col min="2" max="3" width="7.59765625" style="532" customWidth="1"/>
    <col min="4" max="4" width="13.69921875" style="532" customWidth="1"/>
    <col min="5" max="5" width="16.3984375" style="532" customWidth="1"/>
    <col min="6" max="6" width="28.8984375" style="532" hidden="1" customWidth="1"/>
    <col min="7" max="7" width="8.8984375" style="532" customWidth="1"/>
    <col min="8" max="8" width="6.8984375" style="533" bestFit="1" customWidth="1"/>
    <col min="9" max="12" width="16.5" style="533" customWidth="1"/>
    <col min="13" max="14" width="12.59765625" style="532" customWidth="1"/>
    <col min="15" max="15" width="20.59765625" style="536" customWidth="1"/>
    <col min="16" max="16" width="9" style="536" customWidth="1"/>
    <col min="17" max="17" width="9" style="510" customWidth="1"/>
    <col min="18" max="16384" width="9" style="510"/>
  </cols>
  <sheetData>
    <row r="1" spans="1:14">
      <c r="A1" s="515"/>
      <c r="B1" s="512"/>
      <c r="C1" s="512"/>
      <c r="D1" s="512"/>
      <c r="E1" s="512"/>
      <c r="F1" s="512"/>
      <c r="G1" s="512"/>
      <c r="H1" s="513"/>
      <c r="I1" s="513"/>
      <c r="J1" s="513"/>
      <c r="K1" s="513"/>
      <c r="L1" s="513"/>
      <c r="M1" s="512"/>
      <c r="N1" s="512"/>
    </row>
    <row r="2" spans="1:14">
      <c r="A2" s="511"/>
      <c r="B2" s="512"/>
      <c r="C2" s="512"/>
      <c r="D2" s="512"/>
      <c r="E2" s="512"/>
      <c r="F2" s="512"/>
      <c r="G2" s="512"/>
      <c r="H2" s="513"/>
      <c r="I2" s="513"/>
      <c r="J2" s="513"/>
      <c r="K2" s="513"/>
      <c r="L2" s="513"/>
      <c r="M2" s="512"/>
      <c r="N2" s="512"/>
    </row>
    <row r="3" spans="1:14" customFormat="1" ht="39" customHeight="1">
      <c r="A3" s="511"/>
      <c r="B3" s="512"/>
      <c r="C3" s="512"/>
      <c r="D3" s="455" t="s">
        <v>471</v>
      </c>
      <c r="E3" s="455"/>
      <c r="F3" s="455"/>
      <c r="G3" s="455"/>
      <c r="H3" s="516"/>
      <c r="I3" s="516"/>
      <c r="J3" s="516"/>
      <c r="K3" s="516"/>
      <c r="L3" s="513" t="s">
        <v>472</v>
      </c>
      <c r="M3" s="454" t="str">
        <f>IF(iQ3_ORG!$B$82="", "", iQ3_ORG!$B$82)</f>
        <v>2023年11月24日</v>
      </c>
      <c r="N3" s="454"/>
    </row>
    <row r="4" spans="1:14">
      <c r="A4" s="511"/>
      <c r="B4" s="517"/>
      <c r="C4" s="517"/>
      <c r="D4" s="517"/>
      <c r="E4" s="517"/>
      <c r="F4" s="517"/>
      <c r="G4" s="517"/>
      <c r="H4" s="518"/>
      <c r="I4" s="518"/>
      <c r="J4" s="518"/>
      <c r="K4" s="518"/>
      <c r="L4" s="513" t="s">
        <v>473</v>
      </c>
      <c r="M4" s="435" t="str">
        <f>IF(iQ3_ORG!$B$5="", "", iQ3_ORG!$B$5)</f>
        <v>20231124 143518-0001</v>
      </c>
      <c r="N4" s="435"/>
    </row>
    <row r="5" spans="1:14">
      <c r="A5" s="511"/>
      <c r="B5" s="517"/>
      <c r="C5" s="517"/>
      <c r="D5" s="517"/>
      <c r="E5" s="517"/>
      <c r="F5" s="517"/>
      <c r="G5" s="517"/>
      <c r="H5" s="518"/>
      <c r="I5" s="518"/>
      <c r="J5" s="518"/>
      <c r="K5" s="518"/>
      <c r="L5" s="513"/>
      <c r="M5" s="513"/>
      <c r="N5" s="513"/>
    </row>
    <row r="6" spans="1:14">
      <c r="A6" s="511"/>
      <c r="B6" s="512"/>
      <c r="C6" s="512"/>
      <c r="D6" s="512"/>
      <c r="E6" s="512"/>
      <c r="F6" s="512"/>
      <c r="G6" s="512"/>
      <c r="H6" s="513"/>
      <c r="I6" s="513"/>
      <c r="J6" s="513"/>
      <c r="K6" s="513"/>
      <c r="L6" s="513"/>
      <c r="M6" s="512"/>
      <c r="N6" s="512"/>
    </row>
    <row r="7" spans="1:14">
      <c r="A7" s="511"/>
      <c r="B7" s="512" t="str">
        <f>IF(iQ3_ORG!$B$4="", "", iQ3_ORG!$B$4)</f>
        <v>アマダオートメーションシステムズ</v>
      </c>
      <c r="C7" s="512"/>
      <c r="D7" s="512"/>
      <c r="E7" s="512"/>
      <c r="F7" s="512"/>
      <c r="G7" s="512"/>
      <c r="H7" s="513"/>
      <c r="I7" s="513"/>
      <c r="J7" s="513"/>
      <c r="K7" s="513"/>
      <c r="L7" s="513"/>
      <c r="M7" s="512"/>
      <c r="N7" s="512"/>
    </row>
    <row r="8" spans="1:14">
      <c r="A8" s="511"/>
      <c r="B8" s="512" t="s">
        <v>474</v>
      </c>
      <c r="C8" s="512"/>
      <c r="D8" s="512"/>
      <c r="E8" s="512"/>
      <c r="F8" s="512"/>
      <c r="G8" s="512"/>
      <c r="H8" s="513"/>
      <c r="I8" s="513"/>
      <c r="J8" s="513"/>
      <c r="K8" s="513"/>
      <c r="L8" s="513"/>
      <c r="M8" s="512"/>
      <c r="N8" s="512"/>
    </row>
    <row r="9" spans="1:14">
      <c r="A9" s="511"/>
      <c r="B9" s="517"/>
      <c r="C9" s="517"/>
      <c r="D9" s="512"/>
      <c r="E9" s="512"/>
      <c r="F9" s="512"/>
      <c r="G9" s="512"/>
      <c r="H9" s="513"/>
      <c r="I9" s="513"/>
      <c r="J9" s="513"/>
      <c r="K9" s="513"/>
      <c r="L9" s="513"/>
      <c r="M9" s="512"/>
      <c r="N9" s="512"/>
    </row>
    <row r="10" spans="1:14">
      <c r="A10" s="511"/>
      <c r="B10" s="512" t="s">
        <v>475</v>
      </c>
      <c r="C10" s="512"/>
      <c r="D10" s="512"/>
      <c r="E10" s="512"/>
      <c r="F10" s="512"/>
      <c r="G10" s="512"/>
      <c r="H10" s="513"/>
      <c r="I10" s="513"/>
      <c r="J10" s="513"/>
      <c r="K10" s="513"/>
      <c r="L10" s="513"/>
      <c r="M10" s="512"/>
      <c r="N10" s="512"/>
    </row>
    <row r="11" spans="1:14">
      <c r="A11" s="511"/>
      <c r="B11" s="512" t="s">
        <v>476</v>
      </c>
      <c r="C11" s="512"/>
      <c r="D11" s="512"/>
      <c r="E11" s="512"/>
      <c r="F11" s="512"/>
      <c r="G11" s="512"/>
      <c r="H11" s="513"/>
      <c r="I11" s="513"/>
      <c r="J11" s="513"/>
      <c r="K11" s="513"/>
      <c r="L11" s="513"/>
      <c r="M11" s="512"/>
      <c r="N11" s="514" t="s">
        <v>477</v>
      </c>
    </row>
    <row r="12" spans="1:14">
      <c r="A12" s="511"/>
      <c r="B12" s="512" t="s">
        <v>478</v>
      </c>
      <c r="C12" s="512" t="str">
        <f>IF(iQ3_ORG!$B$2&lt;&gt;"",
    iQ3_ORG!$B$2 &amp; "（" &amp; iQ3_ORG!$B$8 &amp; "セット）",
    IF(iQ3_ORG!$B$3&lt;&gt;"",
      iQ3_ORG!$B$3 &amp; "（" &amp; iQ3_ORG!$B$8 &amp; "セット）",
      ""
    )
  )</f>
        <v>7365336C（1セット）</v>
      </c>
      <c r="D12" s="519"/>
      <c r="E12" s="519"/>
      <c r="F12" s="519"/>
      <c r="G12" s="512"/>
      <c r="H12" s="513"/>
      <c r="I12" s="513"/>
      <c r="J12" s="513"/>
      <c r="K12" s="513"/>
      <c r="L12" s="513"/>
      <c r="M12" s="512"/>
      <c r="N12" s="514" t="s">
        <v>479</v>
      </c>
    </row>
    <row r="13" spans="1:14">
      <c r="A13" s="511"/>
      <c r="B13" s="520" t="s">
        <v>480</v>
      </c>
      <c r="C13" s="512"/>
      <c r="D13" s="512"/>
      <c r="E13" s="512"/>
      <c r="F13" s="512"/>
      <c r="G13" s="512"/>
      <c r="H13" s="513"/>
      <c r="I13" s="513"/>
      <c r="J13" s="513"/>
      <c r="K13" s="513"/>
      <c r="L13" s="513"/>
      <c r="M13" s="512"/>
      <c r="N13" s="514" t="s">
        <v>481</v>
      </c>
    </row>
    <row r="14" spans="1:14">
      <c r="A14" s="511"/>
      <c r="B14" s="520" t="s">
        <v>482</v>
      </c>
      <c r="C14" s="512"/>
      <c r="D14" s="512"/>
      <c r="E14" s="512"/>
      <c r="F14" s="512"/>
      <c r="G14" s="512"/>
      <c r="H14" s="513"/>
      <c r="I14" s="513"/>
      <c r="J14" s="513"/>
      <c r="K14" s="513"/>
      <c r="L14" s="513"/>
      <c r="M14" s="512"/>
      <c r="N14" s="514" t="s">
        <v>483</v>
      </c>
    </row>
    <row r="15" spans="1:14">
      <c r="A15" s="511"/>
      <c r="B15" s="520" t="s">
        <v>484</v>
      </c>
      <c r="C15" s="512"/>
      <c r="D15" s="512"/>
      <c r="E15" s="512"/>
      <c r="F15" s="512"/>
      <c r="G15" s="512"/>
      <c r="H15" s="513"/>
      <c r="I15" s="513"/>
      <c r="J15" s="513"/>
      <c r="K15" s="513"/>
      <c r="L15" s="513"/>
      <c r="M15" s="514" t="s">
        <v>414</v>
      </c>
      <c r="N15" s="514" t="s">
        <v>485</v>
      </c>
    </row>
    <row r="16" spans="1:14">
      <c r="A16" s="511"/>
      <c r="B16" s="512"/>
      <c r="C16" s="512"/>
      <c r="D16" s="512"/>
      <c r="E16" s="512"/>
      <c r="F16" s="512"/>
      <c r="G16" s="512"/>
      <c r="H16" s="513"/>
      <c r="I16" s="513"/>
      <c r="J16" s="513"/>
      <c r="K16" s="513"/>
      <c r="L16" s="513"/>
      <c r="M16" s="514"/>
      <c r="N16" s="514"/>
    </row>
    <row r="17" spans="1:16" customFormat="1" ht="23.25" customHeight="1">
      <c r="A17" s="511"/>
      <c r="B17" s="452" t="s">
        <v>486</v>
      </c>
      <c r="C17" s="452"/>
      <c r="D17" s="451">
        <f>$M$65</f>
        <v>18979</v>
      </c>
      <c r="E17" s="451"/>
      <c r="F17" s="519" t="s">
        <v>487</v>
      </c>
      <c r="G17" s="521" t="s">
        <v>488</v>
      </c>
      <c r="H17" s="513"/>
      <c r="I17" s="513"/>
      <c r="J17" s="513"/>
      <c r="K17" s="513"/>
      <c r="L17" s="513"/>
      <c r="M17" s="450"/>
      <c r="N17" s="450"/>
    </row>
    <row r="18" spans="1:16" customFormat="1" ht="23.25" customHeight="1">
      <c r="A18" s="511"/>
      <c r="B18" s="512"/>
      <c r="C18" s="512"/>
      <c r="D18" s="512"/>
      <c r="E18" s="512"/>
      <c r="F18" s="512"/>
      <c r="G18" s="512"/>
      <c r="H18" s="513"/>
      <c r="I18" s="513"/>
      <c r="J18" s="513"/>
      <c r="K18" s="513"/>
      <c r="L18" s="513"/>
      <c r="M18" s="449"/>
      <c r="N18" s="449"/>
    </row>
    <row r="19" spans="1:16" customFormat="1" ht="23.25" customHeight="1">
      <c r="A19" s="511"/>
      <c r="B19" s="512"/>
      <c r="C19" s="512"/>
      <c r="D19" s="512"/>
      <c r="E19" s="512"/>
      <c r="F19" s="512"/>
      <c r="G19" s="512"/>
      <c r="H19" s="513"/>
      <c r="I19" s="513"/>
      <c r="J19" s="513"/>
      <c r="K19" s="513"/>
      <c r="L19" s="513"/>
      <c r="M19" s="448"/>
      <c r="N19" s="448"/>
    </row>
    <row r="20" spans="1:16">
      <c r="B20" s="512"/>
      <c r="C20" s="512"/>
      <c r="D20" s="512"/>
      <c r="E20" s="512"/>
      <c r="F20" s="512"/>
      <c r="G20" s="512"/>
      <c r="H20" s="513"/>
      <c r="I20" s="513"/>
      <c r="J20" s="513"/>
      <c r="K20" s="513"/>
      <c r="L20" s="513"/>
      <c r="M20" s="513"/>
      <c r="N20" s="513"/>
    </row>
    <row r="21" spans="1:16" customFormat="1" ht="18" customHeight="1" thickBot="1">
      <c r="B21" s="447" t="s">
        <v>489</v>
      </c>
      <c r="C21" s="447"/>
      <c r="D21" s="446"/>
      <c r="E21" s="446"/>
      <c r="F21" s="445"/>
      <c r="G21" s="472" t="s">
        <v>490</v>
      </c>
      <c r="H21" s="471" t="s">
        <v>491</v>
      </c>
      <c r="I21" s="471" t="s">
        <v>492</v>
      </c>
      <c r="J21" s="471" t="s">
        <v>493</v>
      </c>
      <c r="K21" s="471" t="s">
        <v>494</v>
      </c>
      <c r="L21" s="471" t="s">
        <v>495</v>
      </c>
      <c r="M21" s="447" t="s">
        <v>496</v>
      </c>
      <c r="N21" s="445"/>
    </row>
    <row r="22" spans="1:16" customFormat="1" ht="8.25" customHeight="1" thickTop="1">
      <c r="B22" s="470"/>
      <c r="C22" s="470"/>
      <c r="D22" s="470"/>
      <c r="E22" s="470"/>
      <c r="F22" s="470"/>
      <c r="G22" s="470"/>
      <c r="H22" s="470"/>
      <c r="I22" s="470"/>
      <c r="J22" s="470"/>
      <c r="K22" s="470"/>
      <c r="L22" s="470"/>
      <c r="M22" s="470"/>
      <c r="N22" s="470"/>
    </row>
    <row r="23" spans="1:16" s="534" customFormat="1" ht="18.75" customHeight="1">
      <c r="B23" s="444" t="str">
        <f>IF(iQ3_ORG!$B$2&lt;&gt;"",
    iQ3_ORG!B2,
    IF(iQ3_ORG!B3&lt;&gt;"",
      iQ3_ORG!B3,
      ""
    )
  )</f>
        <v>7365336C</v>
      </c>
      <c r="C23" s="444"/>
      <c r="D23" s="444"/>
      <c r="E23" s="444"/>
      <c r="F23" s="444"/>
      <c r="G23" s="466"/>
      <c r="H23" s="465"/>
      <c r="I23" s="474"/>
      <c r="J23" s="474"/>
      <c r="K23" s="474"/>
      <c r="L23" s="475"/>
      <c r="M23" s="442"/>
      <c r="N23" s="442"/>
      <c r="O23" s="536"/>
      <c r="P23" s="536"/>
    </row>
    <row r="24" spans="1:16" s="534" customFormat="1" ht="18.75" customHeight="1">
      <c r="B24" s="444" t="str">
        <f>IF(iQ3_ORG!B2&lt;&gt;"",
    IF(iQ3_ORG!B3&lt;&gt;"",
      "(" &amp; iQ3_ORG!B3 &amp; ")",
      ""
    ),
    ""
  )</f>
        <v>(Product-20231124 143518)</v>
      </c>
      <c r="C24" s="444"/>
      <c r="D24" s="444"/>
      <c r="E24" s="444"/>
      <c r="F24" s="444"/>
      <c r="G24" s="466"/>
      <c r="H24" s="465"/>
      <c r="I24" s="476"/>
      <c r="J24" s="476"/>
      <c r="K24" s="476"/>
      <c r="L24" s="477"/>
      <c r="M24" s="442"/>
      <c r="N24" s="442"/>
      <c r="O24" s="536"/>
      <c r="P24" s="536"/>
    </row>
    <row r="25" spans="1:16" s="534" customFormat="1" ht="18.75" customHeight="1">
      <c r="B25" s="437" t="str">
        <f>IF(AND(iQ3_ORG!$H3="", iQ3_ORG!$I3=""),
    "",
    IF(iQ3_ORG!$H3="",
      "・" &amp; iQ3_ORG!$I3,
      IF(iQ3_ORG!$I3="",
        "・" &amp; iQ3_ORG!$H3,
        "・" &amp; iQ3_ORG!$H3 &amp; "("&amp; iQ3_ORG!$I3 &amp; ")"
      )
    )
  )</f>
        <v>・7365336C-03(7365336C-03)</v>
      </c>
      <c r="C25" s="437"/>
      <c r="D25" s="437"/>
      <c r="E25" s="437"/>
      <c r="F25" s="436"/>
      <c r="G25" s="466" t="str">
        <f>IF(iQ3_ORG!$K3 = "", "", iQ3_ORG!$K3)</f>
        <v>1</v>
      </c>
      <c r="H25" s="465" t="str">
        <f t="shared" ref="H25:H44" si="0">IF(SUM(G25)&gt;0,"個","")</f>
        <v/>
      </c>
      <c r="I25" s="478">
        <f>IF(iQ3_ORG!$P3&lt;&gt;0,
    iQ3_ORG!$P3 * iQ3_ORG!$D$4 / iQ3_ORG!$K3,
    ""
  )</f>
        <v>354</v>
      </c>
      <c r="J25" s="478">
        <f>IF(OR(iQ3_ORG!$S3&lt;&gt;"", iQ3_ORG!$U3&lt;&gt;""),
    (iQ3_ORG!$S3 * iQ3_ORG!$D$7 + iQ3_ORG!$U3) * (iQ3_ORG!$D$2 + iQ3_ORG!$D$3 + iQ3_ORG!$D$5 - 2) / iQ3_ORG!$K3,
    ""
  )</f>
        <v>240.79999999999995</v>
      </c>
      <c r="K25" s="479">
        <f>IF(iQ3_ORG!$AF3="", "", iQ3_ORG!$AF3)</f>
        <v>0</v>
      </c>
      <c r="L25" s="477">
        <f t="shared" ref="L25:L44" si="1">IF(B25&lt;&gt;"",I25+J25+K25,"")</f>
        <v>594.79999999999995</v>
      </c>
      <c r="M25" s="434">
        <f t="shared" ref="M25:M44" si="2">IF(B25&lt;&gt;"",ROUNDDOWN(G25*L25,0),"")</f>
        <v>594</v>
      </c>
      <c r="N25" s="433"/>
      <c r="O25" s="536"/>
      <c r="P25" s="536"/>
    </row>
    <row r="26" spans="1:16" s="534" customFormat="1" ht="18.75" customHeight="1">
      <c r="B26" s="437" t="str">
        <f>IF(AND(iQ3_ORG!$H4="", iQ3_ORG!$I4=""),
    "",
    IF(iQ3_ORG!$H4="",
      "・" &amp; iQ3_ORG!$I4,
      IF(iQ3_ORG!$I4="",
        "・" &amp; iQ3_ORG!$H4,
        "・" &amp; iQ3_ORG!$H4 &amp; "("&amp; iQ3_ORG!$I4 &amp; ")"
      )
    )
  )</f>
        <v>・7365336C-02(7365336C-02)</v>
      </c>
      <c r="C26" s="437"/>
      <c r="D26" s="437"/>
      <c r="E26" s="437"/>
      <c r="F26" s="436"/>
      <c r="G26" s="466" t="str">
        <f>IF(iQ3_ORG!$K4 = "", "", iQ3_ORG!$K4)</f>
        <v>1</v>
      </c>
      <c r="H26" s="465" t="str">
        <f t="shared" si="0"/>
        <v/>
      </c>
      <c r="I26" s="478">
        <f>IF(iQ3_ORG!$P4&lt;&gt;0,
    iQ3_ORG!$P4 * iQ3_ORG!$D$4 / iQ3_ORG!$K4,
    ""
  )</f>
        <v>3133</v>
      </c>
      <c r="J26" s="478">
        <f>IF(OR(iQ3_ORG!$S4&lt;&gt;"", iQ3_ORG!$U4&lt;&gt;""),
    (iQ3_ORG!$S4 * iQ3_ORG!$D$7 + iQ3_ORG!$U4) * (iQ3_ORG!$D$2 + iQ3_ORG!$D$3 + iQ3_ORG!$D$5 - 2) / iQ3_ORG!$K4,
    ""
  )</f>
        <v>4744.7999999999993</v>
      </c>
      <c r="K26" s="479">
        <f>IF(iQ3_ORG!$AF4="", "", iQ3_ORG!$AF4)</f>
        <v>0</v>
      </c>
      <c r="L26" s="477">
        <f t="shared" si="1"/>
        <v>7877.7999999999993</v>
      </c>
      <c r="M26" s="434">
        <f t="shared" si="2"/>
        <v>7877</v>
      </c>
      <c r="N26" s="433"/>
      <c r="O26" s="536"/>
      <c r="P26" s="536"/>
    </row>
    <row r="27" spans="1:16" s="534" customFormat="1" ht="18.75" customHeight="1">
      <c r="B27" s="437" t="str">
        <f>IF(AND(iQ3_ORG!$H5="", iQ3_ORG!$I5=""),
    "",
    IF(iQ3_ORG!$H5="",
      "・" &amp; iQ3_ORG!$I5,
      IF(iQ3_ORG!$I5="",
        "・" &amp; iQ3_ORG!$H5,
        "・" &amp; iQ3_ORG!$H5 &amp; "("&amp; iQ3_ORG!$I5 &amp; ")"
      )
    )
  )</f>
        <v>・7365336C-01(7365336C-01)</v>
      </c>
      <c r="C27" s="437"/>
      <c r="D27" s="437"/>
      <c r="E27" s="437"/>
      <c r="F27" s="436"/>
      <c r="G27" s="466" t="str">
        <f>IF(iQ3_ORG!$K5 = "", "", iQ3_ORG!$K5)</f>
        <v>1</v>
      </c>
      <c r="H27" s="465" t="str">
        <f t="shared" si="0"/>
        <v/>
      </c>
      <c r="I27" s="478">
        <f>IF(iQ3_ORG!$P5&lt;&gt;0,
    iQ3_ORG!$P5 * iQ3_ORG!$D$4 / iQ3_ORG!$K5,
    ""
  )</f>
        <v>4199</v>
      </c>
      <c r="J27" s="478">
        <f>IF(OR(iQ3_ORG!$S5&lt;&gt;"", iQ3_ORG!$U5&lt;&gt;""),
    (iQ3_ORG!$S5 * iQ3_ORG!$D$7 + iQ3_ORG!$U5) * (iQ3_ORG!$D$2 + iQ3_ORG!$D$3 + iQ3_ORG!$D$5 - 2) / iQ3_ORG!$K5,
    ""
  )</f>
        <v>2513.5999999999995</v>
      </c>
      <c r="K27" s="479">
        <f>IF(iQ3_ORG!$AF5="", "", iQ3_ORG!$AF5)</f>
        <v>0</v>
      </c>
      <c r="L27" s="477">
        <f t="shared" si="1"/>
        <v>6712.5999999999995</v>
      </c>
      <c r="M27" s="434">
        <f t="shared" si="2"/>
        <v>6712</v>
      </c>
      <c r="N27" s="433"/>
      <c r="O27" s="536"/>
      <c r="P27" s="536"/>
    </row>
    <row r="28" spans="1:16" s="534" customFormat="1" ht="18.75" customHeight="1">
      <c r="B28" s="437" t="str">
        <f>IF(AND(iQ3_ORG!$H6="", iQ3_ORG!$I6=""),
    "",
    IF(iQ3_ORG!$H6="",
      "・" &amp; iQ3_ORG!$I6,
      IF(iQ3_ORG!$I6="",
        "・" &amp; iQ3_ORG!$H6,
        "・" &amp; iQ3_ORG!$H6 &amp; "("&amp; iQ3_ORG!$I6 &amp; ")"
      )
    )
  )</f>
        <v/>
      </c>
      <c r="C28" s="437"/>
      <c r="D28" s="437"/>
      <c r="E28" s="437"/>
      <c r="F28" s="436"/>
      <c r="G28" s="466" t="str">
        <f>IF(iQ3_ORG!$K6 = "", "", iQ3_ORG!$K6)</f>
        <v/>
      </c>
      <c r="H28" s="465" t="str">
        <f t="shared" si="0"/>
        <v/>
      </c>
      <c r="I28" s="478" t="str">
        <f>IF(iQ3_ORG!$P6&lt;&gt;0,
    iQ3_ORG!$P6 * iQ3_ORG!$D$4 / iQ3_ORG!$K6,
    ""
  )</f>
        <v/>
      </c>
      <c r="J28" s="478" t="str">
        <f>IF(OR(iQ3_ORG!$S6&lt;&gt;"", iQ3_ORG!$U6&lt;&gt;""),
    (iQ3_ORG!$S6 * iQ3_ORG!$D$7 + iQ3_ORG!$U6) * (iQ3_ORG!$D$2 + iQ3_ORG!$D$3 + iQ3_ORG!$D$5 - 2) / iQ3_ORG!$K6,
    ""
  )</f>
        <v/>
      </c>
      <c r="K28" s="479" t="str">
        <f>IF(iQ3_ORG!$AF6="", "", iQ3_ORG!$AF6)</f>
        <v/>
      </c>
      <c r="L28" s="477" t="str">
        <f t="shared" si="1"/>
        <v/>
      </c>
      <c r="M28" s="434" t="str">
        <f t="shared" si="2"/>
        <v/>
      </c>
      <c r="N28" s="433"/>
      <c r="O28" s="536"/>
      <c r="P28" s="536"/>
    </row>
    <row r="29" spans="1:16" s="534" customFormat="1" ht="18.75" customHeight="1">
      <c r="B29" s="437" t="str">
        <f>IF(AND(iQ3_ORG!$H7="", iQ3_ORG!$I7=""),
    "",
    IF(iQ3_ORG!$H7="",
      "・" &amp; iQ3_ORG!$I7,
      IF(iQ3_ORG!$I7="",
        "・" &amp; iQ3_ORG!$H7,
        "・" &amp; iQ3_ORG!$H7 &amp; "("&amp; iQ3_ORG!$I7 &amp; ")"
      )
    )
  )</f>
        <v/>
      </c>
      <c r="C29" s="437"/>
      <c r="D29" s="437"/>
      <c r="E29" s="437"/>
      <c r="F29" s="436"/>
      <c r="G29" s="466" t="str">
        <f>IF(iQ3_ORG!$K7 = "", "", iQ3_ORG!$K7)</f>
        <v/>
      </c>
      <c r="H29" s="465" t="str">
        <f t="shared" si="0"/>
        <v/>
      </c>
      <c r="I29" s="478" t="str">
        <f>IF(iQ3_ORG!$P7&lt;&gt;0,
    iQ3_ORG!$P7 * iQ3_ORG!$D$4 / iQ3_ORG!$K7,
    ""
  )</f>
        <v/>
      </c>
      <c r="J29" s="478" t="str">
        <f>IF(OR(iQ3_ORG!$S7&lt;&gt;"", iQ3_ORG!$U7&lt;&gt;""),
    (iQ3_ORG!$S7 * iQ3_ORG!$D$7 + iQ3_ORG!$U7) * (iQ3_ORG!$D$2 + iQ3_ORG!$D$3 + iQ3_ORG!$D$5 - 2) / iQ3_ORG!$K7,
    ""
  )</f>
        <v/>
      </c>
      <c r="K29" s="479" t="str">
        <f>IF(iQ3_ORG!$AF7="", "", iQ3_ORG!$AF7)</f>
        <v/>
      </c>
      <c r="L29" s="477" t="str">
        <f t="shared" si="1"/>
        <v/>
      </c>
      <c r="M29" s="434" t="str">
        <f t="shared" si="2"/>
        <v/>
      </c>
      <c r="N29" s="433"/>
      <c r="O29" s="536"/>
      <c r="P29" s="536"/>
    </row>
    <row r="30" spans="1:16" s="534" customFormat="1" ht="18.75" customHeight="1">
      <c r="B30" s="437" t="str">
        <f>IF(AND(iQ3_ORG!$H8="", iQ3_ORG!$I8=""),
    "",
    IF(iQ3_ORG!$H8="",
      "・" &amp; iQ3_ORG!$I8,
      IF(iQ3_ORG!$I8="",
        "・" &amp; iQ3_ORG!$H8,
        "・" &amp; iQ3_ORG!$H8 &amp; "("&amp; iQ3_ORG!$I8 &amp; ")"
      )
    )
  )</f>
        <v/>
      </c>
      <c r="C30" s="437"/>
      <c r="D30" s="437"/>
      <c r="E30" s="437"/>
      <c r="F30" s="436"/>
      <c r="G30" s="466" t="str">
        <f>IF(iQ3_ORG!$K8 = "", "", iQ3_ORG!$K8)</f>
        <v/>
      </c>
      <c r="H30" s="465" t="str">
        <f t="shared" si="0"/>
        <v/>
      </c>
      <c r="I30" s="478" t="str">
        <f>IF(iQ3_ORG!$P8&lt;&gt;0,
    iQ3_ORG!$P8 * iQ3_ORG!$D$4 / iQ3_ORG!$K8,
    ""
  )</f>
        <v/>
      </c>
      <c r="J30" s="478" t="str">
        <f>IF(OR(iQ3_ORG!$S8&lt;&gt;"", iQ3_ORG!$U8&lt;&gt;""),
    (iQ3_ORG!$S8 * iQ3_ORG!$D$7 + iQ3_ORG!$U8) * (iQ3_ORG!$D$2 + iQ3_ORG!$D$3 + iQ3_ORG!$D$5 - 2) / iQ3_ORG!$K8,
    ""
  )</f>
        <v/>
      </c>
      <c r="K30" s="479" t="str">
        <f>IF(iQ3_ORG!$AF8="", "", iQ3_ORG!$AF8)</f>
        <v/>
      </c>
      <c r="L30" s="477" t="str">
        <f t="shared" si="1"/>
        <v/>
      </c>
      <c r="M30" s="434" t="str">
        <f t="shared" si="2"/>
        <v/>
      </c>
      <c r="N30" s="433"/>
      <c r="O30" s="536"/>
      <c r="P30" s="536"/>
    </row>
    <row r="31" spans="1:16" s="534" customFormat="1" ht="18.75" customHeight="1">
      <c r="B31" s="437" t="str">
        <f>IF(AND(iQ3_ORG!$H9="", iQ3_ORG!$I9=""),
    "",
    IF(iQ3_ORG!$H9="",
      "・" &amp; iQ3_ORG!$I9,
      IF(iQ3_ORG!$I9="",
        "・" &amp; iQ3_ORG!$H9,
        "・" &amp; iQ3_ORG!$H9 &amp; "("&amp; iQ3_ORG!$I9 &amp; ")"
      )
    )
  )</f>
        <v/>
      </c>
      <c r="C31" s="437"/>
      <c r="D31" s="437"/>
      <c r="E31" s="437"/>
      <c r="F31" s="436"/>
      <c r="G31" s="466" t="str">
        <f>IF(iQ3_ORG!$K9 = "", "", iQ3_ORG!$K9)</f>
        <v/>
      </c>
      <c r="H31" s="465" t="str">
        <f t="shared" si="0"/>
        <v/>
      </c>
      <c r="I31" s="478" t="str">
        <f>IF(iQ3_ORG!$P9&lt;&gt;0,
    iQ3_ORG!$P9 * iQ3_ORG!$D$4 / iQ3_ORG!$K9,
    ""
  )</f>
        <v/>
      </c>
      <c r="J31" s="478" t="str">
        <f>IF(OR(iQ3_ORG!$S9&lt;&gt;"", iQ3_ORG!$U9&lt;&gt;""),
    (iQ3_ORG!$S9 * iQ3_ORG!$D$7 + iQ3_ORG!$U9) * (iQ3_ORG!$D$2 + iQ3_ORG!$D$3 + iQ3_ORG!$D$5 - 2) / iQ3_ORG!$K9,
    ""
  )</f>
        <v/>
      </c>
      <c r="K31" s="479" t="str">
        <f>IF(iQ3_ORG!$AF9="", "", iQ3_ORG!$AF9)</f>
        <v/>
      </c>
      <c r="L31" s="477" t="str">
        <f t="shared" si="1"/>
        <v/>
      </c>
      <c r="M31" s="434" t="str">
        <f t="shared" si="2"/>
        <v/>
      </c>
      <c r="N31" s="433"/>
      <c r="O31" s="536"/>
      <c r="P31" s="536"/>
    </row>
    <row r="32" spans="1:16" s="534" customFormat="1" ht="18.75" customHeight="1">
      <c r="B32" s="437" t="str">
        <f>IF(AND(iQ3_ORG!$H10="", iQ3_ORG!$I10=""),
    "",
    IF(iQ3_ORG!$H10="",
      "・" &amp; iQ3_ORG!$I10,
      IF(iQ3_ORG!$I10="",
        "・" &amp; iQ3_ORG!$H10,
        "・" &amp; iQ3_ORG!$H10 &amp; "("&amp; iQ3_ORG!$I10 &amp; ")"
      )
    )
  )</f>
        <v/>
      </c>
      <c r="C32" s="437"/>
      <c r="D32" s="437"/>
      <c r="E32" s="437"/>
      <c r="F32" s="436"/>
      <c r="G32" s="466" t="str">
        <f>IF(iQ3_ORG!$K10 = "", "", iQ3_ORG!$K10)</f>
        <v/>
      </c>
      <c r="H32" s="465" t="str">
        <f t="shared" si="0"/>
        <v/>
      </c>
      <c r="I32" s="478" t="str">
        <f>IF(iQ3_ORG!$P10&lt;&gt;0,
    iQ3_ORG!$P10 * iQ3_ORG!$D$4 / iQ3_ORG!$K10,
    ""
  )</f>
        <v/>
      </c>
      <c r="J32" s="478" t="str">
        <f>IF(OR(iQ3_ORG!$S10&lt;&gt;"", iQ3_ORG!$U10&lt;&gt;""),
    (iQ3_ORG!$S10 * iQ3_ORG!$D$7 + iQ3_ORG!$U10) * (iQ3_ORG!$D$2 + iQ3_ORG!$D$3 + iQ3_ORG!$D$5 - 2) / iQ3_ORG!$K10,
    ""
  )</f>
        <v/>
      </c>
      <c r="K32" s="479" t="str">
        <f>IF(iQ3_ORG!$AF10="", "", iQ3_ORG!$AF10)</f>
        <v/>
      </c>
      <c r="L32" s="477" t="str">
        <f t="shared" si="1"/>
        <v/>
      </c>
      <c r="M32" s="434" t="str">
        <f t="shared" si="2"/>
        <v/>
      </c>
      <c r="N32" s="433"/>
      <c r="O32" s="536"/>
      <c r="P32" s="536"/>
    </row>
    <row r="33" spans="1:16" s="534" customFormat="1" ht="18.75" customHeight="1">
      <c r="B33" s="437" t="str">
        <f>IF(AND(iQ3_ORG!$H11="", iQ3_ORG!$I11=""),
    "",
    IF(iQ3_ORG!$H11="",
      "・" &amp; iQ3_ORG!$I11,
      IF(iQ3_ORG!$I11="",
        "・" &amp; iQ3_ORG!$H11,
        "・" &amp; iQ3_ORG!$H11 &amp; "("&amp; iQ3_ORG!$I11 &amp; ")"
      )
    )
  )</f>
        <v/>
      </c>
      <c r="C33" s="437"/>
      <c r="D33" s="437"/>
      <c r="E33" s="437"/>
      <c r="F33" s="436"/>
      <c r="G33" s="466" t="str">
        <f>IF(iQ3_ORG!$K11 = "", "", iQ3_ORG!$K11)</f>
        <v/>
      </c>
      <c r="H33" s="465" t="str">
        <f t="shared" si="0"/>
        <v/>
      </c>
      <c r="I33" s="478" t="str">
        <f>IF(iQ3_ORG!$P11&lt;&gt;0,
    iQ3_ORG!$P11 * iQ3_ORG!$D$4 / iQ3_ORG!$K11,
    ""
  )</f>
        <v/>
      </c>
      <c r="J33" s="478" t="str">
        <f>IF(OR(iQ3_ORG!$S11&lt;&gt;"", iQ3_ORG!$U11&lt;&gt;""),
    (iQ3_ORG!$S11 * iQ3_ORG!$D$7 + iQ3_ORG!$U11) * (iQ3_ORG!$D$2 + iQ3_ORG!$D$3 + iQ3_ORG!$D$5 - 2) / iQ3_ORG!$K11,
    ""
  )</f>
        <v/>
      </c>
      <c r="K33" s="479" t="str">
        <f>IF(iQ3_ORG!$AF11="", "", iQ3_ORG!$AF11)</f>
        <v/>
      </c>
      <c r="L33" s="477" t="str">
        <f t="shared" si="1"/>
        <v/>
      </c>
      <c r="M33" s="434" t="str">
        <f t="shared" si="2"/>
        <v/>
      </c>
      <c r="N33" s="433"/>
      <c r="O33" s="536"/>
      <c r="P33" s="536"/>
    </row>
    <row r="34" spans="1:16" s="534" customFormat="1" ht="18.75" customHeight="1">
      <c r="B34" s="437" t="str">
        <f>IF(AND(iQ3_ORG!$H12="", iQ3_ORG!$I12=""),
    "",
    IF(iQ3_ORG!$H12="",
      "・" &amp; iQ3_ORG!$I12,
      IF(iQ3_ORG!$I12="",
        "・" &amp; iQ3_ORG!$H12,
        "・" &amp; iQ3_ORG!$H12 &amp; "("&amp; iQ3_ORG!$I12 &amp; ")"
      )
    )
  )</f>
        <v/>
      </c>
      <c r="C34" s="437"/>
      <c r="D34" s="437"/>
      <c r="E34" s="437"/>
      <c r="F34" s="436"/>
      <c r="G34" s="466" t="str">
        <f>IF(iQ3_ORG!$K12 = "", "", iQ3_ORG!$K12)</f>
        <v/>
      </c>
      <c r="H34" s="465" t="str">
        <f t="shared" si="0"/>
        <v/>
      </c>
      <c r="I34" s="478" t="str">
        <f>IF(iQ3_ORG!$P12&lt;&gt;0,
    iQ3_ORG!$P12 * iQ3_ORG!$D$4 / iQ3_ORG!$K12,
    ""
  )</f>
        <v/>
      </c>
      <c r="J34" s="478" t="str">
        <f>IF(OR(iQ3_ORG!$S12&lt;&gt;"", iQ3_ORG!$U12&lt;&gt;""),
    (iQ3_ORG!$S12 * iQ3_ORG!$D$7 + iQ3_ORG!$U12) * (iQ3_ORG!$D$2 + iQ3_ORG!$D$3 + iQ3_ORG!$D$5 - 2) / iQ3_ORG!$K12,
    ""
  )</f>
        <v/>
      </c>
      <c r="K34" s="479" t="str">
        <f>IF(iQ3_ORG!$AF12="", "", iQ3_ORG!$AF12)</f>
        <v/>
      </c>
      <c r="L34" s="477" t="str">
        <f t="shared" si="1"/>
        <v/>
      </c>
      <c r="M34" s="434" t="str">
        <f t="shared" si="2"/>
        <v/>
      </c>
      <c r="N34" s="433"/>
      <c r="O34" s="536"/>
      <c r="P34" s="536"/>
    </row>
    <row r="35" spans="1:16" s="534" customFormat="1" ht="18.75" customHeight="1">
      <c r="B35" s="437" t="str">
        <f>IF(AND(iQ3_ORG!$H13="", iQ3_ORG!$I13=""),
    "",
    IF(iQ3_ORG!$H13="",
      "・" &amp; iQ3_ORG!$I13,
      IF(iQ3_ORG!$I13="",
        "・" &amp; iQ3_ORG!$H13,
        "・" &amp; iQ3_ORG!$H13 &amp; "("&amp; iQ3_ORG!$I13 &amp; ")"
      )
    )
  )</f>
        <v/>
      </c>
      <c r="C35" s="437"/>
      <c r="D35" s="437"/>
      <c r="E35" s="437"/>
      <c r="F35" s="436"/>
      <c r="G35" s="466" t="str">
        <f>IF(iQ3_ORG!$K13 = "", "", iQ3_ORG!$K13)</f>
        <v/>
      </c>
      <c r="H35" s="465" t="str">
        <f t="shared" si="0"/>
        <v/>
      </c>
      <c r="I35" s="478" t="str">
        <f>IF(iQ3_ORG!$P13&lt;&gt;0,
    iQ3_ORG!$P13 * iQ3_ORG!$D$4 / iQ3_ORG!$K13,
    ""
  )</f>
        <v/>
      </c>
      <c r="J35" s="478" t="str">
        <f>IF(OR(iQ3_ORG!$S13&lt;&gt;"", iQ3_ORG!$U13&lt;&gt;""),
    (iQ3_ORG!$S13 * iQ3_ORG!$D$7 + iQ3_ORG!$U13) * (iQ3_ORG!$D$2 + iQ3_ORG!$D$3 + iQ3_ORG!$D$5 - 2) / iQ3_ORG!$K13,
    ""
  )</f>
        <v/>
      </c>
      <c r="K35" s="479" t="str">
        <f>IF(iQ3_ORG!$AF13="", "", iQ3_ORG!$AF13)</f>
        <v/>
      </c>
      <c r="L35" s="477" t="str">
        <f t="shared" si="1"/>
        <v/>
      </c>
      <c r="M35" s="434" t="str">
        <f t="shared" si="2"/>
        <v/>
      </c>
      <c r="N35" s="433"/>
      <c r="O35" s="536"/>
      <c r="P35" s="536"/>
    </row>
    <row r="36" spans="1:16" s="534" customFormat="1" ht="18.75" customHeight="1">
      <c r="B36" s="437" t="str">
        <f>IF(AND(iQ3_ORG!$H14="", iQ3_ORG!$I14=""),
    "",
    IF(iQ3_ORG!$H14="",
      "・" &amp; iQ3_ORG!$I14,
      IF(iQ3_ORG!$I14="",
        "・" &amp; iQ3_ORG!$H14,
        "・" &amp; iQ3_ORG!$H14 &amp; "("&amp; iQ3_ORG!$I14 &amp; ")"
      )
    )
  )</f>
        <v/>
      </c>
      <c r="C36" s="437"/>
      <c r="D36" s="437"/>
      <c r="E36" s="437"/>
      <c r="F36" s="436"/>
      <c r="G36" s="466" t="str">
        <f>IF(iQ3_ORG!$K14 = "", "", iQ3_ORG!$K14)</f>
        <v/>
      </c>
      <c r="H36" s="465" t="str">
        <f t="shared" si="0"/>
        <v/>
      </c>
      <c r="I36" s="478" t="str">
        <f>IF(iQ3_ORG!$P14&lt;&gt;0,
    iQ3_ORG!$P14 * iQ3_ORG!$D$4 / iQ3_ORG!$K14,
    ""
  )</f>
        <v/>
      </c>
      <c r="J36" s="478" t="str">
        <f>IF(OR(iQ3_ORG!$S14&lt;&gt;"", iQ3_ORG!$U14&lt;&gt;""),
    (iQ3_ORG!$S14 * iQ3_ORG!$D$7 + iQ3_ORG!$U14) * (iQ3_ORG!$D$2 + iQ3_ORG!$D$3 + iQ3_ORG!$D$5 - 2) / iQ3_ORG!$K14,
    ""
  )</f>
        <v/>
      </c>
      <c r="K36" s="479" t="str">
        <f>IF(iQ3_ORG!$AF14="", "", iQ3_ORG!$AF14)</f>
        <v/>
      </c>
      <c r="L36" s="477" t="str">
        <f t="shared" si="1"/>
        <v/>
      </c>
      <c r="M36" s="434" t="str">
        <f t="shared" si="2"/>
        <v/>
      </c>
      <c r="N36" s="433"/>
      <c r="O36" s="536"/>
      <c r="P36" s="536"/>
    </row>
    <row r="37" spans="1:16" s="534" customFormat="1" ht="18.75" customHeight="1">
      <c r="B37" s="437" t="str">
        <f>IF(AND(iQ3_ORG!$H15="", iQ3_ORG!$I15=""),
    "",
    IF(iQ3_ORG!$H15="",
      "・" &amp; iQ3_ORG!$I15,
      IF(iQ3_ORG!$I15="",
        "・" &amp; iQ3_ORG!$H15,
        "・" &amp; iQ3_ORG!$H15 &amp; "("&amp; iQ3_ORG!$I15 &amp; ")"
      )
    )
  )</f>
        <v/>
      </c>
      <c r="C37" s="437"/>
      <c r="D37" s="437"/>
      <c r="E37" s="437"/>
      <c r="F37" s="436"/>
      <c r="G37" s="466" t="str">
        <f>IF(iQ3_ORG!$K15 = "", "", iQ3_ORG!$K15)</f>
        <v/>
      </c>
      <c r="H37" s="465" t="str">
        <f t="shared" si="0"/>
        <v/>
      </c>
      <c r="I37" s="478" t="str">
        <f>IF(iQ3_ORG!$P15&lt;&gt;0,
    iQ3_ORG!$P15 * iQ3_ORG!$D$4 / iQ3_ORG!$K15,
    ""
  )</f>
        <v/>
      </c>
      <c r="J37" s="478" t="str">
        <f>IF(OR(iQ3_ORG!$S15&lt;&gt;"", iQ3_ORG!$U15&lt;&gt;""),
    (iQ3_ORG!$S15 * iQ3_ORG!$D$7 + iQ3_ORG!$U15) * (iQ3_ORG!$D$2 + iQ3_ORG!$D$3 + iQ3_ORG!$D$5 - 2) / iQ3_ORG!$K15,
    ""
  )</f>
        <v/>
      </c>
      <c r="K37" s="479" t="str">
        <f>IF(iQ3_ORG!$AF15="", "", iQ3_ORG!$AF15)</f>
        <v/>
      </c>
      <c r="L37" s="477" t="str">
        <f t="shared" si="1"/>
        <v/>
      </c>
      <c r="M37" s="434" t="str">
        <f t="shared" si="2"/>
        <v/>
      </c>
      <c r="N37" s="433"/>
      <c r="O37" s="536"/>
      <c r="P37" s="536"/>
    </row>
    <row r="38" spans="1:16" s="534" customFormat="1" ht="18.75" customHeight="1">
      <c r="B38" s="437" t="str">
        <f>IF(AND(iQ3_ORG!$H16="", iQ3_ORG!$I16=""),
    "",
    IF(iQ3_ORG!$H16="",
      "・" &amp; iQ3_ORG!$I16,
      IF(iQ3_ORG!$I16="",
        "・" &amp; iQ3_ORG!$H16,
        "・" &amp; iQ3_ORG!$H16 &amp; "("&amp; iQ3_ORG!$I16 &amp; ")"
      )
    )
  )</f>
        <v/>
      </c>
      <c r="C38" s="437"/>
      <c r="D38" s="437"/>
      <c r="E38" s="437"/>
      <c r="F38" s="436"/>
      <c r="G38" s="466" t="str">
        <f>IF(iQ3_ORG!$K16 = "", "", iQ3_ORG!$K16)</f>
        <v/>
      </c>
      <c r="H38" s="465" t="str">
        <f t="shared" si="0"/>
        <v/>
      </c>
      <c r="I38" s="478" t="str">
        <f>IF(iQ3_ORG!$P16&lt;&gt;0,
    iQ3_ORG!$P16 * iQ3_ORG!$D$4 / iQ3_ORG!$K16,
    ""
  )</f>
        <v/>
      </c>
      <c r="J38" s="478" t="str">
        <f>IF(OR(iQ3_ORG!$S16&lt;&gt;"", iQ3_ORG!$U16&lt;&gt;""),
    (iQ3_ORG!$S16 * iQ3_ORG!$D$7 + iQ3_ORG!$U16) * (iQ3_ORG!$D$2 + iQ3_ORG!$D$3 + iQ3_ORG!$D$5 - 2) / iQ3_ORG!$K16,
    ""
  )</f>
        <v/>
      </c>
      <c r="K38" s="479" t="str">
        <f>IF(iQ3_ORG!$AF16="", "", iQ3_ORG!$AF16)</f>
        <v/>
      </c>
      <c r="L38" s="477" t="str">
        <f t="shared" si="1"/>
        <v/>
      </c>
      <c r="M38" s="434" t="str">
        <f t="shared" si="2"/>
        <v/>
      </c>
      <c r="N38" s="433"/>
      <c r="O38" s="536"/>
      <c r="P38" s="536"/>
    </row>
    <row r="39" spans="1:16" s="534" customFormat="1" ht="18.75" customHeight="1">
      <c r="B39" s="437" t="str">
        <f>IF(AND(iQ3_ORG!$H17="", iQ3_ORG!$I17=""),
    "",
    IF(iQ3_ORG!$H17="",
      "・" &amp; iQ3_ORG!$I17,
      IF(iQ3_ORG!$I17="",
        "・" &amp; iQ3_ORG!$H17,
        "・" &amp; iQ3_ORG!$H17 &amp; "("&amp; iQ3_ORG!$I17 &amp; ")"
      )
    )
  )</f>
        <v/>
      </c>
      <c r="C39" s="437"/>
      <c r="D39" s="437"/>
      <c r="E39" s="437"/>
      <c r="F39" s="436"/>
      <c r="G39" s="466" t="str">
        <f>IF(iQ3_ORG!$K17 = "", "", iQ3_ORG!$K17)</f>
        <v/>
      </c>
      <c r="H39" s="465" t="str">
        <f t="shared" si="0"/>
        <v/>
      </c>
      <c r="I39" s="478" t="str">
        <f>IF(iQ3_ORG!$P17&lt;&gt;0,
    iQ3_ORG!$P17 * iQ3_ORG!$D$4 / iQ3_ORG!$K17,
    ""
  )</f>
        <v/>
      </c>
      <c r="J39" s="478" t="str">
        <f>IF(OR(iQ3_ORG!$S17&lt;&gt;"", iQ3_ORG!$U17&lt;&gt;""),
    (iQ3_ORG!$S17 * iQ3_ORG!$D$7 + iQ3_ORG!$U17) * (iQ3_ORG!$D$2 + iQ3_ORG!$D$3 + iQ3_ORG!$D$5 - 2) / iQ3_ORG!$K17,
    ""
  )</f>
        <v/>
      </c>
      <c r="K39" s="479" t="str">
        <f>IF(iQ3_ORG!$AF17="", "", iQ3_ORG!$AF17)</f>
        <v/>
      </c>
      <c r="L39" s="477" t="str">
        <f t="shared" si="1"/>
        <v/>
      </c>
      <c r="M39" s="434" t="str">
        <f t="shared" si="2"/>
        <v/>
      </c>
      <c r="N39" s="433"/>
      <c r="O39" s="536"/>
      <c r="P39" s="536"/>
    </row>
    <row r="40" spans="1:16" s="534" customFormat="1" ht="18.75" customHeight="1">
      <c r="A40" s="530"/>
      <c r="B40" s="437" t="str">
        <f>IF(AND(iQ3_ORG!$H18="", iQ3_ORG!$I18=""),
    "",
    IF(iQ3_ORG!$H18="",
      "・" &amp; iQ3_ORG!$I18,
      IF(iQ3_ORG!$I18="",
        "・" &amp; iQ3_ORG!$H18,
        "・" &amp; iQ3_ORG!$H18 &amp; "("&amp; iQ3_ORG!$I18 &amp; ")"
      )
    )
  )</f>
        <v/>
      </c>
      <c r="C40" s="437"/>
      <c r="D40" s="437"/>
      <c r="E40" s="437"/>
      <c r="F40" s="436"/>
      <c r="G40" s="466" t="str">
        <f>IF(iQ3_ORG!$K18 = "", "", iQ3_ORG!$K18)</f>
        <v/>
      </c>
      <c r="H40" s="465" t="str">
        <f t="shared" si="0"/>
        <v/>
      </c>
      <c r="I40" s="478" t="str">
        <f>IF(iQ3_ORG!$P18&lt;&gt;0,
    iQ3_ORG!$P18 * iQ3_ORG!$D$4 / iQ3_ORG!$K18,
    ""
  )</f>
        <v/>
      </c>
      <c r="J40" s="478" t="str">
        <f>IF(OR(iQ3_ORG!$S18&lt;&gt;"", iQ3_ORG!$U18&lt;&gt;""),
    (iQ3_ORG!$S18 * iQ3_ORG!$D$7 + iQ3_ORG!$U18) * (iQ3_ORG!$D$2 + iQ3_ORG!$D$3 + iQ3_ORG!$D$5 - 2) / iQ3_ORG!$K18,
    ""
  )</f>
        <v/>
      </c>
      <c r="K40" s="479" t="str">
        <f>IF(iQ3_ORG!$AF18="", "", iQ3_ORG!$AF18)</f>
        <v/>
      </c>
      <c r="L40" s="477" t="str">
        <f t="shared" si="1"/>
        <v/>
      </c>
      <c r="M40" s="434" t="str">
        <f t="shared" si="2"/>
        <v/>
      </c>
      <c r="N40" s="433"/>
      <c r="O40" s="536"/>
      <c r="P40" s="536"/>
    </row>
    <row r="41" spans="1:16" s="534" customFormat="1" ht="18.75" customHeight="1">
      <c r="A41" s="530"/>
      <c r="B41" s="437" t="str">
        <f>IF(AND(iQ3_ORG!$H19="", iQ3_ORG!$I19=""),
    "",
    IF(iQ3_ORG!$H19="",
      "・" &amp; iQ3_ORG!$I19,
      IF(iQ3_ORG!$I19="",
        "・" &amp; iQ3_ORG!$H19,
        "・" &amp; iQ3_ORG!$H19 &amp; "("&amp; iQ3_ORG!$I19 &amp; ")"
      )
    )
  )</f>
        <v/>
      </c>
      <c r="C41" s="437"/>
      <c r="D41" s="437"/>
      <c r="E41" s="437"/>
      <c r="F41" s="436"/>
      <c r="G41" s="466" t="str">
        <f>IF(iQ3_ORG!$K19 = "", "", iQ3_ORG!$K19)</f>
        <v/>
      </c>
      <c r="H41" s="465" t="str">
        <f t="shared" si="0"/>
        <v/>
      </c>
      <c r="I41" s="478" t="str">
        <f>IF(iQ3_ORG!$P19&lt;&gt;0,
    iQ3_ORG!$P19 * iQ3_ORG!$D$4 / iQ3_ORG!$K19,
    ""
  )</f>
        <v/>
      </c>
      <c r="J41" s="478" t="str">
        <f>IF(OR(iQ3_ORG!$S19&lt;&gt;"", iQ3_ORG!$U19&lt;&gt;""),
    (iQ3_ORG!$S19 * iQ3_ORG!$D$7 + iQ3_ORG!$U19) * (iQ3_ORG!$D$2 + iQ3_ORG!$D$3 + iQ3_ORG!$D$5 - 2) / iQ3_ORG!$K19,
    ""
  )</f>
        <v/>
      </c>
      <c r="K41" s="479" t="str">
        <f>IF(iQ3_ORG!$AF19="", "", iQ3_ORG!$AF19)</f>
        <v/>
      </c>
      <c r="L41" s="477" t="str">
        <f t="shared" si="1"/>
        <v/>
      </c>
      <c r="M41" s="434" t="str">
        <f t="shared" si="2"/>
        <v/>
      </c>
      <c r="N41" s="433"/>
      <c r="O41" s="536"/>
      <c r="P41" s="536"/>
    </row>
    <row r="42" spans="1:16" s="534" customFormat="1" ht="18.75" customHeight="1">
      <c r="A42" s="530"/>
      <c r="B42" s="437" t="str">
        <f>IF(AND(iQ3_ORG!$H20="", iQ3_ORG!$I20=""),
    "",
    IF(iQ3_ORG!$H20="",
      "・" &amp; iQ3_ORG!$I20,
      IF(iQ3_ORG!$I20="",
        "・" &amp; iQ3_ORG!$H20,
        "・" &amp; iQ3_ORG!$H20 &amp; "("&amp; iQ3_ORG!$I20 &amp; ")"
      )
    )
  )</f>
        <v/>
      </c>
      <c r="C42" s="437"/>
      <c r="D42" s="437"/>
      <c r="E42" s="437"/>
      <c r="F42" s="436"/>
      <c r="G42" s="466" t="str">
        <f>IF(iQ3_ORG!$K20 = "", "", iQ3_ORG!$K20)</f>
        <v/>
      </c>
      <c r="H42" s="465" t="str">
        <f t="shared" si="0"/>
        <v/>
      </c>
      <c r="I42" s="478" t="str">
        <f>IF(iQ3_ORG!$P20&lt;&gt;0,
    iQ3_ORG!$P20 * iQ3_ORG!$D$4 / iQ3_ORG!$K20,
    ""
  )</f>
        <v/>
      </c>
      <c r="J42" s="478" t="str">
        <f>IF(OR(iQ3_ORG!$S20&lt;&gt;"", iQ3_ORG!$U20&lt;&gt;""),
    (iQ3_ORG!$S20 * iQ3_ORG!$D$7 + iQ3_ORG!$U20) * (iQ3_ORG!$D$2 + iQ3_ORG!$D$3 + iQ3_ORG!$D$5 - 2) / iQ3_ORG!$K20,
    ""
  )</f>
        <v/>
      </c>
      <c r="K42" s="479" t="str">
        <f>IF(iQ3_ORG!$AF20="", "", iQ3_ORG!$AF20)</f>
        <v/>
      </c>
      <c r="L42" s="477" t="str">
        <f t="shared" si="1"/>
        <v/>
      </c>
      <c r="M42" s="434" t="str">
        <f t="shared" si="2"/>
        <v/>
      </c>
      <c r="N42" s="433"/>
      <c r="O42" s="536"/>
      <c r="P42" s="536"/>
    </row>
    <row r="43" spans="1:16" s="534" customFormat="1" ht="18.75" customHeight="1">
      <c r="A43" s="530"/>
      <c r="B43" s="437" t="str">
        <f>IF(AND(iQ3_ORG!$H21="", iQ3_ORG!$I21=""),
    "",
    IF(iQ3_ORG!$H21="",
      "・" &amp; iQ3_ORG!$I21,
      IF(iQ3_ORG!$I21="",
        "・" &amp; iQ3_ORG!$H21,
        "・" &amp; iQ3_ORG!$H21 &amp; "("&amp; iQ3_ORG!$I21 &amp; ")"
      )
    )
  )</f>
        <v/>
      </c>
      <c r="C43" s="437"/>
      <c r="D43" s="437"/>
      <c r="E43" s="437"/>
      <c r="F43" s="436"/>
      <c r="G43" s="466" t="str">
        <f>IF(iQ3_ORG!$K21 = "", "", iQ3_ORG!$K21)</f>
        <v/>
      </c>
      <c r="H43" s="465" t="str">
        <f t="shared" si="0"/>
        <v/>
      </c>
      <c r="I43" s="478" t="str">
        <f>IF(iQ3_ORG!$P21&lt;&gt;0,
    iQ3_ORG!$P21 * iQ3_ORG!$D$4 / iQ3_ORG!$K21,
    ""
  )</f>
        <v/>
      </c>
      <c r="J43" s="478" t="str">
        <f>IF(OR(iQ3_ORG!$S21&lt;&gt;"", iQ3_ORG!$U21&lt;&gt;""),
    (iQ3_ORG!$S21 * iQ3_ORG!$D$7 + iQ3_ORG!$U21) * (iQ3_ORG!$D$2 + iQ3_ORG!$D$3 + iQ3_ORG!$D$5 - 2) / iQ3_ORG!$K21,
    ""
  )</f>
        <v/>
      </c>
      <c r="K43" s="479" t="str">
        <f>IF(iQ3_ORG!$AF21="", "", iQ3_ORG!$AF21)</f>
        <v/>
      </c>
      <c r="L43" s="477" t="str">
        <f t="shared" si="1"/>
        <v/>
      </c>
      <c r="M43" s="434" t="str">
        <f t="shared" si="2"/>
        <v/>
      </c>
      <c r="N43" s="433"/>
      <c r="O43" s="536"/>
      <c r="P43" s="536"/>
    </row>
    <row r="44" spans="1:16" s="534" customFormat="1" ht="18.75" customHeight="1">
      <c r="A44" s="530"/>
      <c r="B44" s="437" t="str">
        <f>IF(AND(iQ3_ORG!$H22="", iQ3_ORG!$I22=""),
    "",
    IF(iQ3_ORG!$H22="",
      "・" &amp; iQ3_ORG!$I22,
      IF(iQ3_ORG!$I22="",
        "・" &amp; iQ3_ORG!$H22,
        "・" &amp; iQ3_ORG!$H22 &amp; "("&amp; iQ3_ORG!$I22 &amp; ")"
      )
    )
  )</f>
        <v/>
      </c>
      <c r="C44" s="437"/>
      <c r="D44" s="437"/>
      <c r="E44" s="437"/>
      <c r="F44" s="436"/>
      <c r="G44" s="466" t="str">
        <f>IF(iQ3_ORG!$K22 = "", "", iQ3_ORG!$K22)</f>
        <v/>
      </c>
      <c r="H44" s="465" t="str">
        <f t="shared" si="0"/>
        <v/>
      </c>
      <c r="I44" s="478" t="str">
        <f>IF(iQ3_ORG!$P22&lt;&gt;0,
    iQ3_ORG!$P22 * iQ3_ORG!$D$4 / iQ3_ORG!$K22,
    ""
  )</f>
        <v/>
      </c>
      <c r="J44" s="478" t="str">
        <f>IF(OR(iQ3_ORG!$S22&lt;&gt;"", iQ3_ORG!$U22&lt;&gt;""),
    (iQ3_ORG!$S22 * iQ3_ORG!$D$7 + iQ3_ORG!$U22) * (iQ3_ORG!$D$2 + iQ3_ORG!$D$3 + iQ3_ORG!$D$5 - 2) / iQ3_ORG!$K22,
    ""
  )</f>
        <v/>
      </c>
      <c r="K44" s="479" t="str">
        <f>IF(iQ3_ORG!$AF22="", "", iQ3_ORG!$AF22)</f>
        <v/>
      </c>
      <c r="L44" s="477" t="str">
        <f t="shared" si="1"/>
        <v/>
      </c>
      <c r="M44" s="434" t="str">
        <f t="shared" si="2"/>
        <v/>
      </c>
      <c r="N44" s="433"/>
      <c r="O44" s="536"/>
      <c r="P44" s="536"/>
    </row>
    <row r="45" spans="1:16" s="534" customFormat="1" ht="18.75" customHeight="1">
      <c r="A45" s="530"/>
      <c r="B45" s="437"/>
      <c r="C45" s="437"/>
      <c r="D45" s="437"/>
      <c r="E45" s="437"/>
      <c r="F45" s="436"/>
      <c r="G45" s="466"/>
      <c r="H45" s="465"/>
      <c r="I45" s="478"/>
      <c r="J45" s="478"/>
      <c r="K45" s="479"/>
      <c r="L45" s="477"/>
      <c r="M45" s="434"/>
      <c r="N45" s="433"/>
      <c r="O45" s="536"/>
      <c r="P45" s="536"/>
    </row>
    <row r="46" spans="1:16" s="534" customFormat="1" ht="18.75" customHeight="1">
      <c r="A46" s="530"/>
      <c r="B46" s="437"/>
      <c r="C46" s="437"/>
      <c r="D46" s="437"/>
      <c r="E46" s="437"/>
      <c r="F46" s="436"/>
      <c r="G46" s="466"/>
      <c r="H46" s="465"/>
      <c r="I46" s="478"/>
      <c r="J46" s="478"/>
      <c r="K46" s="479"/>
      <c r="L46" s="477"/>
      <c r="M46" s="434"/>
      <c r="N46" s="433"/>
      <c r="O46" s="536"/>
      <c r="P46" s="536"/>
    </row>
    <row r="47" spans="1:16" s="534" customFormat="1" ht="18.75" customHeight="1">
      <c r="A47" s="530"/>
      <c r="B47" s="437"/>
      <c r="C47" s="437"/>
      <c r="D47" s="437"/>
      <c r="E47" s="437"/>
      <c r="F47" s="436"/>
      <c r="G47" s="466"/>
      <c r="H47" s="465"/>
      <c r="I47" s="478"/>
      <c r="J47" s="478"/>
      <c r="K47" s="479"/>
      <c r="L47" s="477"/>
      <c r="M47" s="434"/>
      <c r="N47" s="433"/>
      <c r="O47" s="536"/>
      <c r="P47" s="536"/>
    </row>
    <row r="48" spans="1:16" s="534" customFormat="1" ht="18.75" customHeight="1">
      <c r="A48" s="530"/>
      <c r="B48" s="437"/>
      <c r="C48" s="437"/>
      <c r="D48" s="437"/>
      <c r="E48" s="437"/>
      <c r="F48" s="436"/>
      <c r="G48" s="466"/>
      <c r="H48" s="465"/>
      <c r="I48" s="478"/>
      <c r="J48" s="478"/>
      <c r="K48" s="479"/>
      <c r="L48" s="477"/>
      <c r="M48" s="434"/>
      <c r="N48" s="433"/>
      <c r="O48" s="536"/>
      <c r="P48" s="536"/>
    </row>
    <row r="49" spans="1:16" s="534" customFormat="1" ht="18.75" customHeight="1">
      <c r="A49" s="530"/>
      <c r="B49" s="436"/>
      <c r="C49" s="432"/>
      <c r="D49" s="432"/>
      <c r="E49" s="432"/>
      <c r="F49" s="432"/>
      <c r="G49" s="466"/>
      <c r="H49" s="465"/>
      <c r="I49" s="478"/>
      <c r="J49" s="478"/>
      <c r="K49" s="479"/>
      <c r="L49" s="477"/>
      <c r="M49" s="434"/>
      <c r="N49" s="433"/>
      <c r="O49" s="536"/>
      <c r="P49" s="536"/>
    </row>
    <row r="50" spans="1:16" s="534" customFormat="1" ht="18.75" customHeight="1">
      <c r="B50" s="431"/>
      <c r="C50" s="430"/>
      <c r="D50" s="430"/>
      <c r="E50" s="430"/>
      <c r="F50" s="430"/>
      <c r="G50" s="465"/>
      <c r="H50" s="465"/>
      <c r="I50" s="480"/>
      <c r="J50" s="480"/>
      <c r="K50" s="480"/>
      <c r="L50" s="480"/>
      <c r="M50" s="429"/>
      <c r="N50" s="434"/>
      <c r="O50" s="536"/>
      <c r="P50" s="536"/>
    </row>
    <row r="51" spans="1:16" s="534" customFormat="1" ht="18.75" customHeight="1">
      <c r="B51" s="428" t="s">
        <v>497</v>
      </c>
      <c r="C51" s="428"/>
      <c r="D51" s="428"/>
      <c r="E51" s="428"/>
      <c r="F51" s="427"/>
      <c r="G51" s="462"/>
      <c r="H51" s="461"/>
      <c r="I51" s="477"/>
      <c r="J51" s="477"/>
      <c r="K51" s="477"/>
      <c r="L51" s="477"/>
      <c r="M51" s="433"/>
      <c r="N51" s="433"/>
      <c r="O51" s="536"/>
      <c r="P51" s="536"/>
    </row>
    <row r="52" spans="1:16" s="534" customFormat="1" ht="18.75" customHeight="1">
      <c r="A52" s="530"/>
      <c r="B52" s="525" t="s">
        <v>498</v>
      </c>
      <c r="C52" s="525"/>
      <c r="D52" s="525"/>
      <c r="E52" s="525"/>
      <c r="F52" s="525" t="s">
        <v>499</v>
      </c>
      <c r="G52" s="462"/>
      <c r="H52" s="461"/>
      <c r="I52" s="477"/>
      <c r="J52" s="477"/>
      <c r="K52" s="477"/>
      <c r="L52" s="477">
        <f>iQ3_ORG!$B$54</f>
        <v>0</v>
      </c>
      <c r="M52" s="433" t="str">
        <f t="shared" ref="M52:M62" si="3">IF(L52&gt;0,L52*1,"")</f>
        <v/>
      </c>
      <c r="N52" s="433"/>
      <c r="O52" s="536"/>
      <c r="P52" s="536"/>
    </row>
    <row r="53" spans="1:16" s="534" customFormat="1" ht="18.75" customHeight="1">
      <c r="A53" s="530"/>
      <c r="B53" s="526" t="s">
        <v>427</v>
      </c>
      <c r="C53" s="526"/>
      <c r="D53" s="526"/>
      <c r="E53" s="526"/>
      <c r="F53" s="526" t="s">
        <v>427</v>
      </c>
      <c r="G53" s="462"/>
      <c r="H53" s="461"/>
      <c r="I53" s="477"/>
      <c r="J53" s="477"/>
      <c r="K53" s="477"/>
      <c r="L53" s="477">
        <f>iQ3_ORG!$B$55</f>
        <v>0</v>
      </c>
      <c r="M53" s="433" t="str">
        <f t="shared" si="3"/>
        <v/>
      </c>
      <c r="N53" s="433"/>
      <c r="O53" s="536"/>
      <c r="P53" s="536"/>
    </row>
    <row r="54" spans="1:16" s="534" customFormat="1" ht="18.75" customHeight="1">
      <c r="B54" s="528" t="s">
        <v>428</v>
      </c>
      <c r="C54" s="528"/>
      <c r="D54" s="528"/>
      <c r="E54" s="528"/>
      <c r="F54" s="528" t="s">
        <v>428</v>
      </c>
      <c r="G54" s="462"/>
      <c r="H54" s="461"/>
      <c r="I54" s="477"/>
      <c r="J54" s="477"/>
      <c r="K54" s="477"/>
      <c r="L54" s="477">
        <f>iQ3_ORG!$B$56</f>
        <v>0</v>
      </c>
      <c r="M54" s="433" t="str">
        <f t="shared" si="3"/>
        <v/>
      </c>
      <c r="N54" s="433"/>
      <c r="O54" s="536"/>
      <c r="P54" s="536"/>
    </row>
    <row r="55" spans="1:16" s="534" customFormat="1" ht="18.75" customHeight="1">
      <c r="A55" s="530"/>
      <c r="B55" s="528" t="s">
        <v>429</v>
      </c>
      <c r="C55" s="528"/>
      <c r="D55" s="528"/>
      <c r="E55" s="528"/>
      <c r="F55" s="528" t="s">
        <v>429</v>
      </c>
      <c r="G55" s="462"/>
      <c r="H55" s="461"/>
      <c r="I55" s="477"/>
      <c r="J55" s="477"/>
      <c r="K55" s="477"/>
      <c r="L55" s="477">
        <f>iQ3_ORG!$B$57</f>
        <v>0</v>
      </c>
      <c r="M55" s="433" t="str">
        <f t="shared" si="3"/>
        <v/>
      </c>
      <c r="N55" s="433"/>
      <c r="O55" s="536"/>
      <c r="P55" s="536"/>
    </row>
    <row r="56" spans="1:16" s="534" customFormat="1" ht="18.75" customHeight="1">
      <c r="B56" s="528" t="s">
        <v>430</v>
      </c>
      <c r="C56" s="528"/>
      <c r="D56" s="528"/>
      <c r="E56" s="528"/>
      <c r="F56" s="528" t="s">
        <v>430</v>
      </c>
      <c r="G56" s="462"/>
      <c r="H56" s="461"/>
      <c r="I56" s="477"/>
      <c r="J56" s="477"/>
      <c r="K56" s="477"/>
      <c r="L56" s="477">
        <f>iQ3_ORG!$B$58</f>
        <v>0</v>
      </c>
      <c r="M56" s="433" t="str">
        <f t="shared" si="3"/>
        <v/>
      </c>
      <c r="N56" s="433"/>
      <c r="O56" s="536"/>
      <c r="P56" s="536"/>
    </row>
    <row r="57" spans="1:16" s="534" customFormat="1" ht="18.75" customHeight="1">
      <c r="A57" s="530"/>
      <c r="B57" s="526" t="s">
        <v>500</v>
      </c>
      <c r="C57" s="537"/>
      <c r="D57" s="537"/>
      <c r="E57" s="528"/>
      <c r="F57" s="528" t="s">
        <v>436</v>
      </c>
      <c r="G57" s="462"/>
      <c r="H57" s="461"/>
      <c r="I57" s="477"/>
      <c r="J57" s="477"/>
      <c r="K57" s="477"/>
      <c r="L57" s="477">
        <f>iQ3_ORG!$B$59</f>
        <v>0</v>
      </c>
      <c r="M57" s="433" t="str">
        <f t="shared" si="3"/>
        <v/>
      </c>
      <c r="N57" s="433"/>
      <c r="O57" s="536"/>
      <c r="P57" s="536"/>
    </row>
    <row r="58" spans="1:16" s="534" customFormat="1" ht="18.75" customHeight="1">
      <c r="B58" s="526" t="s">
        <v>501</v>
      </c>
      <c r="C58" s="537"/>
      <c r="D58" s="537"/>
      <c r="E58" s="537"/>
      <c r="F58" s="538"/>
      <c r="G58" s="462"/>
      <c r="H58" s="461"/>
      <c r="I58" s="477"/>
      <c r="J58" s="477"/>
      <c r="K58" s="477"/>
      <c r="L58" s="477">
        <f>iQ3_ORG!$B$60</f>
        <v>0</v>
      </c>
      <c r="M58" s="433" t="str">
        <f t="shared" si="3"/>
        <v/>
      </c>
      <c r="N58" s="433"/>
      <c r="O58" s="536"/>
      <c r="P58" s="536"/>
    </row>
    <row r="59" spans="1:16" s="534" customFormat="1" ht="18.75" customHeight="1">
      <c r="A59" s="530"/>
      <c r="B59" s="526" t="s">
        <v>502</v>
      </c>
      <c r="C59" s="537"/>
      <c r="D59" s="537"/>
      <c r="E59" s="537"/>
      <c r="F59" s="538"/>
      <c r="G59" s="462"/>
      <c r="H59" s="461"/>
      <c r="I59" s="477"/>
      <c r="J59" s="477"/>
      <c r="K59" s="477"/>
      <c r="L59" s="477">
        <f>iQ3_ORG!$B$61</f>
        <v>0</v>
      </c>
      <c r="M59" s="433" t="str">
        <f t="shared" si="3"/>
        <v/>
      </c>
      <c r="N59" s="433"/>
      <c r="O59" s="536"/>
      <c r="P59" s="536"/>
    </row>
    <row r="60" spans="1:16" s="534" customFormat="1" ht="18.75" customHeight="1">
      <c r="B60" s="526" t="s">
        <v>503</v>
      </c>
      <c r="C60" s="539"/>
      <c r="D60" s="539"/>
      <c r="E60" s="537"/>
      <c r="F60" s="538"/>
      <c r="G60" s="462"/>
      <c r="H60" s="461"/>
      <c r="I60" s="477"/>
      <c r="J60" s="477"/>
      <c r="K60" s="477"/>
      <c r="L60" s="477">
        <f>iQ3_ORG!$B$62</f>
        <v>0</v>
      </c>
      <c r="M60" s="433" t="str">
        <f t="shared" si="3"/>
        <v/>
      </c>
      <c r="N60" s="433"/>
      <c r="O60" s="536"/>
      <c r="P60" s="536"/>
    </row>
    <row r="61" spans="1:16" s="534" customFormat="1" ht="18.75" customHeight="1">
      <c r="B61" s="526" t="s">
        <v>504</v>
      </c>
      <c r="C61" s="539"/>
      <c r="D61" s="539"/>
      <c r="E61" s="539"/>
      <c r="F61" s="540"/>
      <c r="G61" s="462"/>
      <c r="H61" s="461"/>
      <c r="I61" s="477"/>
      <c r="J61" s="477"/>
      <c r="K61" s="477"/>
      <c r="L61" s="477">
        <f>iQ3_ORG!$B$63</f>
        <v>0</v>
      </c>
      <c r="M61" s="433" t="str">
        <f t="shared" si="3"/>
        <v/>
      </c>
      <c r="N61" s="433"/>
      <c r="O61" s="536"/>
      <c r="P61" s="536"/>
    </row>
    <row r="62" spans="1:16" s="534" customFormat="1" ht="18.75" customHeight="1">
      <c r="B62" s="528" t="s">
        <v>436</v>
      </c>
      <c r="C62" s="528"/>
      <c r="D62" s="528"/>
      <c r="E62" s="528"/>
      <c r="F62" s="528" t="s">
        <v>436</v>
      </c>
      <c r="G62" s="462"/>
      <c r="H62" s="461"/>
      <c r="I62" s="477"/>
      <c r="J62" s="477"/>
      <c r="K62" s="477"/>
      <c r="L62" s="477">
        <f>iQ3_ORG!$B$69</f>
        <v>3796</v>
      </c>
      <c r="M62" s="433">
        <f t="shared" si="3"/>
        <v>3796</v>
      </c>
      <c r="N62" s="433"/>
      <c r="O62" s="536"/>
      <c r="P62" s="536"/>
    </row>
    <row r="63" spans="1:16" s="534" customFormat="1" ht="18.75" customHeight="1">
      <c r="A63" s="530"/>
      <c r="B63" s="426"/>
      <c r="C63" s="426"/>
      <c r="D63" s="426"/>
      <c r="E63" s="426"/>
      <c r="F63" s="425"/>
      <c r="G63" s="462"/>
      <c r="H63" s="461"/>
      <c r="I63" s="477"/>
      <c r="J63" s="477"/>
      <c r="K63" s="477"/>
      <c r="L63" s="477"/>
      <c r="M63" s="433"/>
      <c r="N63" s="433"/>
      <c r="O63" s="536"/>
      <c r="P63" s="536"/>
    </row>
    <row r="64" spans="1:16">
      <c r="A64" s="511"/>
      <c r="B64" s="512"/>
      <c r="C64" s="512"/>
      <c r="D64" s="512"/>
      <c r="E64" s="512"/>
      <c r="F64" s="512"/>
      <c r="G64" s="512"/>
      <c r="H64" s="513"/>
      <c r="I64" s="513"/>
      <c r="J64" s="513"/>
      <c r="K64" s="513"/>
      <c r="L64" s="513"/>
      <c r="M64" s="541"/>
      <c r="N64" s="481"/>
    </row>
    <row r="65" spans="1:16" s="535" customFormat="1">
      <c r="A65" s="511"/>
      <c r="B65" s="512"/>
      <c r="C65" s="512"/>
      <c r="D65" s="512"/>
      <c r="E65" s="512"/>
      <c r="F65" s="512"/>
      <c r="G65" s="439" t="s">
        <v>505</v>
      </c>
      <c r="H65" s="439"/>
      <c r="I65" s="439"/>
      <c r="J65" s="439"/>
      <c r="K65" s="439"/>
      <c r="L65" s="439"/>
      <c r="M65" s="424">
        <f>SUM(M25:N63)</f>
        <v>18979</v>
      </c>
      <c r="N65" s="424"/>
      <c r="O65" s="536"/>
      <c r="P65" s="536"/>
    </row>
    <row r="66" spans="1:16" s="535" customFormat="1">
      <c r="A66" s="511"/>
      <c r="B66" s="512"/>
      <c r="C66" s="512"/>
      <c r="D66" s="513"/>
      <c r="E66" s="513"/>
      <c r="F66" s="513"/>
      <c r="G66" s="459"/>
      <c r="H66" s="456"/>
      <c r="I66" s="456"/>
      <c r="J66" s="456"/>
      <c r="K66" s="456"/>
      <c r="L66" s="456"/>
      <c r="M66" s="482"/>
      <c r="N66" s="482"/>
      <c r="O66" s="536"/>
      <c r="P66" s="536"/>
    </row>
    <row r="67" spans="1:16" s="535" customFormat="1">
      <c r="A67" s="511"/>
      <c r="B67" s="457" t="s">
        <v>506</v>
      </c>
      <c r="C67" s="457"/>
      <c r="D67" s="473"/>
      <c r="E67" s="456"/>
      <c r="F67" s="456"/>
      <c r="G67" s="456"/>
      <c r="H67" s="456"/>
      <c r="I67" s="456"/>
      <c r="J67" s="456"/>
      <c r="K67" s="456"/>
      <c r="L67" s="456"/>
      <c r="M67" s="483"/>
      <c r="N67" s="481"/>
      <c r="O67" s="536"/>
      <c r="P67" s="536"/>
    </row>
    <row r="68" spans="1:16" s="535" customFormat="1">
      <c r="A68" s="511"/>
      <c r="B68" s="519"/>
      <c r="C68" s="519"/>
      <c r="D68" s="513"/>
      <c r="E68" s="513"/>
      <c r="F68" s="513"/>
      <c r="G68" s="513"/>
      <c r="H68" s="513"/>
      <c r="I68" s="513"/>
      <c r="J68" s="513"/>
      <c r="K68" s="513"/>
      <c r="L68" s="513"/>
      <c r="M68" s="513"/>
      <c r="N68" s="513"/>
      <c r="O68" s="536"/>
      <c r="P68" s="536"/>
    </row>
    <row r="69" spans="1:16" s="535" customFormat="1">
      <c r="A69" s="511"/>
      <c r="B69" s="519" t="str">
        <f>IF(iQ3_ORG!$B74="", "", "・" &amp; iQ3_ORG!$B74)</f>
        <v/>
      </c>
      <c r="C69" s="519"/>
      <c r="D69" s="513"/>
      <c r="E69" s="513"/>
      <c r="F69" s="513"/>
      <c r="G69" s="513"/>
      <c r="H69" s="513"/>
      <c r="I69" s="513"/>
      <c r="J69" s="513"/>
      <c r="K69" s="513"/>
      <c r="L69" s="513"/>
      <c r="M69" s="513"/>
      <c r="N69" s="513"/>
      <c r="O69" s="536"/>
      <c r="P69" s="536"/>
    </row>
    <row r="70" spans="1:16" s="535" customFormat="1">
      <c r="A70" s="511"/>
      <c r="B70" s="519" t="str">
        <f>IF(iQ3_ORG!$B75="", "", "・" &amp; iQ3_ORG!$B75)</f>
        <v/>
      </c>
      <c r="C70" s="519"/>
      <c r="D70" s="513"/>
      <c r="E70" s="513"/>
      <c r="F70" s="513"/>
      <c r="G70" s="513"/>
      <c r="H70" s="513"/>
      <c r="I70" s="513"/>
      <c r="J70" s="513"/>
      <c r="K70" s="513"/>
      <c r="L70" s="513"/>
      <c r="M70" s="513"/>
      <c r="N70" s="513"/>
      <c r="O70" s="536"/>
      <c r="P70" s="536"/>
    </row>
    <row r="71" spans="1:16" s="535" customFormat="1">
      <c r="A71" s="511"/>
      <c r="B71" s="519" t="str">
        <f>IF(iQ3_ORG!$B76="", "", "・" &amp; iQ3_ORG!$B76)</f>
        <v/>
      </c>
      <c r="C71" s="519"/>
      <c r="D71" s="512"/>
      <c r="E71" s="513"/>
      <c r="F71" s="513"/>
      <c r="G71" s="513"/>
      <c r="H71" s="513"/>
      <c r="I71" s="513"/>
      <c r="J71" s="513"/>
      <c r="K71" s="513"/>
      <c r="L71" s="513"/>
      <c r="M71" s="513"/>
      <c r="N71" s="513"/>
      <c r="O71" s="536"/>
      <c r="P71" s="536"/>
    </row>
    <row r="72" spans="1:16" s="535" customFormat="1">
      <c r="A72" s="511"/>
      <c r="B72" s="519" t="str">
        <f>IF(iQ3_ORG!$B77="", "", "・" &amp; iQ3_ORG!$B77)</f>
        <v/>
      </c>
      <c r="C72" s="519"/>
      <c r="D72" s="512"/>
      <c r="E72" s="513"/>
      <c r="F72" s="513"/>
      <c r="G72" s="513"/>
      <c r="H72" s="513"/>
      <c r="I72" s="513"/>
      <c r="J72" s="513"/>
      <c r="K72" s="513"/>
      <c r="L72" s="513"/>
      <c r="M72" s="513"/>
      <c r="N72" s="513"/>
      <c r="O72" s="536"/>
      <c r="P72" s="536"/>
    </row>
    <row r="73" spans="1:16" s="535" customFormat="1">
      <c r="A73" s="511"/>
      <c r="B73" s="519" t="str">
        <f>IF(iQ3_ORG!$B78="", "", "・" &amp; iQ3_ORG!$B78)</f>
        <v/>
      </c>
      <c r="C73" s="519"/>
      <c r="D73" s="512"/>
      <c r="E73" s="513"/>
      <c r="F73" s="513"/>
      <c r="G73" s="513"/>
      <c r="H73" s="513"/>
      <c r="I73" s="513"/>
      <c r="J73" s="513"/>
      <c r="K73" s="513"/>
      <c r="L73" s="513"/>
      <c r="M73" s="513"/>
      <c r="N73" s="513"/>
      <c r="O73" s="536"/>
      <c r="P73" s="536"/>
    </row>
  </sheetData>
  <mergeCells count="82">
    <mergeCell ref="M62:N62"/>
    <mergeCell ref="B63:F63"/>
    <mergeCell ref="M63:N63"/>
    <mergeCell ref="G65:L65"/>
    <mergeCell ref="M65:N65"/>
    <mergeCell ref="M57:N57"/>
    <mergeCell ref="M58:N58"/>
    <mergeCell ref="M59:N59"/>
    <mergeCell ref="M60:N60"/>
    <mergeCell ref="M61:N61"/>
    <mergeCell ref="M52:N52"/>
    <mergeCell ref="M53:N53"/>
    <mergeCell ref="M54:N54"/>
    <mergeCell ref="M55:N55"/>
    <mergeCell ref="M56:N56"/>
    <mergeCell ref="B49:F49"/>
    <mergeCell ref="M49:N49"/>
    <mergeCell ref="B50:F50"/>
    <mergeCell ref="M50:N50"/>
    <mergeCell ref="B51:F51"/>
    <mergeCell ref="M51:N51"/>
    <mergeCell ref="B46:F46"/>
    <mergeCell ref="M46:N46"/>
    <mergeCell ref="B47:F47"/>
    <mergeCell ref="M47:N47"/>
    <mergeCell ref="B48:F48"/>
    <mergeCell ref="M48:N48"/>
    <mergeCell ref="B43:F43"/>
    <mergeCell ref="M43:N43"/>
    <mergeCell ref="B44:F44"/>
    <mergeCell ref="M44:N44"/>
    <mergeCell ref="B45:F45"/>
    <mergeCell ref="M45:N45"/>
    <mergeCell ref="B40:F40"/>
    <mergeCell ref="M40:N40"/>
    <mergeCell ref="B41:F41"/>
    <mergeCell ref="M41:N41"/>
    <mergeCell ref="B42:F42"/>
    <mergeCell ref="M42:N42"/>
    <mergeCell ref="B37:F37"/>
    <mergeCell ref="M37:N37"/>
    <mergeCell ref="B38:F38"/>
    <mergeCell ref="M38:N38"/>
    <mergeCell ref="B39:F39"/>
    <mergeCell ref="M39:N39"/>
    <mergeCell ref="B34:F34"/>
    <mergeCell ref="M34:N34"/>
    <mergeCell ref="B35:F35"/>
    <mergeCell ref="M35:N35"/>
    <mergeCell ref="B36:F36"/>
    <mergeCell ref="M36:N36"/>
    <mergeCell ref="B31:F31"/>
    <mergeCell ref="M31:N31"/>
    <mergeCell ref="B32:F32"/>
    <mergeCell ref="M32:N32"/>
    <mergeCell ref="B33:F33"/>
    <mergeCell ref="M33:N33"/>
    <mergeCell ref="B28:F28"/>
    <mergeCell ref="M28:N28"/>
    <mergeCell ref="B29:F29"/>
    <mergeCell ref="M29:N29"/>
    <mergeCell ref="B30:F30"/>
    <mergeCell ref="M30:N30"/>
    <mergeCell ref="B25:F25"/>
    <mergeCell ref="M25:N25"/>
    <mergeCell ref="B26:F26"/>
    <mergeCell ref="M26:N26"/>
    <mergeCell ref="B27:F27"/>
    <mergeCell ref="M27:N27"/>
    <mergeCell ref="B21:F21"/>
    <mergeCell ref="M21:N21"/>
    <mergeCell ref="B23:F23"/>
    <mergeCell ref="M23:N23"/>
    <mergeCell ref="B24:F24"/>
    <mergeCell ref="M24:N24"/>
    <mergeCell ref="D3:G3"/>
    <mergeCell ref="M3:N3"/>
    <mergeCell ref="M4:N4"/>
    <mergeCell ref="B17:C17"/>
    <mergeCell ref="D17:E17"/>
    <mergeCell ref="M17:M19"/>
    <mergeCell ref="N17:N19"/>
  </mergeCells>
  <phoneticPr fontId="2"/>
  <pageMargins left="0.59055118110236227" right="0.19685039370078741" top="0.39370078740157483" bottom="0.39370078740157483" header="0.51181102362204722" footer="0.51181102362204722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>
    <tabColor rgb="FFFF99FF"/>
    <pageSetUpPr fitToPage="1"/>
  </sheetPr>
  <dimension ref="B1:BM66"/>
  <sheetViews>
    <sheetView showGridLines="0" zoomScale="30" zoomScaleNormal="30" zoomScaleSheetLayoutView="30" workbookViewId="0">
      <selection activeCell="BH31" sqref="BH31"/>
    </sheetView>
  </sheetViews>
  <sheetFormatPr defaultColWidth="3" defaultRowHeight="28.2"/>
  <cols>
    <col min="1" max="1" width="3" style="567" customWidth="1"/>
    <col min="2" max="42" width="10.5" style="567" customWidth="1"/>
    <col min="43" max="44" width="3" style="567" customWidth="1"/>
    <col min="45" max="45" width="5.69921875" style="567" bestFit="1" customWidth="1"/>
    <col min="46" max="59" width="3" style="567" customWidth="1"/>
    <col min="60" max="60" width="3" customWidth="1"/>
    <col min="61" max="61" width="3" style="567" customWidth="1"/>
    <col min="62" max="16384" width="3" style="567"/>
  </cols>
  <sheetData>
    <row r="1" spans="2:43" customFormat="1" ht="12.6" customHeight="1">
      <c r="B1" s="566"/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566"/>
      <c r="P1" s="566"/>
      <c r="Q1" s="566"/>
      <c r="R1" s="566"/>
      <c r="S1" s="566"/>
      <c r="T1" s="566"/>
      <c r="U1" s="566"/>
      <c r="V1" s="566"/>
      <c r="W1" s="566"/>
      <c r="X1" s="566"/>
      <c r="Y1" s="566"/>
      <c r="Z1" s="566"/>
      <c r="AA1" s="566"/>
      <c r="AB1" s="566"/>
      <c r="AC1" s="566"/>
      <c r="AD1" s="566"/>
      <c r="AE1" s="566"/>
      <c r="AF1" s="566"/>
      <c r="AG1" s="423"/>
      <c r="AH1" s="423"/>
    </row>
    <row r="2" spans="2:43" customFormat="1" ht="12.6" customHeight="1" thickBot="1">
      <c r="B2" s="566"/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566"/>
      <c r="S2" s="566"/>
      <c r="T2" s="566"/>
      <c r="U2" s="566"/>
      <c r="V2" s="566"/>
      <c r="W2" s="566"/>
      <c r="X2" s="566"/>
      <c r="Y2" s="566"/>
      <c r="Z2" s="566"/>
      <c r="AA2" s="566"/>
      <c r="AB2" s="566"/>
      <c r="AC2" s="566"/>
      <c r="AD2" s="566"/>
      <c r="AE2" s="566"/>
      <c r="AF2" s="566"/>
      <c r="AG2" s="423"/>
      <c r="AH2" s="423"/>
    </row>
    <row r="3" spans="2:43" customFormat="1" ht="22.5" customHeight="1" thickTop="1">
      <c r="B3" s="422" t="s">
        <v>507</v>
      </c>
      <c r="C3" s="422"/>
      <c r="D3" s="422"/>
      <c r="E3" s="422"/>
      <c r="F3" s="422"/>
      <c r="G3" s="422"/>
      <c r="H3" s="422"/>
      <c r="I3" s="422"/>
      <c r="J3" s="422"/>
      <c r="K3" s="422"/>
      <c r="L3" s="422"/>
      <c r="M3" s="422"/>
      <c r="N3" s="422"/>
      <c r="O3" s="422"/>
      <c r="P3" s="578"/>
      <c r="Q3" s="578"/>
      <c r="R3" s="578"/>
      <c r="S3" s="578"/>
      <c r="T3" s="578"/>
      <c r="U3" s="578"/>
      <c r="V3" s="578"/>
      <c r="W3" s="578"/>
      <c r="X3" s="578"/>
      <c r="Y3" s="578"/>
      <c r="Z3" s="578"/>
      <c r="AA3" s="578"/>
      <c r="AB3" s="578"/>
      <c r="AC3" s="578"/>
      <c r="AD3" s="587"/>
      <c r="AE3" s="421" t="s">
        <v>508</v>
      </c>
      <c r="AF3" s="420"/>
      <c r="AG3" s="415"/>
      <c r="AH3" s="415"/>
      <c r="AI3" s="414"/>
      <c r="AJ3" s="587"/>
      <c r="AK3" s="409" t="s">
        <v>509</v>
      </c>
      <c r="AL3" s="408"/>
      <c r="AM3" s="405" t="str">
        <f>IF(iQ3_ORG!$B$82="", "", iQ3_ORG!$B$82)</f>
        <v>2023年11月24日</v>
      </c>
      <c r="AN3" s="404"/>
      <c r="AO3" s="404"/>
      <c r="AP3" s="404"/>
      <c r="AQ3" s="573"/>
    </row>
    <row r="4" spans="2:43" customFormat="1" ht="22.95" customHeight="1">
      <c r="B4" s="422"/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422"/>
      <c r="P4" s="578"/>
      <c r="Q4" s="578"/>
      <c r="R4" s="578"/>
      <c r="S4" s="578"/>
      <c r="T4" s="578"/>
      <c r="U4" s="578"/>
      <c r="V4" s="578"/>
      <c r="W4" s="578"/>
      <c r="X4" s="578"/>
      <c r="Y4" s="578"/>
      <c r="Z4" s="578"/>
      <c r="AA4" s="578"/>
      <c r="AB4" s="578"/>
      <c r="AC4" s="578"/>
      <c r="AD4" s="587"/>
      <c r="AE4" s="419"/>
      <c r="AF4" s="418"/>
      <c r="AG4" s="413"/>
      <c r="AH4" s="413"/>
      <c r="AI4" s="412"/>
      <c r="AJ4" s="587"/>
      <c r="AK4" s="407"/>
      <c r="AL4" s="406"/>
      <c r="AM4" s="403"/>
      <c r="AN4" s="402"/>
      <c r="AO4" s="402"/>
      <c r="AP4" s="402"/>
      <c r="AQ4" s="573"/>
    </row>
    <row r="5" spans="2:43" customFormat="1" ht="22.95" customHeight="1">
      <c r="B5" s="422"/>
      <c r="C5" s="422"/>
      <c r="D5" s="422"/>
      <c r="E5" s="422"/>
      <c r="F5" s="422"/>
      <c r="G5" s="422"/>
      <c r="H5" s="422"/>
      <c r="I5" s="422"/>
      <c r="J5" s="422"/>
      <c r="K5" s="422"/>
      <c r="L5" s="422"/>
      <c r="M5" s="422"/>
      <c r="N5" s="422"/>
      <c r="O5" s="422"/>
      <c r="P5" s="578"/>
      <c r="Q5" s="578"/>
      <c r="R5" s="578"/>
      <c r="S5" s="578"/>
      <c r="T5" s="578"/>
      <c r="U5" s="578"/>
      <c r="V5" s="578"/>
      <c r="W5" s="578"/>
      <c r="X5" s="578"/>
      <c r="Y5" s="578"/>
      <c r="Z5" s="575"/>
      <c r="AA5" s="578"/>
      <c r="AB5" s="578"/>
      <c r="AC5" s="578"/>
      <c r="AD5" s="588"/>
      <c r="AE5" s="419"/>
      <c r="AF5" s="418"/>
      <c r="AG5" s="413"/>
      <c r="AH5" s="413"/>
      <c r="AI5" s="412"/>
      <c r="AJ5" s="588"/>
      <c r="AK5" s="407" t="s">
        <v>510</v>
      </c>
      <c r="AL5" s="406"/>
      <c r="AM5" s="399" t="str">
        <f>IF(iQ3_ORG!$B$79="", "", iQ3_ORG!$B$79)</f>
        <v>Kotaro.ishida</v>
      </c>
      <c r="AN5" s="398"/>
      <c r="AO5" s="398"/>
      <c r="AP5" s="398"/>
      <c r="AQ5" s="582"/>
    </row>
    <row r="6" spans="2:43" customFormat="1" ht="22.5" customHeight="1" thickBot="1">
      <c r="B6" s="422"/>
      <c r="C6" s="422"/>
      <c r="D6" s="422"/>
      <c r="E6" s="422"/>
      <c r="F6" s="422"/>
      <c r="G6" s="422"/>
      <c r="H6" s="422"/>
      <c r="I6" s="422"/>
      <c r="J6" s="422"/>
      <c r="K6" s="422"/>
      <c r="L6" s="422"/>
      <c r="M6" s="422"/>
      <c r="N6" s="422"/>
      <c r="O6" s="422"/>
      <c r="P6" s="578"/>
      <c r="Q6" s="578"/>
      <c r="R6" s="578"/>
      <c r="S6" s="578"/>
      <c r="T6" s="578"/>
      <c r="U6" s="578"/>
      <c r="V6" s="578"/>
      <c r="W6" s="578"/>
      <c r="X6" s="578"/>
      <c r="Y6" s="578"/>
      <c r="Z6" s="578"/>
      <c r="AA6" s="578"/>
      <c r="AB6" s="578"/>
      <c r="AC6" s="578"/>
      <c r="AD6" s="588"/>
      <c r="AE6" s="417"/>
      <c r="AF6" s="416"/>
      <c r="AG6" s="411"/>
      <c r="AH6" s="411"/>
      <c r="AI6" s="410"/>
      <c r="AJ6" s="588"/>
      <c r="AK6" s="401"/>
      <c r="AL6" s="400"/>
      <c r="AM6" s="397"/>
      <c r="AN6" s="396"/>
      <c r="AO6" s="396"/>
      <c r="AP6" s="396"/>
      <c r="AQ6" s="582"/>
    </row>
    <row r="7" spans="2:43" customFormat="1" ht="30" customHeight="1" thickTop="1" thickBot="1"/>
    <row r="8" spans="2:43" customFormat="1" ht="29.25" customHeight="1" thickTop="1">
      <c r="B8" s="395" t="s">
        <v>511</v>
      </c>
      <c r="C8" s="394"/>
      <c r="D8" s="393"/>
      <c r="E8" s="389" t="str">
        <f>IF(iQ3_ORG!$B$4="", "", iQ3_ORG!$B$4)</f>
        <v>アマダオートメーションシステムズ</v>
      </c>
      <c r="F8" s="388"/>
      <c r="G8" s="388"/>
      <c r="H8" s="388"/>
      <c r="I8" s="388"/>
      <c r="J8" s="388"/>
      <c r="K8" s="388"/>
      <c r="L8" s="388"/>
      <c r="M8" s="388"/>
      <c r="N8" s="388"/>
      <c r="O8" s="387"/>
      <c r="P8" s="566"/>
      <c r="Q8" s="568"/>
      <c r="R8" s="383" t="s">
        <v>512</v>
      </c>
      <c r="S8" s="383"/>
      <c r="T8" s="383"/>
      <c r="U8" s="382"/>
      <c r="V8" s="379" t="s">
        <v>513</v>
      </c>
      <c r="W8" s="383"/>
      <c r="X8" s="379" t="s">
        <v>514</v>
      </c>
      <c r="Y8" s="383"/>
      <c r="Z8" s="379" t="s">
        <v>515</v>
      </c>
      <c r="AA8" s="383"/>
      <c r="AB8" s="379" t="s">
        <v>516</v>
      </c>
      <c r="AC8" s="383"/>
      <c r="AD8" s="377" t="s">
        <v>517</v>
      </c>
      <c r="AE8" s="376"/>
      <c r="AF8" s="376"/>
      <c r="AG8" s="373" t="s">
        <v>518</v>
      </c>
      <c r="AH8" s="376"/>
      <c r="AI8" s="372"/>
      <c r="AK8" s="369" t="s">
        <v>519</v>
      </c>
      <c r="AL8" s="383"/>
      <c r="AM8" s="382"/>
      <c r="AN8" s="408" t="s">
        <v>520</v>
      </c>
      <c r="AO8" s="408"/>
      <c r="AP8" s="367"/>
    </row>
    <row r="9" spans="2:43" s="566" customFormat="1" ht="29.25" customHeight="1" thickBot="1">
      <c r="B9" s="392"/>
      <c r="C9" s="391"/>
      <c r="D9" s="390"/>
      <c r="E9" s="386"/>
      <c r="F9" s="385"/>
      <c r="G9" s="385"/>
      <c r="H9" s="385"/>
      <c r="I9" s="385"/>
      <c r="J9" s="385"/>
      <c r="K9" s="385"/>
      <c r="L9" s="385"/>
      <c r="M9" s="385"/>
      <c r="N9" s="385"/>
      <c r="O9" s="384"/>
      <c r="Q9" s="569"/>
      <c r="R9" s="381"/>
      <c r="S9" s="381"/>
      <c r="T9" s="381"/>
      <c r="U9" s="380"/>
      <c r="V9" s="378"/>
      <c r="W9" s="381"/>
      <c r="X9" s="378"/>
      <c r="Y9" s="381"/>
      <c r="Z9" s="378"/>
      <c r="AA9" s="381"/>
      <c r="AB9" s="378"/>
      <c r="AC9" s="381"/>
      <c r="AD9" s="375"/>
      <c r="AE9" s="374"/>
      <c r="AF9" s="374"/>
      <c r="AG9" s="371"/>
      <c r="AH9" s="374"/>
      <c r="AI9" s="370"/>
      <c r="AJ9" s="567"/>
      <c r="AK9" s="368"/>
      <c r="AL9" s="381"/>
      <c r="AM9" s="380"/>
      <c r="AN9" s="406"/>
      <c r="AO9" s="406"/>
      <c r="AP9" s="366"/>
    </row>
    <row r="10" spans="2:43" customFormat="1" ht="29.25" customHeight="1" thickTop="1">
      <c r="B10" s="365" t="s">
        <v>521</v>
      </c>
      <c r="C10" s="364"/>
      <c r="D10" s="363"/>
      <c r="E10" s="362" t="str">
        <f>IF(iQ3_ORG!$B$5="", "", iQ3_ORG!$B$5)</f>
        <v>20231124 143518-0001</v>
      </c>
      <c r="F10" s="361"/>
      <c r="G10" s="361"/>
      <c r="H10" s="361"/>
      <c r="I10" s="361"/>
      <c r="J10" s="361"/>
      <c r="K10" s="361"/>
      <c r="L10" s="361"/>
      <c r="M10" s="361"/>
      <c r="N10" s="361"/>
      <c r="O10" s="360"/>
      <c r="P10" s="566"/>
      <c r="Q10" s="419">
        <v>1</v>
      </c>
      <c r="R10" s="358" t="s">
        <v>522</v>
      </c>
      <c r="S10" s="357"/>
      <c r="T10" s="357"/>
      <c r="U10" s="356"/>
      <c r="V10" s="352">
        <f>SUM(iQ3_ORG!BJ3:BJ12)+SUM(iQ3_ORG!BK3:BK12)</f>
        <v>0</v>
      </c>
      <c r="W10" s="351"/>
      <c r="X10" s="348">
        <f>IF($AN$40="", 0, (SUM(iQ3_ORG!BH3:BH12)+SUM(iQ3_ORG!BI3:BI12))*($AN$40+$AN$42+$AN$44-2))</f>
        <v>0</v>
      </c>
      <c r="Y10" s="347"/>
      <c r="Z10" s="344"/>
      <c r="AA10" s="343"/>
      <c r="AB10" s="340"/>
      <c r="AC10" s="339"/>
      <c r="AD10" s="336">
        <f>V10+Z10</f>
        <v>0</v>
      </c>
      <c r="AE10" s="335"/>
      <c r="AF10" s="334"/>
      <c r="AG10" s="348">
        <f>X10+AB10</f>
        <v>0</v>
      </c>
      <c r="AH10" s="347"/>
      <c r="AI10" s="330"/>
      <c r="AK10" s="328" t="s">
        <v>523</v>
      </c>
      <c r="AL10" s="357"/>
      <c r="AM10" s="356"/>
      <c r="AN10" s="326">
        <f>IF(iQ3_ORG!$B$52="", "", iQ3_ORG!$B$52)</f>
        <v>0</v>
      </c>
      <c r="AO10" s="326"/>
      <c r="AP10" s="325"/>
    </row>
    <row r="11" spans="2:43">
      <c r="B11" s="392"/>
      <c r="C11" s="391"/>
      <c r="D11" s="390"/>
      <c r="E11" s="386"/>
      <c r="F11" s="385"/>
      <c r="G11" s="385"/>
      <c r="H11" s="385"/>
      <c r="I11" s="385"/>
      <c r="J11" s="385"/>
      <c r="K11" s="385"/>
      <c r="L11" s="385"/>
      <c r="M11" s="385"/>
      <c r="N11" s="385"/>
      <c r="O11" s="384"/>
      <c r="P11" s="566"/>
      <c r="Q11" s="359"/>
      <c r="R11" s="355"/>
      <c r="S11" s="354"/>
      <c r="T11" s="354"/>
      <c r="U11" s="353"/>
      <c r="V11" s="350"/>
      <c r="W11" s="349"/>
      <c r="X11" s="346"/>
      <c r="Y11" s="345"/>
      <c r="Z11" s="342"/>
      <c r="AA11" s="341"/>
      <c r="AB11" s="338"/>
      <c r="AC11" s="337"/>
      <c r="AD11" s="333"/>
      <c r="AE11" s="332"/>
      <c r="AF11" s="331"/>
      <c r="AG11" s="346"/>
      <c r="AH11" s="345"/>
      <c r="AI11" s="329"/>
      <c r="AK11" s="327"/>
      <c r="AL11" s="354"/>
      <c r="AM11" s="353"/>
      <c r="AN11" s="326"/>
      <c r="AO11" s="326"/>
      <c r="AP11" s="325"/>
    </row>
    <row r="12" spans="2:43">
      <c r="B12" s="365" t="s">
        <v>524</v>
      </c>
      <c r="C12" s="364"/>
      <c r="D12" s="363"/>
      <c r="E12" s="362" t="str">
        <f>IF(iQ3_ORG!$B$2="", "", iQ3_ORG!$B$2)</f>
        <v>7365336C</v>
      </c>
      <c r="F12" s="361"/>
      <c r="G12" s="361"/>
      <c r="H12" s="361"/>
      <c r="I12" s="361"/>
      <c r="J12" s="361"/>
      <c r="K12" s="361"/>
      <c r="L12" s="361"/>
      <c r="M12" s="361"/>
      <c r="N12" s="361"/>
      <c r="O12" s="360"/>
      <c r="P12" s="566"/>
      <c r="Q12" s="324">
        <v>2</v>
      </c>
      <c r="R12" s="358" t="s">
        <v>525</v>
      </c>
      <c r="S12" s="357"/>
      <c r="T12" s="357"/>
      <c r="U12" s="356"/>
      <c r="V12" s="352">
        <f>SUM(iQ3_ORG!BQ3:BQ12)</f>
        <v>0</v>
      </c>
      <c r="W12" s="351"/>
      <c r="X12" s="348">
        <f>IF($AN$40="", 0, SUM(iQ3_ORG!BO3:BO12)*($AN$40+$AN$42+$AN$44-2))</f>
        <v>0</v>
      </c>
      <c r="Y12" s="347"/>
      <c r="Z12" s="352">
        <f>SUM(iQ3_ORG!BR3:BR12)</f>
        <v>0</v>
      </c>
      <c r="AA12" s="351"/>
      <c r="AB12" s="348">
        <f>IF($AN$40="", 0, SUM(iQ3_ORG!BP3:BP12)*($AN$40+$AN$42+$AN$44-2))</f>
        <v>0</v>
      </c>
      <c r="AC12" s="347"/>
      <c r="AD12" s="336">
        <f>V12+Z12</f>
        <v>0</v>
      </c>
      <c r="AE12" s="335"/>
      <c r="AF12" s="334"/>
      <c r="AG12" s="348">
        <f>X12+AB12</f>
        <v>0</v>
      </c>
      <c r="AH12" s="347"/>
      <c r="AI12" s="330"/>
      <c r="AK12" s="328" t="s">
        <v>526</v>
      </c>
      <c r="AL12" s="357"/>
      <c r="AM12" s="356"/>
      <c r="AN12" s="326">
        <f>IF(iQ3_ORG!$B$54="", "", iQ3_ORG!$B$54)</f>
        <v>0</v>
      </c>
      <c r="AO12" s="326"/>
      <c r="AP12" s="325"/>
    </row>
    <row r="13" spans="2:43">
      <c r="B13" s="392"/>
      <c r="C13" s="391"/>
      <c r="D13" s="390"/>
      <c r="E13" s="386"/>
      <c r="F13" s="385"/>
      <c r="G13" s="385"/>
      <c r="H13" s="385"/>
      <c r="I13" s="385"/>
      <c r="J13" s="385"/>
      <c r="K13" s="385"/>
      <c r="L13" s="385"/>
      <c r="M13" s="385"/>
      <c r="N13" s="385"/>
      <c r="O13" s="384"/>
      <c r="P13" s="566"/>
      <c r="Q13" s="359"/>
      <c r="R13" s="355"/>
      <c r="S13" s="354"/>
      <c r="T13" s="354"/>
      <c r="U13" s="353"/>
      <c r="V13" s="350"/>
      <c r="W13" s="349"/>
      <c r="X13" s="346"/>
      <c r="Y13" s="345"/>
      <c r="Z13" s="350"/>
      <c r="AA13" s="349"/>
      <c r="AB13" s="346"/>
      <c r="AC13" s="345"/>
      <c r="AD13" s="333"/>
      <c r="AE13" s="332"/>
      <c r="AF13" s="331"/>
      <c r="AG13" s="346"/>
      <c r="AH13" s="345"/>
      <c r="AI13" s="329"/>
      <c r="AK13" s="327"/>
      <c r="AL13" s="354"/>
      <c r="AM13" s="353"/>
      <c r="AN13" s="326"/>
      <c r="AO13" s="326"/>
      <c r="AP13" s="325"/>
    </row>
    <row r="14" spans="2:43">
      <c r="B14" s="365" t="s">
        <v>527</v>
      </c>
      <c r="C14" s="364"/>
      <c r="D14" s="363"/>
      <c r="E14" s="362" t="str">
        <f>IF(iQ3_ORG!$B$3="", "", iQ3_ORG!$B$3)</f>
        <v>Product-20231124 143518</v>
      </c>
      <c r="F14" s="361"/>
      <c r="G14" s="361"/>
      <c r="H14" s="361"/>
      <c r="I14" s="361"/>
      <c r="J14" s="361"/>
      <c r="K14" s="361"/>
      <c r="L14" s="361"/>
      <c r="M14" s="361"/>
      <c r="N14" s="361"/>
      <c r="O14" s="360"/>
      <c r="P14" s="566"/>
      <c r="Q14" s="324">
        <v>3</v>
      </c>
      <c r="R14" s="358" t="s">
        <v>528</v>
      </c>
      <c r="S14" s="357"/>
      <c r="T14" s="357"/>
      <c r="U14" s="356"/>
      <c r="V14" s="352">
        <f>SUM(iQ3_ORG!BX3:BX12)</f>
        <v>6.2499999999999904E-4</v>
      </c>
      <c r="W14" s="351"/>
      <c r="X14" s="348">
        <f>IF($AN$40="", 0, SUM(iQ3_ORG!BV3:BV12)*($AN$40+$AN$42+$AN$44-2))</f>
        <v>38.399999999999991</v>
      </c>
      <c r="Y14" s="347"/>
      <c r="Z14" s="352">
        <f>SUM(iQ3_ORG!BY3:BY12)</f>
        <v>1.5659722222222221E-2</v>
      </c>
      <c r="AA14" s="351"/>
      <c r="AB14" s="348">
        <f>IF($AN$40="", 0, SUM(iQ3_ORG!BW3:BW12)*($AN$40+$AN$42+$AN$44-2))</f>
        <v>2257.5999999999995</v>
      </c>
      <c r="AC14" s="347"/>
      <c r="AD14" s="336">
        <f>V14+Z14</f>
        <v>1.6284722222222221E-2</v>
      </c>
      <c r="AE14" s="335"/>
      <c r="AF14" s="334"/>
      <c r="AG14" s="348">
        <f>X14+AB14</f>
        <v>2295.9999999999995</v>
      </c>
      <c r="AH14" s="347"/>
      <c r="AI14" s="330"/>
      <c r="AK14" s="328" t="s">
        <v>529</v>
      </c>
      <c r="AL14" s="357"/>
      <c r="AM14" s="356"/>
      <c r="AN14" s="326">
        <f>IF(iQ3_ORG!$B$55="", "", iQ3_ORG!$B$55)</f>
        <v>0</v>
      </c>
      <c r="AO14" s="326"/>
      <c r="AP14" s="325"/>
    </row>
    <row r="15" spans="2:43" customFormat="1" ht="29.25" customHeight="1" thickBot="1">
      <c r="B15" s="392"/>
      <c r="C15" s="391"/>
      <c r="D15" s="390"/>
      <c r="E15" s="386"/>
      <c r="F15" s="385"/>
      <c r="G15" s="385"/>
      <c r="H15" s="385"/>
      <c r="I15" s="385"/>
      <c r="J15" s="385"/>
      <c r="K15" s="323"/>
      <c r="L15" s="323"/>
      <c r="M15" s="323"/>
      <c r="N15" s="323"/>
      <c r="O15" s="322"/>
      <c r="P15" s="566"/>
      <c r="Q15" s="359"/>
      <c r="R15" s="355"/>
      <c r="S15" s="354"/>
      <c r="T15" s="354"/>
      <c r="U15" s="353"/>
      <c r="V15" s="350"/>
      <c r="W15" s="349"/>
      <c r="X15" s="346"/>
      <c r="Y15" s="345"/>
      <c r="Z15" s="350"/>
      <c r="AA15" s="349"/>
      <c r="AB15" s="346"/>
      <c r="AC15" s="345"/>
      <c r="AD15" s="333"/>
      <c r="AE15" s="332"/>
      <c r="AF15" s="331"/>
      <c r="AG15" s="346"/>
      <c r="AH15" s="345"/>
      <c r="AI15" s="329"/>
      <c r="AK15" s="327"/>
      <c r="AL15" s="354"/>
      <c r="AM15" s="353"/>
      <c r="AN15" s="326"/>
      <c r="AO15" s="326"/>
      <c r="AP15" s="325"/>
    </row>
    <row r="16" spans="2:43" customFormat="1" ht="29.25" customHeight="1" thickTop="1">
      <c r="B16" s="365" t="s">
        <v>530</v>
      </c>
      <c r="C16" s="364"/>
      <c r="D16" s="363"/>
      <c r="E16" s="318" t="str">
        <f>IF(iQ3_ORG!$B$8="", "", iQ3_ORG!$B$8)</f>
        <v>1</v>
      </c>
      <c r="F16" s="317"/>
      <c r="G16" s="317"/>
      <c r="H16" s="316"/>
      <c r="I16" s="312" t="s">
        <v>531</v>
      </c>
      <c r="J16" s="311"/>
      <c r="K16" s="570"/>
      <c r="L16" s="571"/>
      <c r="M16" s="571"/>
      <c r="N16" s="571"/>
      <c r="O16" s="572"/>
      <c r="Q16" s="324">
        <v>4</v>
      </c>
      <c r="R16" s="358" t="s">
        <v>532</v>
      </c>
      <c r="S16" s="357"/>
      <c r="T16" s="357"/>
      <c r="U16" s="356"/>
      <c r="V16" s="352">
        <f>SUM(iQ3_ORG!CE3:CE12)</f>
        <v>0</v>
      </c>
      <c r="W16" s="351"/>
      <c r="X16" s="348">
        <f>IF($AN$40="", 0, SUM(iQ3_ORG!CC3:CC12)*($AN$40+$AN$42+$AN$44-2))</f>
        <v>0</v>
      </c>
      <c r="Y16" s="347"/>
      <c r="Z16" s="352">
        <f>SUM(iQ3_ORG!CF3:CF12)</f>
        <v>0</v>
      </c>
      <c r="AA16" s="351"/>
      <c r="AB16" s="308">
        <f>IF($AN$40="", 0, SUM(iQ3_ORG!CD3:CD12)*($AN$40+$AN$42+$AN$44-2))</f>
        <v>0</v>
      </c>
      <c r="AC16" s="307"/>
      <c r="AD16" s="336">
        <f>V16+Z16</f>
        <v>0</v>
      </c>
      <c r="AE16" s="335"/>
      <c r="AF16" s="334"/>
      <c r="AG16" s="348">
        <f>X16+AB16</f>
        <v>0</v>
      </c>
      <c r="AH16" s="347"/>
      <c r="AI16" s="330"/>
      <c r="AK16" s="328" t="s">
        <v>533</v>
      </c>
      <c r="AL16" s="357"/>
      <c r="AM16" s="356"/>
      <c r="AN16" s="326">
        <f>IF(iQ3_ORG!$B$56="", "", iQ3_ORG!$B$56)</f>
        <v>0</v>
      </c>
      <c r="AO16" s="326"/>
      <c r="AP16" s="325"/>
    </row>
    <row r="17" spans="2:65" customFormat="1" ht="29.25" customHeight="1" thickBot="1">
      <c r="B17" s="321"/>
      <c r="C17" s="320"/>
      <c r="D17" s="319"/>
      <c r="E17" s="315"/>
      <c r="F17" s="314"/>
      <c r="G17" s="314"/>
      <c r="H17" s="313"/>
      <c r="I17" s="310"/>
      <c r="J17" s="309"/>
      <c r="K17" s="573"/>
      <c r="L17" s="589"/>
      <c r="M17" s="589"/>
      <c r="N17" s="589"/>
      <c r="Q17" s="359"/>
      <c r="R17" s="355"/>
      <c r="S17" s="354"/>
      <c r="T17" s="354"/>
      <c r="U17" s="353"/>
      <c r="V17" s="350"/>
      <c r="W17" s="349"/>
      <c r="X17" s="346"/>
      <c r="Y17" s="345"/>
      <c r="Z17" s="350"/>
      <c r="AA17" s="349"/>
      <c r="AB17" s="308"/>
      <c r="AC17" s="307"/>
      <c r="AD17" s="333"/>
      <c r="AE17" s="332"/>
      <c r="AF17" s="331"/>
      <c r="AG17" s="346"/>
      <c r="AH17" s="345"/>
      <c r="AI17" s="329"/>
      <c r="AK17" s="327"/>
      <c r="AL17" s="354"/>
      <c r="AM17" s="353"/>
      <c r="AN17" s="326"/>
      <c r="AO17" s="326"/>
      <c r="AP17" s="325"/>
    </row>
    <row r="18" spans="2:65" customFormat="1" ht="24" customHeight="1" thickTop="1">
      <c r="B18" s="574"/>
      <c r="C18" s="574"/>
      <c r="D18" s="574"/>
      <c r="E18" s="566"/>
      <c r="F18" s="566"/>
      <c r="G18" s="566"/>
      <c r="H18" s="566"/>
      <c r="I18" s="566"/>
      <c r="J18" s="566"/>
      <c r="L18" s="589"/>
      <c r="M18" s="589"/>
      <c r="N18" s="589"/>
      <c r="Q18" s="324">
        <v>5</v>
      </c>
      <c r="R18" s="358" t="s">
        <v>534</v>
      </c>
      <c r="S18" s="357"/>
      <c r="T18" s="357"/>
      <c r="U18" s="356"/>
      <c r="V18" s="352">
        <f>SUM(iQ3_ORG!CY3:CY12)</f>
        <v>0</v>
      </c>
      <c r="W18" s="351"/>
      <c r="X18" s="348">
        <f>IF($AN$40="", 0, SUM(iQ3_ORG!CW3:CW12)*($AN$40+$AN$42+$AN$44-2))</f>
        <v>0</v>
      </c>
      <c r="Y18" s="347"/>
      <c r="Z18" s="352">
        <f>SUM(iQ3_ORG!CZ3:CZ12)</f>
        <v>0</v>
      </c>
      <c r="AA18" s="351"/>
      <c r="AB18" s="308">
        <f>IF($AN$40="", 0, SUM(iQ3_ORG!CX3:CX12)*($AN$40+$AN$42+$AN$44-2))</f>
        <v>0</v>
      </c>
      <c r="AC18" s="307"/>
      <c r="AD18" s="336">
        <f>V18+Z18</f>
        <v>0</v>
      </c>
      <c r="AE18" s="335"/>
      <c r="AF18" s="334"/>
      <c r="AG18" s="348">
        <f>X18+AB18</f>
        <v>0</v>
      </c>
      <c r="AH18" s="347"/>
      <c r="AI18" s="330"/>
      <c r="AK18" s="328" t="s">
        <v>535</v>
      </c>
      <c r="AL18" s="357"/>
      <c r="AM18" s="356"/>
      <c r="AN18" s="326">
        <f>IF(iQ3_ORG!$B$57="", "", iQ3_ORG!$B$57)</f>
        <v>0</v>
      </c>
      <c r="AO18" s="326"/>
      <c r="AP18" s="325"/>
    </row>
    <row r="19" spans="2:65" customFormat="1" ht="24" customHeight="1" thickBot="1">
      <c r="B19" s="574"/>
      <c r="C19" s="574"/>
      <c r="D19" s="574"/>
      <c r="P19" s="590"/>
      <c r="Q19" s="359"/>
      <c r="R19" s="355"/>
      <c r="S19" s="354"/>
      <c r="T19" s="354"/>
      <c r="U19" s="353"/>
      <c r="V19" s="350"/>
      <c r="W19" s="349"/>
      <c r="X19" s="346"/>
      <c r="Y19" s="345"/>
      <c r="Z19" s="350"/>
      <c r="AA19" s="349"/>
      <c r="AB19" s="308"/>
      <c r="AC19" s="307"/>
      <c r="AD19" s="333"/>
      <c r="AE19" s="332"/>
      <c r="AF19" s="331"/>
      <c r="AG19" s="346"/>
      <c r="AH19" s="345"/>
      <c r="AI19" s="329"/>
      <c r="AK19" s="327"/>
      <c r="AL19" s="354"/>
      <c r="AM19" s="353"/>
      <c r="AN19" s="326"/>
      <c r="AO19" s="326"/>
      <c r="AP19" s="325"/>
    </row>
    <row r="20" spans="2:65" customFormat="1" ht="29.25" customHeight="1" thickTop="1">
      <c r="B20" s="395" t="s">
        <v>536</v>
      </c>
      <c r="C20" s="394"/>
      <c r="D20" s="393"/>
      <c r="E20" s="306">
        <f>IF($E$16="","", $L$20/$E$16)</f>
        <v>18982</v>
      </c>
      <c r="F20" s="305"/>
      <c r="G20" s="305"/>
      <c r="H20" s="304"/>
      <c r="I20" s="300" t="s">
        <v>537</v>
      </c>
      <c r="J20" s="394"/>
      <c r="K20" s="393"/>
      <c r="L20" s="298">
        <f>IF(iQ3_ORG!$B$46="", "", iQ3_ORG!$B$46)</f>
        <v>18982</v>
      </c>
      <c r="M20" s="297"/>
      <c r="N20" s="297"/>
      <c r="O20" s="296"/>
      <c r="P20" s="590"/>
      <c r="Q20" s="324">
        <v>6</v>
      </c>
      <c r="R20" s="358" t="s">
        <v>538</v>
      </c>
      <c r="S20" s="357"/>
      <c r="T20" s="357"/>
      <c r="U20" s="356"/>
      <c r="V20" s="352">
        <f>SUM(iQ3_ORG!EV3:EV12)</f>
        <v>2.083333333333332E-3</v>
      </c>
      <c r="W20" s="351"/>
      <c r="X20" s="348">
        <f>IF($AN$40="", 0, SUM(iQ3_ORG!ET3:ET12)*($AN$40+$AN$42+$AN$44-2))</f>
        <v>129.59999999999997</v>
      </c>
      <c r="Y20" s="347"/>
      <c r="Z20" s="352">
        <f>SUM(iQ3_ORG!EW3:EW12)</f>
        <v>3.726851851851848E-3</v>
      </c>
      <c r="AA20" s="351"/>
      <c r="AB20" s="308">
        <f>IF($AN$40="", 0, SUM(iQ3_ORG!EU3:EU12)*($AN$40+$AN$42+$AN$44-2))</f>
        <v>231.99999999999994</v>
      </c>
      <c r="AC20" s="307"/>
      <c r="AD20" s="336">
        <f>V20+Z20</f>
        <v>5.8101851851851804E-3</v>
      </c>
      <c r="AE20" s="335"/>
      <c r="AF20" s="334"/>
      <c r="AG20" s="348">
        <f>X20+AB20</f>
        <v>361.59999999999991</v>
      </c>
      <c r="AH20" s="347"/>
      <c r="AI20" s="330"/>
      <c r="AK20" s="328" t="s">
        <v>539</v>
      </c>
      <c r="AL20" s="357"/>
      <c r="AM20" s="356"/>
      <c r="AN20" s="326">
        <f>IF(iQ3_ORG!$B$58="", "", iQ3_ORG!$B$58)</f>
        <v>0</v>
      </c>
      <c r="AO20" s="326"/>
      <c r="AP20" s="325"/>
    </row>
    <row r="21" spans="2:65">
      <c r="B21" s="392"/>
      <c r="C21" s="391"/>
      <c r="D21" s="390"/>
      <c r="E21" s="303"/>
      <c r="F21" s="302"/>
      <c r="G21" s="302"/>
      <c r="H21" s="301"/>
      <c r="I21" s="299"/>
      <c r="J21" s="391"/>
      <c r="K21" s="390"/>
      <c r="L21" s="346"/>
      <c r="M21" s="345"/>
      <c r="N21" s="345"/>
      <c r="O21" s="329"/>
      <c r="Q21" s="359"/>
      <c r="R21" s="355"/>
      <c r="S21" s="354"/>
      <c r="T21" s="354"/>
      <c r="U21" s="353"/>
      <c r="V21" s="350"/>
      <c r="W21" s="349"/>
      <c r="X21" s="346"/>
      <c r="Y21" s="345"/>
      <c r="Z21" s="350"/>
      <c r="AA21" s="349"/>
      <c r="AB21" s="308"/>
      <c r="AC21" s="307"/>
      <c r="AD21" s="333"/>
      <c r="AE21" s="332"/>
      <c r="AF21" s="331"/>
      <c r="AG21" s="346"/>
      <c r="AH21" s="345"/>
      <c r="AI21" s="329"/>
      <c r="AK21" s="327"/>
      <c r="AL21" s="354"/>
      <c r="AM21" s="353"/>
      <c r="AN21" s="326"/>
      <c r="AO21" s="326"/>
      <c r="AP21" s="325"/>
    </row>
    <row r="22" spans="2:65">
      <c r="B22" s="365" t="s">
        <v>540</v>
      </c>
      <c r="C22" s="364"/>
      <c r="D22" s="363"/>
      <c r="E22" s="348">
        <f>IF(iQ3_ORG!$B$23="", "", iQ3_ORG!$B$23)</f>
        <v>9373</v>
      </c>
      <c r="F22" s="347"/>
      <c r="G22" s="347"/>
      <c r="H22" s="295"/>
      <c r="I22" s="293" t="s">
        <v>541</v>
      </c>
      <c r="J22" s="364"/>
      <c r="K22" s="363"/>
      <c r="L22" s="348">
        <f>IF(iQ3_ORG!$B$15="", "", iQ3_ORG!$B$15)</f>
        <v>1922</v>
      </c>
      <c r="M22" s="347"/>
      <c r="N22" s="347"/>
      <c r="O22" s="330"/>
      <c r="Q22" s="324">
        <v>7</v>
      </c>
      <c r="R22" s="358" t="s">
        <v>542</v>
      </c>
      <c r="S22" s="357"/>
      <c r="T22" s="357"/>
      <c r="U22" s="356"/>
      <c r="V22" s="352">
        <f>SUM(iQ3_ORG!FC3:FC12)</f>
        <v>0</v>
      </c>
      <c r="W22" s="351"/>
      <c r="X22" s="348">
        <f>IF($AN$40="", 0, SUM(iQ3_ORG!FA3:FA12)*($AN$40+$AN$42+$AN$44-2))</f>
        <v>0</v>
      </c>
      <c r="Y22" s="347"/>
      <c r="Z22" s="352">
        <f>SUM(iQ3_ORG!FD3:FD12)</f>
        <v>0</v>
      </c>
      <c r="AA22" s="351"/>
      <c r="AB22" s="308">
        <f>IF($AN$40="", 0, SUM(iQ3_ORG!FB3:FB12)*($AN$40+$AN$42+$AN$44-2))</f>
        <v>0</v>
      </c>
      <c r="AC22" s="307"/>
      <c r="AD22" s="336">
        <f>V22+Z22</f>
        <v>0</v>
      </c>
      <c r="AE22" s="335"/>
      <c r="AF22" s="334"/>
      <c r="AG22" s="348">
        <f>X22+AB22</f>
        <v>0</v>
      </c>
      <c r="AH22" s="347"/>
      <c r="AI22" s="330"/>
      <c r="AK22" s="292" t="s">
        <v>543</v>
      </c>
      <c r="AL22" s="291"/>
      <c r="AM22" s="290"/>
      <c r="AN22" s="326">
        <f>IF(iQ3_ORG!$B$59="", "", iQ3_ORG!$B$59)</f>
        <v>0</v>
      </c>
      <c r="AO22" s="326"/>
      <c r="AP22" s="325"/>
    </row>
    <row r="23" spans="2:65">
      <c r="B23" s="392"/>
      <c r="C23" s="391"/>
      <c r="D23" s="390"/>
      <c r="E23" s="346"/>
      <c r="F23" s="345"/>
      <c r="G23" s="345"/>
      <c r="H23" s="294"/>
      <c r="I23" s="299"/>
      <c r="J23" s="391"/>
      <c r="K23" s="390"/>
      <c r="L23" s="346"/>
      <c r="M23" s="345"/>
      <c r="N23" s="345"/>
      <c r="O23" s="329"/>
      <c r="Q23" s="359"/>
      <c r="R23" s="355"/>
      <c r="S23" s="354"/>
      <c r="T23" s="354"/>
      <c r="U23" s="353"/>
      <c r="V23" s="350"/>
      <c r="W23" s="349"/>
      <c r="X23" s="346"/>
      <c r="Y23" s="345"/>
      <c r="Z23" s="350"/>
      <c r="AA23" s="349"/>
      <c r="AB23" s="308"/>
      <c r="AC23" s="307"/>
      <c r="AD23" s="333"/>
      <c r="AE23" s="332"/>
      <c r="AF23" s="331"/>
      <c r="AG23" s="346"/>
      <c r="AH23" s="345"/>
      <c r="AI23" s="329"/>
      <c r="AK23" s="289"/>
      <c r="AL23" s="288"/>
      <c r="AM23" s="287"/>
      <c r="AN23" s="326"/>
      <c r="AO23" s="326"/>
      <c r="AP23" s="325"/>
    </row>
    <row r="24" spans="2:65">
      <c r="B24" s="365" t="s">
        <v>544</v>
      </c>
      <c r="C24" s="364"/>
      <c r="D24" s="363"/>
      <c r="E24" s="348">
        <f>IF(iQ3_ORG!$B$22="", "", iQ3_ORG!$B$22)</f>
        <v>7686</v>
      </c>
      <c r="F24" s="347"/>
      <c r="G24" s="347"/>
      <c r="H24" s="295"/>
      <c r="I24" s="293" t="s">
        <v>545</v>
      </c>
      <c r="J24" s="364"/>
      <c r="K24" s="363"/>
      <c r="L24" s="286">
        <f>IF(iQ3_ORG!$B$16="", "", iQ3_ORG!$B$16)</f>
        <v>0.101237244097448</v>
      </c>
      <c r="M24" s="285"/>
      <c r="N24" s="285"/>
      <c r="O24" s="284"/>
      <c r="Q24" s="324">
        <v>8</v>
      </c>
      <c r="R24" s="358" t="s">
        <v>546</v>
      </c>
      <c r="S24" s="357"/>
      <c r="T24" s="357"/>
      <c r="U24" s="356"/>
      <c r="V24" s="352">
        <f>SUM(iQ3_ORG!JJ3:JJ12)</f>
        <v>1.1157407407407401E-2</v>
      </c>
      <c r="W24" s="351"/>
      <c r="X24" s="348">
        <f>IF($AN$40="", 0, SUM(iQ3_ORG!JH3:JH12)*($AN$40+$AN$42+$AN$44-2))</f>
        <v>828.79999999999984</v>
      </c>
      <c r="Y24" s="347"/>
      <c r="Z24" s="352">
        <f>SUM(iQ3_ORG!JK3:JK12)</f>
        <v>1.373842592592593E-2</v>
      </c>
      <c r="AA24" s="351"/>
      <c r="AB24" s="308">
        <f>IF($AN$40="", 0, SUM(iQ3_ORG!JI3:JI12)*($AN$40+$AN$42+$AN$44-2))</f>
        <v>1022.3999999999997</v>
      </c>
      <c r="AC24" s="307"/>
      <c r="AD24" s="336">
        <f>V24+Z24</f>
        <v>2.4895833333333332E-2</v>
      </c>
      <c r="AE24" s="335"/>
      <c r="AF24" s="334"/>
      <c r="AG24" s="348">
        <f>X24+AB24</f>
        <v>1851.1999999999996</v>
      </c>
      <c r="AH24" s="347"/>
      <c r="AI24" s="330"/>
      <c r="AK24" s="292" t="s">
        <v>547</v>
      </c>
      <c r="AL24" s="291"/>
      <c r="AM24" s="290"/>
      <c r="AN24" s="326">
        <f>IF(iQ3_ORG!$B$60="", "", iQ3_ORG!$B$60)</f>
        <v>0</v>
      </c>
      <c r="AO24" s="326"/>
      <c r="AP24" s="325"/>
    </row>
    <row r="25" spans="2:65">
      <c r="B25" s="392"/>
      <c r="C25" s="391"/>
      <c r="D25" s="390"/>
      <c r="E25" s="346"/>
      <c r="F25" s="345"/>
      <c r="G25" s="345"/>
      <c r="H25" s="294"/>
      <c r="I25" s="299"/>
      <c r="J25" s="391"/>
      <c r="K25" s="390"/>
      <c r="L25" s="283"/>
      <c r="M25" s="282"/>
      <c r="N25" s="282"/>
      <c r="O25" s="281"/>
      <c r="Q25" s="359"/>
      <c r="R25" s="355"/>
      <c r="S25" s="354"/>
      <c r="T25" s="354"/>
      <c r="U25" s="353"/>
      <c r="V25" s="350"/>
      <c r="W25" s="349"/>
      <c r="X25" s="346"/>
      <c r="Y25" s="345"/>
      <c r="Z25" s="350"/>
      <c r="AA25" s="349"/>
      <c r="AB25" s="308"/>
      <c r="AC25" s="307"/>
      <c r="AD25" s="333"/>
      <c r="AE25" s="332"/>
      <c r="AF25" s="331"/>
      <c r="AG25" s="346"/>
      <c r="AH25" s="345"/>
      <c r="AI25" s="329"/>
      <c r="AK25" s="289"/>
      <c r="AL25" s="288"/>
      <c r="AM25" s="287"/>
      <c r="AN25" s="326"/>
      <c r="AO25" s="326"/>
      <c r="AP25" s="325"/>
    </row>
    <row r="26" spans="2:65">
      <c r="B26" s="365" t="s">
        <v>548</v>
      </c>
      <c r="C26" s="364"/>
      <c r="D26" s="363"/>
      <c r="E26" s="348">
        <f>IF(AND(iQ3_ORG!$B$26="", iQ3_ORG!$B$27=""), "", iQ3_ORG!$B$26+iQ3_ORG!$B$27)</f>
        <v>0</v>
      </c>
      <c r="F26" s="347"/>
      <c r="G26" s="347"/>
      <c r="H26" s="295"/>
      <c r="I26" s="293" t="s">
        <v>549</v>
      </c>
      <c r="J26" s="364"/>
      <c r="K26" s="363"/>
      <c r="L26" s="318" t="str">
        <f>IF(iQ3_ORG!$B$6="", "", iQ3_ORG!$B$6)</f>
        <v>ロット</v>
      </c>
      <c r="M26" s="317"/>
      <c r="N26" s="317"/>
      <c r="O26" s="274"/>
      <c r="Q26" s="324">
        <v>9</v>
      </c>
      <c r="R26" s="358" t="s">
        <v>550</v>
      </c>
      <c r="S26" s="357"/>
      <c r="T26" s="357"/>
      <c r="U26" s="356"/>
      <c r="V26" s="352">
        <f>SUM(iQ3_ORG!FJ3:FJ12)</f>
        <v>1.38888888888889E-3</v>
      </c>
      <c r="W26" s="351"/>
      <c r="X26" s="348">
        <f>IF($AN$40="", 0, SUM(iQ3_ORG!FH3:FH12)*($AN$40+$AN$42+$AN$44-2))</f>
        <v>93.59999999999998</v>
      </c>
      <c r="Y26" s="347"/>
      <c r="Z26" s="352">
        <f>SUM(iQ3_ORG!FK3:FK12)</f>
        <v>2.83564814814815E-2</v>
      </c>
      <c r="AA26" s="351"/>
      <c r="AB26" s="308">
        <f>IF($AN$40="", 0, SUM(iQ3_ORG!FI3:FI12)*($AN$40+$AN$42+$AN$44-2))</f>
        <v>1903.1999999999996</v>
      </c>
      <c r="AC26" s="307"/>
      <c r="AD26" s="336">
        <f>V26+Z26</f>
        <v>2.9745370370370391E-2</v>
      </c>
      <c r="AE26" s="335"/>
      <c r="AF26" s="334"/>
      <c r="AG26" s="348">
        <f>X26+AB26</f>
        <v>1996.7999999999995</v>
      </c>
      <c r="AH26" s="347"/>
      <c r="AI26" s="330"/>
      <c r="AK26" s="292" t="s">
        <v>551</v>
      </c>
      <c r="AL26" s="291"/>
      <c r="AM26" s="290"/>
      <c r="AN26" s="326">
        <f>IF(iQ3_ORG!$B$61="", "", iQ3_ORG!$B$61)</f>
        <v>0</v>
      </c>
      <c r="AO26" s="326"/>
      <c r="AP26" s="325"/>
    </row>
    <row r="27" spans="2:65">
      <c r="B27" s="280"/>
      <c r="C27" s="279"/>
      <c r="D27" s="278"/>
      <c r="E27" s="277"/>
      <c r="F27" s="276"/>
      <c r="G27" s="276"/>
      <c r="H27" s="275"/>
      <c r="I27" s="299"/>
      <c r="J27" s="391"/>
      <c r="K27" s="390"/>
      <c r="L27" s="403"/>
      <c r="M27" s="402"/>
      <c r="N27" s="402"/>
      <c r="O27" s="273"/>
      <c r="Q27" s="359"/>
      <c r="R27" s="355"/>
      <c r="S27" s="354"/>
      <c r="T27" s="354"/>
      <c r="U27" s="353"/>
      <c r="V27" s="350"/>
      <c r="W27" s="349"/>
      <c r="X27" s="346"/>
      <c r="Y27" s="345"/>
      <c r="Z27" s="350"/>
      <c r="AA27" s="349"/>
      <c r="AB27" s="308"/>
      <c r="AC27" s="307"/>
      <c r="AD27" s="333"/>
      <c r="AE27" s="332"/>
      <c r="AF27" s="331"/>
      <c r="AG27" s="346"/>
      <c r="AH27" s="345"/>
      <c r="AI27" s="329"/>
      <c r="AK27" s="289"/>
      <c r="AL27" s="288"/>
      <c r="AM27" s="287"/>
      <c r="AN27" s="326"/>
      <c r="AO27" s="326"/>
      <c r="AP27" s="325"/>
      <c r="BM27" s="575"/>
    </row>
    <row r="28" spans="2:65">
      <c r="B28" s="272" t="s">
        <v>552</v>
      </c>
      <c r="C28" s="271"/>
      <c r="D28" s="271"/>
      <c r="E28" s="268">
        <f>IF(iQ3_ORG!$B$20="", "", iQ3_ORG!$B$20)</f>
        <v>17060</v>
      </c>
      <c r="F28" s="268"/>
      <c r="G28" s="268"/>
      <c r="H28" s="268"/>
      <c r="I28" s="364" t="s">
        <v>553</v>
      </c>
      <c r="J28" s="364"/>
      <c r="K28" s="363"/>
      <c r="L28" s="266" t="str">
        <f>IF(iQ3_ORG!$B$7="", "", iQ3_ORG!$B$7)</f>
        <v>普通</v>
      </c>
      <c r="M28" s="265"/>
      <c r="N28" s="265"/>
      <c r="O28" s="264"/>
      <c r="Q28" s="324">
        <v>10</v>
      </c>
      <c r="R28" s="358" t="s">
        <v>554</v>
      </c>
      <c r="S28" s="357"/>
      <c r="T28" s="357"/>
      <c r="U28" s="356"/>
      <c r="V28" s="352">
        <f>SUM(iQ3_ORG!IK3:IK12)</f>
        <v>6.9444444444444404E-4</v>
      </c>
      <c r="W28" s="351"/>
      <c r="X28" s="348">
        <f>IF($AN$40="", 0, SUM(iQ3_ORG!II3:II12)*($AN$40+$AN$42+$AN$44-2))</f>
        <v>46.399999999999991</v>
      </c>
      <c r="Y28" s="347"/>
      <c r="Z28" s="352">
        <f>SUM(iQ3_ORG!IL3:IL12)</f>
        <v>1.4050925925925901E-2</v>
      </c>
      <c r="AA28" s="351"/>
      <c r="AB28" s="308">
        <f>IF($AN$40="", 0, SUM(iQ3_ORG!IJ3:IJ12)*($AN$40+$AN$42+$AN$44-2))</f>
        <v>945.5999999999998</v>
      </c>
      <c r="AC28" s="307"/>
      <c r="AD28" s="336">
        <f>V28+Z28</f>
        <v>1.4745370370370344E-2</v>
      </c>
      <c r="AE28" s="335"/>
      <c r="AF28" s="334"/>
      <c r="AG28" s="348">
        <f>X28+AB28</f>
        <v>991.99999999999977</v>
      </c>
      <c r="AH28" s="347"/>
      <c r="AI28" s="330"/>
      <c r="AK28" s="292" t="s">
        <v>555</v>
      </c>
      <c r="AL28" s="291"/>
      <c r="AM28" s="290"/>
      <c r="AN28" s="326">
        <f>IF(iQ3_ORG!$B$62="", "", iQ3_ORG!$B$62)</f>
        <v>0</v>
      </c>
      <c r="AO28" s="326"/>
      <c r="AP28" s="325"/>
    </row>
    <row r="29" spans="2:65" customFormat="1" ht="24" customHeight="1" thickBot="1">
      <c r="B29" s="270"/>
      <c r="C29" s="269"/>
      <c r="D29" s="269"/>
      <c r="E29" s="267"/>
      <c r="F29" s="267"/>
      <c r="G29" s="267"/>
      <c r="H29" s="267"/>
      <c r="I29" s="320"/>
      <c r="J29" s="320"/>
      <c r="K29" s="319"/>
      <c r="L29" s="263"/>
      <c r="M29" s="262"/>
      <c r="N29" s="262"/>
      <c r="O29" s="261"/>
      <c r="Q29" s="359"/>
      <c r="R29" s="355"/>
      <c r="S29" s="354"/>
      <c r="T29" s="354"/>
      <c r="U29" s="353"/>
      <c r="V29" s="350"/>
      <c r="W29" s="349"/>
      <c r="X29" s="346"/>
      <c r="Y29" s="345"/>
      <c r="Z29" s="350"/>
      <c r="AA29" s="349"/>
      <c r="AB29" s="308"/>
      <c r="AC29" s="307"/>
      <c r="AD29" s="333"/>
      <c r="AE29" s="332"/>
      <c r="AF29" s="331"/>
      <c r="AG29" s="346"/>
      <c r="AH29" s="345"/>
      <c r="AI29" s="329"/>
      <c r="AK29" s="289"/>
      <c r="AL29" s="288"/>
      <c r="AM29" s="287"/>
      <c r="AN29" s="326"/>
      <c r="AO29" s="326"/>
      <c r="AP29" s="325"/>
    </row>
    <row r="30" spans="2:65" customFormat="1" ht="24" customHeight="1" thickTop="1">
      <c r="B30" s="574"/>
      <c r="C30" s="574"/>
      <c r="D30" s="574"/>
      <c r="E30" s="591"/>
      <c r="F30" s="591"/>
      <c r="G30" s="591"/>
      <c r="H30" s="591"/>
      <c r="I30" s="574"/>
      <c r="J30" s="574"/>
      <c r="K30" s="574"/>
      <c r="P30" s="566"/>
      <c r="Q30" s="324">
        <v>11</v>
      </c>
      <c r="R30" s="358" t="s">
        <v>556</v>
      </c>
      <c r="S30" s="357"/>
      <c r="T30" s="357"/>
      <c r="U30" s="356"/>
      <c r="V30" s="352">
        <f>SUM(iQ3_ORG!KV3:KV12)</f>
        <v>0</v>
      </c>
      <c r="W30" s="351"/>
      <c r="X30" s="348">
        <f>IF($AN$40="", 0, SUM(iQ3_ORG!KU3:KU12)*($AN$40+$AN$42+$AN$44-2))</f>
        <v>0</v>
      </c>
      <c r="Y30" s="347"/>
      <c r="Z30" s="344"/>
      <c r="AA30" s="343"/>
      <c r="AB30" s="340"/>
      <c r="AC30" s="339"/>
      <c r="AD30" s="336">
        <f>V30+Z30</f>
        <v>0</v>
      </c>
      <c r="AE30" s="335"/>
      <c r="AF30" s="334"/>
      <c r="AG30" s="348">
        <f>X30+AB30</f>
        <v>0</v>
      </c>
      <c r="AH30" s="347"/>
      <c r="AI30" s="330"/>
      <c r="AK30" s="292" t="s">
        <v>557</v>
      </c>
      <c r="AL30" s="291"/>
      <c r="AM30" s="290"/>
      <c r="AN30" s="326">
        <f>IF(iQ3_ORG!$B$63="", "", iQ3_ORG!$B$63)</f>
        <v>0</v>
      </c>
      <c r="AO30" s="326"/>
      <c r="AP30" s="325"/>
    </row>
    <row r="31" spans="2:65" customFormat="1" ht="24" customHeight="1" thickBot="1">
      <c r="B31" s="574"/>
      <c r="C31" s="574"/>
      <c r="D31" s="574"/>
      <c r="E31" s="567"/>
      <c r="F31" s="567"/>
      <c r="G31" s="567"/>
      <c r="H31" s="567"/>
      <c r="I31" s="574"/>
      <c r="J31" s="574"/>
      <c r="K31" s="574"/>
      <c r="L31" s="567"/>
      <c r="M31" s="567"/>
      <c r="N31" s="567"/>
      <c r="O31" s="567"/>
      <c r="Q31" s="359"/>
      <c r="R31" s="355"/>
      <c r="S31" s="354"/>
      <c r="T31" s="354"/>
      <c r="U31" s="353"/>
      <c r="V31" s="350"/>
      <c r="W31" s="349"/>
      <c r="X31" s="346"/>
      <c r="Y31" s="345"/>
      <c r="Z31" s="342"/>
      <c r="AA31" s="341"/>
      <c r="AB31" s="338"/>
      <c r="AC31" s="337"/>
      <c r="AD31" s="333"/>
      <c r="AE31" s="332"/>
      <c r="AF31" s="331"/>
      <c r="AG31" s="346"/>
      <c r="AH31" s="345"/>
      <c r="AI31" s="329"/>
      <c r="AJ31" s="567"/>
      <c r="AK31" s="289"/>
      <c r="AL31" s="288"/>
      <c r="AM31" s="287"/>
      <c r="AN31" s="326"/>
      <c r="AO31" s="326"/>
      <c r="AP31" s="325"/>
    </row>
    <row r="32" spans="2:65" customFormat="1" ht="29.25" customHeight="1" thickTop="1">
      <c r="B32" s="395" t="s">
        <v>558</v>
      </c>
      <c r="C32" s="394"/>
      <c r="D32" s="393"/>
      <c r="E32" s="260"/>
      <c r="F32" s="259"/>
      <c r="G32" s="259"/>
      <c r="H32" s="258"/>
      <c r="I32" s="300" t="s">
        <v>559</v>
      </c>
      <c r="J32" s="394"/>
      <c r="K32" s="393"/>
      <c r="L32" s="298" t="str">
        <f>IF(E32="", "- ", E16*E32)</f>
        <v xml:space="preserve">- </v>
      </c>
      <c r="M32" s="297"/>
      <c r="N32" s="297"/>
      <c r="O32" s="296"/>
      <c r="Q32" s="324">
        <v>12</v>
      </c>
      <c r="R32" s="358"/>
      <c r="S32" s="357"/>
      <c r="T32" s="357"/>
      <c r="U32" s="356"/>
      <c r="V32" s="251"/>
      <c r="W32" s="335"/>
      <c r="X32" s="248"/>
      <c r="Y32" s="247"/>
      <c r="Z32" s="251"/>
      <c r="AA32" s="335"/>
      <c r="AB32" s="248"/>
      <c r="AC32" s="247"/>
      <c r="AD32" s="336"/>
      <c r="AE32" s="335"/>
      <c r="AF32" s="334"/>
      <c r="AG32" s="248"/>
      <c r="AH32" s="247"/>
      <c r="AI32" s="242"/>
      <c r="AK32" s="292" t="s">
        <v>560</v>
      </c>
      <c r="AL32" s="291"/>
      <c r="AM32" s="290"/>
      <c r="AN32" s="237">
        <f>IF(iQ3_ORG!$B$69="", "", iQ3_ORG!$B$69)</f>
        <v>3796</v>
      </c>
      <c r="AO32" s="236"/>
      <c r="AP32" s="235"/>
    </row>
    <row r="33" spans="2:42" customFormat="1" ht="29.25" customHeight="1" thickBot="1">
      <c r="B33" s="392"/>
      <c r="C33" s="391"/>
      <c r="D33" s="390"/>
      <c r="E33" s="257"/>
      <c r="F33" s="256"/>
      <c r="G33" s="256"/>
      <c r="H33" s="255"/>
      <c r="I33" s="299"/>
      <c r="J33" s="391"/>
      <c r="K33" s="390"/>
      <c r="L33" s="346"/>
      <c r="M33" s="345"/>
      <c r="N33" s="345"/>
      <c r="O33" s="329"/>
      <c r="Q33" s="417"/>
      <c r="R33" s="254"/>
      <c r="S33" s="253"/>
      <c r="T33" s="253"/>
      <c r="U33" s="252"/>
      <c r="V33" s="250"/>
      <c r="W33" s="249"/>
      <c r="X33" s="246"/>
      <c r="Y33" s="245"/>
      <c r="Z33" s="250"/>
      <c r="AA33" s="249"/>
      <c r="AB33" s="246"/>
      <c r="AC33" s="245"/>
      <c r="AD33" s="244"/>
      <c r="AE33" s="249"/>
      <c r="AF33" s="243"/>
      <c r="AG33" s="246"/>
      <c r="AH33" s="245"/>
      <c r="AI33" s="241"/>
      <c r="AK33" s="240"/>
      <c r="AL33" s="239"/>
      <c r="AM33" s="238"/>
      <c r="AN33" s="234"/>
      <c r="AO33" s="233"/>
      <c r="AP33" s="232"/>
    </row>
    <row r="34" spans="2:42" customFormat="1" ht="29.25" customHeight="1" thickTop="1">
      <c r="B34" s="365" t="s">
        <v>561</v>
      </c>
      <c r="C34" s="364"/>
      <c r="D34" s="363"/>
      <c r="E34" s="348" t="str">
        <f>IF(E32="", "- ",L32-E28)</f>
        <v xml:space="preserve">- </v>
      </c>
      <c r="F34" s="347"/>
      <c r="G34" s="347"/>
      <c r="H34" s="295"/>
      <c r="I34" s="293" t="s">
        <v>562</v>
      </c>
      <c r="J34" s="364"/>
      <c r="K34" s="363"/>
      <c r="L34" s="286" t="str">
        <f>IF(L32="- ", "- % ",E34/L32)</f>
        <v xml:space="preserve">- % </v>
      </c>
      <c r="M34" s="285"/>
      <c r="N34" s="285"/>
      <c r="O34" s="284"/>
      <c r="Q34" s="575"/>
      <c r="R34" s="419" t="s">
        <v>563</v>
      </c>
      <c r="S34" s="418"/>
      <c r="T34" s="418"/>
      <c r="U34" s="224"/>
      <c r="V34" s="222">
        <f>iQ3_ORG!$B$50</f>
        <v>1.5949074074074102E-2</v>
      </c>
      <c r="W34" s="221"/>
      <c r="X34" s="218">
        <f>iQ3_ORG!$D$50</f>
        <v>1138</v>
      </c>
      <c r="Y34" s="217"/>
      <c r="Z34" s="214">
        <f>iQ3_ORG!$B$51</f>
        <v>7.5578703703703703E-2</v>
      </c>
      <c r="AA34" s="221"/>
      <c r="AB34" s="218">
        <f>iQ3_ORG!$D$51</f>
        <v>6361</v>
      </c>
      <c r="AC34" s="212"/>
      <c r="AD34" s="210">
        <f>V34+Z34</f>
        <v>9.1527777777777805E-2</v>
      </c>
      <c r="AE34" s="209"/>
      <c r="AF34" s="209"/>
      <c r="AG34" s="218">
        <f>X34+AB34</f>
        <v>7499</v>
      </c>
      <c r="AH34" s="212"/>
      <c r="AI34" s="206"/>
      <c r="AK34" s="204" t="s">
        <v>564</v>
      </c>
      <c r="AL34" s="204"/>
      <c r="AM34" s="204"/>
      <c r="AN34" s="202">
        <f>IF(iQ3_ORG!$B$52="", "", iQ3_ORG!$B$52+iQ3_ORG!$B$53)</f>
        <v>3796</v>
      </c>
      <c r="AO34" s="202"/>
      <c r="AP34" s="202"/>
    </row>
    <row r="35" spans="2:42" customFormat="1" ht="29.25" customHeight="1" thickBot="1">
      <c r="B35" s="321"/>
      <c r="C35" s="320"/>
      <c r="D35" s="319"/>
      <c r="E35" s="231"/>
      <c r="F35" s="230"/>
      <c r="G35" s="230"/>
      <c r="H35" s="229"/>
      <c r="I35" s="228"/>
      <c r="J35" s="320"/>
      <c r="K35" s="319"/>
      <c r="L35" s="227"/>
      <c r="M35" s="226"/>
      <c r="N35" s="226"/>
      <c r="O35" s="225"/>
      <c r="Q35" s="575"/>
      <c r="R35" s="417"/>
      <c r="S35" s="416"/>
      <c r="T35" s="416"/>
      <c r="U35" s="223"/>
      <c r="V35" s="220"/>
      <c r="W35" s="219"/>
      <c r="X35" s="216"/>
      <c r="Y35" s="215"/>
      <c r="Z35" s="213"/>
      <c r="AA35" s="219"/>
      <c r="AB35" s="216"/>
      <c r="AC35" s="211"/>
      <c r="AD35" s="208"/>
      <c r="AE35" s="207"/>
      <c r="AF35" s="207"/>
      <c r="AG35" s="216"/>
      <c r="AH35" s="211"/>
      <c r="AI35" s="205"/>
      <c r="AK35" s="203"/>
      <c r="AL35" s="203"/>
      <c r="AM35" s="203"/>
      <c r="AN35" s="201"/>
      <c r="AO35" s="201"/>
      <c r="AP35" s="201"/>
    </row>
    <row r="36" spans="2:42" customFormat="1" ht="29.25" customHeight="1" thickTop="1">
      <c r="B36" s="566"/>
      <c r="C36" s="566"/>
      <c r="D36" s="566"/>
      <c r="E36" s="566"/>
      <c r="F36" s="566"/>
      <c r="G36" s="566"/>
      <c r="H36" s="566"/>
      <c r="I36" s="592"/>
      <c r="J36" s="566"/>
      <c r="K36" s="566"/>
      <c r="L36" s="593"/>
      <c r="M36" s="593"/>
      <c r="N36" s="593"/>
      <c r="O36" s="593"/>
      <c r="R36" s="566"/>
      <c r="S36" s="566"/>
      <c r="T36" s="566"/>
      <c r="U36" s="566"/>
      <c r="V36" s="200"/>
      <c r="W36" s="200"/>
      <c r="X36" s="297"/>
      <c r="Y36" s="297"/>
      <c r="Z36" s="200"/>
      <c r="AA36" s="200"/>
      <c r="AB36" s="297"/>
      <c r="AC36" s="200"/>
      <c r="AD36" s="592"/>
      <c r="AE36" s="594"/>
      <c r="AF36" s="595"/>
      <c r="AG36" s="199"/>
      <c r="AH36" s="199"/>
      <c r="AI36" s="199"/>
    </row>
    <row r="37" spans="2:42" customFormat="1" ht="29.25" customHeight="1" thickBot="1">
      <c r="B37" s="566"/>
      <c r="C37" s="566"/>
      <c r="D37" s="566"/>
      <c r="E37" s="566"/>
      <c r="F37" s="566"/>
      <c r="G37" s="566"/>
      <c r="H37" s="566"/>
      <c r="I37" s="592"/>
      <c r="J37" s="566"/>
      <c r="K37" s="566"/>
      <c r="L37" s="593"/>
      <c r="M37" s="593"/>
      <c r="N37" s="593"/>
      <c r="O37" s="593"/>
      <c r="R37" s="566"/>
      <c r="S37" s="566"/>
      <c r="T37" s="566"/>
      <c r="U37" s="566"/>
      <c r="V37" s="592"/>
      <c r="W37" s="592"/>
      <c r="X37" s="592"/>
      <c r="Y37" s="596"/>
      <c r="Z37" s="592"/>
      <c r="AA37" s="592"/>
      <c r="AB37" s="592"/>
      <c r="AC37" s="592"/>
      <c r="AD37" s="592"/>
      <c r="AE37" s="596"/>
      <c r="AF37" s="592"/>
      <c r="AG37" s="592"/>
    </row>
    <row r="38" spans="2:42" customFormat="1" ht="29.25" customHeight="1" thickTop="1">
      <c r="B38" s="576"/>
      <c r="C38" s="369" t="s">
        <v>565</v>
      </c>
      <c r="D38" s="383"/>
      <c r="E38" s="383"/>
      <c r="F38" s="383"/>
      <c r="G38" s="383"/>
      <c r="H38" s="383"/>
      <c r="I38" s="383"/>
      <c r="J38" s="383"/>
      <c r="K38" s="383"/>
      <c r="L38" s="383"/>
      <c r="M38" s="383"/>
      <c r="N38" s="383"/>
      <c r="O38" s="383"/>
      <c r="P38" s="383"/>
      <c r="Q38" s="383"/>
      <c r="R38" s="383"/>
      <c r="S38" s="383"/>
      <c r="T38" s="383"/>
      <c r="U38" s="383"/>
      <c r="V38" s="383"/>
      <c r="W38" s="383"/>
      <c r="X38" s="383"/>
      <c r="Y38" s="383"/>
      <c r="Z38" s="383"/>
      <c r="AA38" s="383"/>
      <c r="AB38" s="383"/>
      <c r="AC38" s="383"/>
      <c r="AD38" s="383"/>
      <c r="AE38" s="383"/>
      <c r="AF38" s="383"/>
      <c r="AG38" s="383"/>
      <c r="AH38" s="383"/>
      <c r="AI38" s="198"/>
      <c r="AK38" s="409" t="s">
        <v>566</v>
      </c>
      <c r="AL38" s="408"/>
      <c r="AM38" s="408"/>
      <c r="AN38" s="408"/>
      <c r="AO38" s="408"/>
      <c r="AP38" s="367"/>
    </row>
    <row r="39" spans="2:42" customFormat="1" ht="29.25" customHeight="1">
      <c r="B39" s="576"/>
      <c r="C39" s="368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R39" s="381"/>
      <c r="S39" s="381"/>
      <c r="T39" s="381"/>
      <c r="U39" s="381"/>
      <c r="V39" s="381"/>
      <c r="W39" s="381"/>
      <c r="X39" s="381"/>
      <c r="Y39" s="381"/>
      <c r="Z39" s="381"/>
      <c r="AA39" s="381"/>
      <c r="AB39" s="381"/>
      <c r="AC39" s="381"/>
      <c r="AD39" s="381"/>
      <c r="AE39" s="381"/>
      <c r="AF39" s="381"/>
      <c r="AG39" s="381"/>
      <c r="AH39" s="381"/>
      <c r="AI39" s="197"/>
      <c r="AJ39" s="591"/>
      <c r="AK39" s="407"/>
      <c r="AL39" s="406"/>
      <c r="AM39" s="406"/>
      <c r="AN39" s="406"/>
      <c r="AO39" s="406"/>
      <c r="AP39" s="366"/>
    </row>
    <row r="40" spans="2:42" customFormat="1" ht="29.25" customHeight="1">
      <c r="B40" s="576"/>
      <c r="C40" s="196" t="s">
        <v>567</v>
      </c>
      <c r="D40" s="196"/>
      <c r="E40" s="196"/>
      <c r="F40" s="196"/>
      <c r="G40" s="196"/>
      <c r="H40" s="196"/>
      <c r="I40" s="196"/>
      <c r="J40" s="196"/>
      <c r="K40" s="195"/>
      <c r="L40" s="192" t="s">
        <v>568</v>
      </c>
      <c r="M40" s="195"/>
      <c r="N40" s="192" t="s">
        <v>569</v>
      </c>
      <c r="O40" s="195"/>
      <c r="P40" s="192" t="s">
        <v>570</v>
      </c>
      <c r="Q40" s="196"/>
      <c r="R40" s="196"/>
      <c r="S40" s="196"/>
      <c r="T40" s="195"/>
      <c r="U40" s="192" t="s">
        <v>571</v>
      </c>
      <c r="V40" s="195"/>
      <c r="W40" s="190" t="s">
        <v>572</v>
      </c>
      <c r="X40" s="189"/>
      <c r="Y40" s="188"/>
      <c r="Z40" s="183" t="s">
        <v>573</v>
      </c>
      <c r="AA40" s="182"/>
      <c r="AB40" s="182"/>
      <c r="AC40" s="190" t="s">
        <v>574</v>
      </c>
      <c r="AD40" s="189"/>
      <c r="AE40" s="188"/>
      <c r="AF40" s="189" t="s">
        <v>575</v>
      </c>
      <c r="AG40" s="189"/>
      <c r="AH40" s="189"/>
      <c r="AI40" s="177"/>
      <c r="AK40" s="175" t="s">
        <v>576</v>
      </c>
      <c r="AL40" s="174"/>
      <c r="AM40" s="174"/>
      <c r="AN40" s="173">
        <f>IF(iQ3_ORG!$D$5="", "",iQ3_ORG!$D$5)</f>
        <v>0.8</v>
      </c>
      <c r="AO40" s="173"/>
      <c r="AP40" s="172"/>
    </row>
    <row r="41" spans="2:42" customFormat="1" ht="29.25" customHeight="1">
      <c r="B41" s="576"/>
      <c r="C41" s="194"/>
      <c r="D41" s="194"/>
      <c r="E41" s="194"/>
      <c r="F41" s="194"/>
      <c r="G41" s="194"/>
      <c r="H41" s="194"/>
      <c r="I41" s="194"/>
      <c r="J41" s="194"/>
      <c r="K41" s="193"/>
      <c r="L41" s="191"/>
      <c r="M41" s="193"/>
      <c r="N41" s="191"/>
      <c r="O41" s="193"/>
      <c r="P41" s="191"/>
      <c r="Q41" s="194"/>
      <c r="R41" s="194"/>
      <c r="S41" s="194"/>
      <c r="T41" s="193"/>
      <c r="U41" s="191"/>
      <c r="V41" s="193"/>
      <c r="W41" s="187"/>
      <c r="X41" s="186"/>
      <c r="Y41" s="185"/>
      <c r="Z41" s="181"/>
      <c r="AA41" s="180"/>
      <c r="AB41" s="180"/>
      <c r="AC41" s="187"/>
      <c r="AD41" s="186"/>
      <c r="AE41" s="185"/>
      <c r="AF41" s="186"/>
      <c r="AG41" s="186"/>
      <c r="AH41" s="186"/>
      <c r="AI41" s="176"/>
      <c r="AK41" s="175"/>
      <c r="AL41" s="174"/>
      <c r="AM41" s="174"/>
      <c r="AN41" s="173"/>
      <c r="AO41" s="173"/>
      <c r="AP41" s="172"/>
    </row>
    <row r="42" spans="2:42" customFormat="1" ht="29.25" customHeight="1">
      <c r="B42" s="576"/>
      <c r="C42" s="194"/>
      <c r="D42" s="194"/>
      <c r="E42" s="194"/>
      <c r="F42" s="194"/>
      <c r="G42" s="194"/>
      <c r="H42" s="194"/>
      <c r="I42" s="194"/>
      <c r="J42" s="194"/>
      <c r="K42" s="193"/>
      <c r="L42" s="191"/>
      <c r="M42" s="193"/>
      <c r="N42" s="191"/>
      <c r="O42" s="193"/>
      <c r="P42" s="191"/>
      <c r="Q42" s="194"/>
      <c r="R42" s="194"/>
      <c r="S42" s="194"/>
      <c r="T42" s="193"/>
      <c r="U42" s="191"/>
      <c r="V42" s="193"/>
      <c r="W42" s="187"/>
      <c r="X42" s="186"/>
      <c r="Y42" s="185"/>
      <c r="Z42" s="181"/>
      <c r="AA42" s="180"/>
      <c r="AB42" s="180"/>
      <c r="AC42" s="187"/>
      <c r="AD42" s="186"/>
      <c r="AE42" s="185"/>
      <c r="AF42" s="186"/>
      <c r="AG42" s="186"/>
      <c r="AH42" s="186"/>
      <c r="AI42" s="176"/>
      <c r="AK42" s="328" t="s">
        <v>577</v>
      </c>
      <c r="AL42" s="357"/>
      <c r="AM42" s="356"/>
      <c r="AN42" s="318">
        <f>IF(iQ3_ORG!$D$2="", "", iQ3_ORG!$D$2)</f>
        <v>1</v>
      </c>
      <c r="AO42" s="317"/>
      <c r="AP42" s="274"/>
    </row>
    <row r="43" spans="2:42" customFormat="1" ht="29.25" customHeight="1" thickBot="1">
      <c r="B43" s="577"/>
      <c r="C43" s="381"/>
      <c r="D43" s="381"/>
      <c r="E43" s="381"/>
      <c r="F43" s="381"/>
      <c r="G43" s="381"/>
      <c r="H43" s="381"/>
      <c r="I43" s="381"/>
      <c r="J43" s="381"/>
      <c r="K43" s="380"/>
      <c r="L43" s="378"/>
      <c r="M43" s="380"/>
      <c r="N43" s="378"/>
      <c r="O43" s="380"/>
      <c r="P43" s="378"/>
      <c r="Q43" s="381"/>
      <c r="R43" s="381"/>
      <c r="S43" s="381"/>
      <c r="T43" s="380"/>
      <c r="U43" s="378"/>
      <c r="V43" s="380"/>
      <c r="W43" s="371"/>
      <c r="X43" s="374"/>
      <c r="Y43" s="184"/>
      <c r="Z43" s="179"/>
      <c r="AA43" s="178"/>
      <c r="AB43" s="178"/>
      <c r="AC43" s="371"/>
      <c r="AD43" s="374"/>
      <c r="AE43" s="184"/>
      <c r="AF43" s="374"/>
      <c r="AG43" s="374"/>
      <c r="AH43" s="374"/>
      <c r="AI43" s="370"/>
      <c r="AK43" s="327"/>
      <c r="AL43" s="354"/>
      <c r="AM43" s="353"/>
      <c r="AN43" s="403"/>
      <c r="AO43" s="402"/>
      <c r="AP43" s="273"/>
    </row>
    <row r="44" spans="2:42" customFormat="1" ht="29.25" customHeight="1" thickTop="1">
      <c r="B44" s="419">
        <v>1</v>
      </c>
      <c r="C44" s="362" t="str">
        <f>IF(AND(iQ3_ORG!$H3="", iQ3_ORG!$I3=""),
    "",
    IF(iQ3_ORG!$H3="",
      iQ3_ORG!$I3,
      IF(iQ3_ORG!$I3="",
        iQ3_ORG!$H3,
        iQ3_ORG!$H3 &amp; "("&amp; iQ3_ORG!$I3 &amp; ")"
      )
    )
  )</f>
        <v>7365336C-03(7365336C-03)</v>
      </c>
      <c r="D44" s="361"/>
      <c r="E44" s="361"/>
      <c r="F44" s="361"/>
      <c r="G44" s="361"/>
      <c r="H44" s="361"/>
      <c r="I44" s="361"/>
      <c r="J44" s="361"/>
      <c r="K44" s="171"/>
      <c r="L44" s="318" t="str">
        <f>IF(iQ3_ORG!$AI$3="", "", iQ3_ORG!$AI$3)</f>
        <v>05_SS400</v>
      </c>
      <c r="M44" s="316"/>
      <c r="N44" s="318">
        <f>IF(iQ3_ORG!$AK$3="", "", iQ3_ORG!$AK$3)</f>
        <v>9</v>
      </c>
      <c r="O44" s="316"/>
      <c r="P44" s="318" t="str">
        <f>IF(iQ3_ORG!$AW$3="", "", iQ3_ORG!$AW$3 &amp; "×" &amp; iQ3_ORG!$AX$3)</f>
        <v>134×100</v>
      </c>
      <c r="Q44" s="317"/>
      <c r="R44" s="317"/>
      <c r="S44" s="317"/>
      <c r="T44" s="316"/>
      <c r="U44" s="318" t="str">
        <f>IF(iQ3_ORG!$K$3="", "", iQ3_ORG!$K$3)</f>
        <v>1</v>
      </c>
      <c r="V44" s="316"/>
      <c r="W44" s="168">
        <f>IF(iQ3_ORG!$BC$3="", "", iQ3_ORG!$BC$3)</f>
        <v>180</v>
      </c>
      <c r="X44" s="167"/>
      <c r="Y44" s="166"/>
      <c r="Z44" s="162">
        <f>IF(iQ3_ORG!$BD$3="", "", iQ3_ORG!$BD$3)</f>
        <v>0</v>
      </c>
      <c r="AA44" s="162"/>
      <c r="AB44" s="162"/>
      <c r="AC44" s="173">
        <f>IF(iQ3_ORG!$BA$3="", "", iQ3_ORG!$BA$3)</f>
        <v>0.94699999999999995</v>
      </c>
      <c r="AD44" s="173"/>
      <c r="AE44" s="173"/>
      <c r="AF44" s="161">
        <f>IF(iQ3_ORG!$P$3="", "", iQ3_ORG!$P$3)</f>
        <v>354</v>
      </c>
      <c r="AG44" s="161"/>
      <c r="AH44" s="161"/>
      <c r="AI44" s="160"/>
      <c r="AK44" s="328" t="s">
        <v>578</v>
      </c>
      <c r="AL44" s="357"/>
      <c r="AM44" s="356"/>
      <c r="AN44" s="173">
        <f>IF(iQ3_ORG!$D$3="", "", iQ3_ORG!$D$3)</f>
        <v>1</v>
      </c>
      <c r="AO44" s="173"/>
      <c r="AP44" s="172"/>
    </row>
    <row r="45" spans="2:42" customFormat="1" ht="29.25" customHeight="1">
      <c r="B45" s="359"/>
      <c r="C45" s="386"/>
      <c r="D45" s="385"/>
      <c r="E45" s="385"/>
      <c r="F45" s="385"/>
      <c r="G45" s="385"/>
      <c r="H45" s="385"/>
      <c r="I45" s="385"/>
      <c r="J45" s="385"/>
      <c r="K45" s="170"/>
      <c r="L45" s="403"/>
      <c r="M45" s="169"/>
      <c r="N45" s="403"/>
      <c r="O45" s="169"/>
      <c r="P45" s="403"/>
      <c r="Q45" s="402"/>
      <c r="R45" s="402"/>
      <c r="S45" s="402"/>
      <c r="T45" s="169"/>
      <c r="U45" s="403"/>
      <c r="V45" s="169"/>
      <c r="W45" s="165"/>
      <c r="X45" s="164"/>
      <c r="Y45" s="163"/>
      <c r="Z45" s="162"/>
      <c r="AA45" s="162"/>
      <c r="AB45" s="162"/>
      <c r="AC45" s="173"/>
      <c r="AD45" s="173"/>
      <c r="AE45" s="173"/>
      <c r="AF45" s="161"/>
      <c r="AG45" s="161"/>
      <c r="AH45" s="161"/>
      <c r="AI45" s="160"/>
      <c r="AK45" s="327"/>
      <c r="AL45" s="354"/>
      <c r="AM45" s="353"/>
      <c r="AN45" s="173"/>
      <c r="AO45" s="173"/>
      <c r="AP45" s="172"/>
    </row>
    <row r="46" spans="2:42" customFormat="1" ht="29.25" customHeight="1">
      <c r="B46" s="324">
        <v>2</v>
      </c>
      <c r="C46" s="362" t="str">
        <f>IF(AND(iQ3_ORG!$H4="", iQ3_ORG!$I4=""),
    "",
    IF(iQ3_ORG!$H4="",
      iQ3_ORG!$I4,
      IF(iQ3_ORG!$I4="",
        iQ3_ORG!$H4,
        iQ3_ORG!$H4 &amp; "("&amp; iQ3_ORG!$I4 &amp; ")"
      )
    )
  )</f>
        <v>7365336C-02(7365336C-02)</v>
      </c>
      <c r="D46" s="361"/>
      <c r="E46" s="361"/>
      <c r="F46" s="361"/>
      <c r="G46" s="361"/>
      <c r="H46" s="361"/>
      <c r="I46" s="361"/>
      <c r="J46" s="361"/>
      <c r="K46" s="171"/>
      <c r="L46" s="318" t="str">
        <f>IF(iQ3_ORG!$AI$4="", "", iQ3_ORG!$AI$4)</f>
        <v>05_SS400</v>
      </c>
      <c r="M46" s="316"/>
      <c r="N46" s="318">
        <f>IF(iQ3_ORG!$AK$4="", "", iQ3_ORG!$AK$4)</f>
        <v>9</v>
      </c>
      <c r="O46" s="316"/>
      <c r="P46" s="318" t="str">
        <f>IF(iQ3_ORG!$AW$4="", "", iQ3_ORG!$AW$4 &amp; "×" &amp; iQ3_ORG!$AX$4)</f>
        <v>1230×134</v>
      </c>
      <c r="Q46" s="317"/>
      <c r="R46" s="317"/>
      <c r="S46" s="317"/>
      <c r="T46" s="316"/>
      <c r="U46" s="318" t="str">
        <f>IF(iQ3_ORG!$K$4="", "", iQ3_ORG!$K$4)</f>
        <v>1</v>
      </c>
      <c r="V46" s="316"/>
      <c r="W46" s="168">
        <f>IF(iQ3_ORG!$BC$4="", "", iQ3_ORG!$BC$4)</f>
        <v>180</v>
      </c>
      <c r="X46" s="167"/>
      <c r="Y46" s="166"/>
      <c r="Z46" s="162">
        <f>IF(iQ3_ORG!$BD$4="", "", iQ3_ORG!$BD$4)</f>
        <v>0</v>
      </c>
      <c r="AA46" s="162"/>
      <c r="AB46" s="162"/>
      <c r="AC46" s="173">
        <f>IF(iQ3_ORG!$BA$4="", "", iQ3_ORG!$BA$4)</f>
        <v>11.645</v>
      </c>
      <c r="AD46" s="173"/>
      <c r="AE46" s="173"/>
      <c r="AF46" s="161">
        <f>IF(iQ3_ORG!$P$4="", "", iQ3_ORG!$P$4)</f>
        <v>3133</v>
      </c>
      <c r="AG46" s="161"/>
      <c r="AH46" s="161"/>
      <c r="AI46" s="160"/>
      <c r="AK46" s="328" t="s">
        <v>579</v>
      </c>
      <c r="AL46" s="357"/>
      <c r="AM46" s="356"/>
      <c r="AN46" s="173">
        <f>IF(iQ3_ORG!$D$7="", "", iQ3_ORG!$D$7)</f>
        <v>1</v>
      </c>
      <c r="AO46" s="173"/>
      <c r="AP46" s="172"/>
    </row>
    <row r="47" spans="2:42" customFormat="1" ht="29.25" customHeight="1">
      <c r="B47" s="359"/>
      <c r="C47" s="386"/>
      <c r="D47" s="385"/>
      <c r="E47" s="385"/>
      <c r="F47" s="385"/>
      <c r="G47" s="385"/>
      <c r="H47" s="385"/>
      <c r="I47" s="385"/>
      <c r="J47" s="385"/>
      <c r="K47" s="170"/>
      <c r="L47" s="403"/>
      <c r="M47" s="169"/>
      <c r="N47" s="403"/>
      <c r="O47" s="169"/>
      <c r="P47" s="403"/>
      <c r="Q47" s="402"/>
      <c r="R47" s="402"/>
      <c r="S47" s="402"/>
      <c r="T47" s="169"/>
      <c r="U47" s="403"/>
      <c r="V47" s="169"/>
      <c r="W47" s="165"/>
      <c r="X47" s="164"/>
      <c r="Y47" s="163"/>
      <c r="Z47" s="162"/>
      <c r="AA47" s="162"/>
      <c r="AB47" s="162"/>
      <c r="AC47" s="173"/>
      <c r="AD47" s="173"/>
      <c r="AE47" s="173"/>
      <c r="AF47" s="161"/>
      <c r="AG47" s="161"/>
      <c r="AH47" s="161"/>
      <c r="AI47" s="160"/>
      <c r="AK47" s="327"/>
      <c r="AL47" s="354"/>
      <c r="AM47" s="353"/>
      <c r="AN47" s="173"/>
      <c r="AO47" s="173"/>
      <c r="AP47" s="172"/>
    </row>
    <row r="48" spans="2:42" customFormat="1" ht="29.25" customHeight="1">
      <c r="B48" s="324">
        <v>3</v>
      </c>
      <c r="C48" s="362" t="str">
        <f>IF(AND(iQ3_ORG!$H5="", iQ3_ORG!$I5=""),
    "",
    IF(iQ3_ORG!$H5="",
      iQ3_ORG!$I5,
      IF(iQ3_ORG!$I5="",
        iQ3_ORG!$H5,
        iQ3_ORG!$H5 &amp; "("&amp; iQ3_ORG!$I5 &amp; ")"
      )
    )
  )</f>
        <v>7365336C-01(7365336C-01)</v>
      </c>
      <c r="D48" s="361"/>
      <c r="E48" s="361"/>
      <c r="F48" s="361"/>
      <c r="G48" s="361"/>
      <c r="H48" s="361"/>
      <c r="I48" s="361"/>
      <c r="J48" s="361"/>
      <c r="K48" s="171"/>
      <c r="L48" s="318" t="str">
        <f>IF(iQ3_ORG!$AI$5="", "", iQ3_ORG!$AI$5)</f>
        <v>05_SS400</v>
      </c>
      <c r="M48" s="316"/>
      <c r="N48" s="318">
        <f>IF(iQ3_ORG!$AK$5="", "", iQ3_ORG!$AK$5)</f>
        <v>9</v>
      </c>
      <c r="O48" s="316"/>
      <c r="P48" s="318" t="str">
        <f>IF(iQ3_ORG!$AW$5="", "", iQ3_ORG!$AW$5 &amp; "×" &amp; iQ3_ORG!$AX$5)</f>
        <v>1230×200</v>
      </c>
      <c r="Q48" s="317"/>
      <c r="R48" s="317"/>
      <c r="S48" s="317"/>
      <c r="T48" s="316"/>
      <c r="U48" s="318" t="str">
        <f>IF(iQ3_ORG!$K$5="", "", iQ3_ORG!$K$5)</f>
        <v>1</v>
      </c>
      <c r="V48" s="316"/>
      <c r="W48" s="168">
        <f>IF(iQ3_ORG!$BC$5="", "", iQ3_ORG!$BC$5)</f>
        <v>180</v>
      </c>
      <c r="X48" s="167"/>
      <c r="Y48" s="166"/>
      <c r="Z48" s="162">
        <f>IF(iQ3_ORG!$BD$5="", "", iQ3_ORG!$BD$5)</f>
        <v>0</v>
      </c>
      <c r="AA48" s="162"/>
      <c r="AB48" s="162"/>
      <c r="AC48" s="173">
        <f>IF(iQ3_ORG!$BA$5="", "", iQ3_ORG!$BA$5)</f>
        <v>17.38</v>
      </c>
      <c r="AD48" s="173"/>
      <c r="AE48" s="173"/>
      <c r="AF48" s="161">
        <f>IF(iQ3_ORG!$P$5="", "", iQ3_ORG!$P$5)</f>
        <v>4199</v>
      </c>
      <c r="AG48" s="161"/>
      <c r="AH48" s="161"/>
      <c r="AI48" s="160"/>
      <c r="AK48" s="328" t="s">
        <v>580</v>
      </c>
      <c r="AL48" s="357"/>
      <c r="AM48" s="356"/>
      <c r="AN48" s="173">
        <f>IF(iQ3_ORG!$D$4="", "", iQ3_ORG!$D$4)</f>
        <v>1</v>
      </c>
      <c r="AO48" s="173"/>
      <c r="AP48" s="172"/>
    </row>
    <row r="49" spans="2:42" customFormat="1" ht="29.25" customHeight="1">
      <c r="B49" s="359"/>
      <c r="C49" s="386"/>
      <c r="D49" s="385"/>
      <c r="E49" s="385"/>
      <c r="F49" s="385"/>
      <c r="G49" s="385"/>
      <c r="H49" s="385"/>
      <c r="I49" s="385"/>
      <c r="J49" s="385"/>
      <c r="K49" s="170"/>
      <c r="L49" s="403"/>
      <c r="M49" s="169"/>
      <c r="N49" s="403"/>
      <c r="O49" s="169"/>
      <c r="P49" s="403"/>
      <c r="Q49" s="402"/>
      <c r="R49" s="402"/>
      <c r="S49" s="402"/>
      <c r="T49" s="169"/>
      <c r="U49" s="403"/>
      <c r="V49" s="169"/>
      <c r="W49" s="165"/>
      <c r="X49" s="164"/>
      <c r="Y49" s="163"/>
      <c r="Z49" s="162"/>
      <c r="AA49" s="162"/>
      <c r="AB49" s="162"/>
      <c r="AC49" s="173"/>
      <c r="AD49" s="173"/>
      <c r="AE49" s="173"/>
      <c r="AF49" s="161"/>
      <c r="AG49" s="161"/>
      <c r="AH49" s="161"/>
      <c r="AI49" s="160"/>
      <c r="AK49" s="327"/>
      <c r="AL49" s="354"/>
      <c r="AM49" s="353"/>
      <c r="AN49" s="173"/>
      <c r="AO49" s="173"/>
      <c r="AP49" s="172"/>
    </row>
    <row r="50" spans="2:42" customFormat="1" ht="29.25" customHeight="1">
      <c r="B50" s="324">
        <v>4</v>
      </c>
      <c r="C50" s="362" t="str">
        <f>IF(AND(iQ3_ORG!$H6="", iQ3_ORG!$I6=""),
    "",
    IF(iQ3_ORG!$H6="",
      iQ3_ORG!$I6,
      IF(iQ3_ORG!$I6="",
        iQ3_ORG!$H6,
        iQ3_ORG!$H6 &amp; "("&amp; iQ3_ORG!$I6 &amp; ")"
      )
    )
  )</f>
        <v/>
      </c>
      <c r="D50" s="361"/>
      <c r="E50" s="361"/>
      <c r="F50" s="361"/>
      <c r="G50" s="361"/>
      <c r="H50" s="361"/>
      <c r="I50" s="361"/>
      <c r="J50" s="361"/>
      <c r="K50" s="171"/>
      <c r="L50" s="318" t="str">
        <f>IF(iQ3_ORG!$AI$6="", "", iQ3_ORG!$AI$6)</f>
        <v/>
      </c>
      <c r="M50" s="316"/>
      <c r="N50" s="318" t="str">
        <f>IF(iQ3_ORG!$AK$6="", "", iQ3_ORG!$AK$6)</f>
        <v/>
      </c>
      <c r="O50" s="316"/>
      <c r="P50" s="318" t="str">
        <f>IF(iQ3_ORG!$AW$6="", "", iQ3_ORG!$AW$6 &amp; "×" &amp; iQ3_ORG!$AX$6)</f>
        <v/>
      </c>
      <c r="Q50" s="317"/>
      <c r="R50" s="317"/>
      <c r="S50" s="317"/>
      <c r="T50" s="316"/>
      <c r="U50" s="318" t="str">
        <f>IF(iQ3_ORG!$K$6="", "", iQ3_ORG!$K$6)</f>
        <v/>
      </c>
      <c r="V50" s="316"/>
      <c r="W50" s="168" t="str">
        <f>IF(iQ3_ORG!$BC$6="", "", iQ3_ORG!$BC$6)</f>
        <v/>
      </c>
      <c r="X50" s="167"/>
      <c r="Y50" s="166"/>
      <c r="Z50" s="162" t="str">
        <f>IF(iQ3_ORG!$BD$6="", "", iQ3_ORG!$BD$6)</f>
        <v/>
      </c>
      <c r="AA50" s="162"/>
      <c r="AB50" s="162"/>
      <c r="AC50" s="173" t="str">
        <f>IF(iQ3_ORG!$BA$6="", "", iQ3_ORG!$BA$6)</f>
        <v/>
      </c>
      <c r="AD50" s="173"/>
      <c r="AE50" s="173"/>
      <c r="AF50" s="161" t="str">
        <f>IF(iQ3_ORG!$P$6="", "", iQ3_ORG!$P$6)</f>
        <v/>
      </c>
      <c r="AG50" s="161"/>
      <c r="AH50" s="161"/>
      <c r="AI50" s="160"/>
      <c r="AK50" s="175" t="s">
        <v>581</v>
      </c>
      <c r="AL50" s="174"/>
      <c r="AM50" s="174"/>
      <c r="AN50" s="173">
        <f>IF(iQ3_ORG!$D$6="", "", iQ3_ORG!$D$6)</f>
        <v>1.25</v>
      </c>
      <c r="AO50" s="173"/>
      <c r="AP50" s="172"/>
    </row>
    <row r="51" spans="2:42" customFormat="1" ht="29.25" customHeight="1">
      <c r="B51" s="359"/>
      <c r="C51" s="386"/>
      <c r="D51" s="385"/>
      <c r="E51" s="385"/>
      <c r="F51" s="385"/>
      <c r="G51" s="385"/>
      <c r="H51" s="385"/>
      <c r="I51" s="385"/>
      <c r="J51" s="385"/>
      <c r="K51" s="170"/>
      <c r="L51" s="403"/>
      <c r="M51" s="169"/>
      <c r="N51" s="403"/>
      <c r="O51" s="169"/>
      <c r="P51" s="403"/>
      <c r="Q51" s="402"/>
      <c r="R51" s="402"/>
      <c r="S51" s="402"/>
      <c r="T51" s="169"/>
      <c r="U51" s="403"/>
      <c r="V51" s="169"/>
      <c r="W51" s="165"/>
      <c r="X51" s="164"/>
      <c r="Y51" s="163"/>
      <c r="Z51" s="162"/>
      <c r="AA51" s="162"/>
      <c r="AB51" s="162"/>
      <c r="AC51" s="173"/>
      <c r="AD51" s="173"/>
      <c r="AE51" s="173"/>
      <c r="AF51" s="161"/>
      <c r="AG51" s="161"/>
      <c r="AH51" s="161"/>
      <c r="AI51" s="160"/>
      <c r="AK51" s="175"/>
      <c r="AL51" s="174"/>
      <c r="AM51" s="174"/>
      <c r="AN51" s="173"/>
      <c r="AO51" s="173"/>
      <c r="AP51" s="172"/>
    </row>
    <row r="52" spans="2:42" customFormat="1" ht="29.25" customHeight="1">
      <c r="B52" s="324">
        <v>5</v>
      </c>
      <c r="C52" s="362" t="str">
        <f>IF(AND(iQ3_ORG!$H7="", iQ3_ORG!$I7=""),
    "",
    IF(iQ3_ORG!$H7="",
      iQ3_ORG!$I7,
      IF(iQ3_ORG!$I7="",
        iQ3_ORG!$H7,
        iQ3_ORG!$H7 &amp; "("&amp; iQ3_ORG!$I7 &amp; ")"
      )
    )
  )</f>
        <v/>
      </c>
      <c r="D52" s="361"/>
      <c r="E52" s="361"/>
      <c r="F52" s="361"/>
      <c r="G52" s="361"/>
      <c r="H52" s="361"/>
      <c r="I52" s="361"/>
      <c r="J52" s="361"/>
      <c r="K52" s="171"/>
      <c r="L52" s="318" t="str">
        <f>IF(iQ3_ORG!$AI$7="", "", iQ3_ORG!$AI$7)</f>
        <v/>
      </c>
      <c r="M52" s="316"/>
      <c r="N52" s="318" t="str">
        <f>IF(iQ3_ORG!$AK$7="", "", iQ3_ORG!$AK$7)</f>
        <v/>
      </c>
      <c r="O52" s="316"/>
      <c r="P52" s="318" t="str">
        <f>IF(iQ3_ORG!$AW$7="", "", iQ3_ORG!$AW$7 &amp; "×" &amp; iQ3_ORG!$AX$7)</f>
        <v/>
      </c>
      <c r="Q52" s="317"/>
      <c r="R52" s="317"/>
      <c r="S52" s="317"/>
      <c r="T52" s="316"/>
      <c r="U52" s="318" t="str">
        <f>IF(iQ3_ORG!$K$7="", "", iQ3_ORG!$K$7)</f>
        <v/>
      </c>
      <c r="V52" s="316"/>
      <c r="W52" s="168" t="str">
        <f>IF(iQ3_ORG!$BC$7="", "", iQ3_ORG!$BC$7)</f>
        <v/>
      </c>
      <c r="X52" s="167"/>
      <c r="Y52" s="166"/>
      <c r="Z52" s="162" t="str">
        <f>IF(iQ3_ORG!$BD$7="", "", iQ3_ORG!$BD$7)</f>
        <v/>
      </c>
      <c r="AA52" s="162"/>
      <c r="AB52" s="162"/>
      <c r="AC52" s="173" t="str">
        <f>IF(iQ3_ORG!$BA$7="", "", iQ3_ORG!$BA$7)</f>
        <v/>
      </c>
      <c r="AD52" s="173"/>
      <c r="AE52" s="173"/>
      <c r="AF52" s="161" t="str">
        <f>IF(iQ3_ORG!$P$7="", "", iQ3_ORG!$P$7)</f>
        <v/>
      </c>
      <c r="AG52" s="161"/>
      <c r="AH52" s="161"/>
      <c r="AI52" s="160"/>
      <c r="AK52" s="159"/>
      <c r="AL52" s="158"/>
      <c r="AM52" s="158"/>
      <c r="AN52" s="173"/>
      <c r="AO52" s="173"/>
      <c r="AP52" s="172"/>
    </row>
    <row r="53" spans="2:42" customFormat="1" ht="29.25" customHeight="1">
      <c r="B53" s="359"/>
      <c r="C53" s="386"/>
      <c r="D53" s="385"/>
      <c r="E53" s="385"/>
      <c r="F53" s="385"/>
      <c r="G53" s="385"/>
      <c r="H53" s="385"/>
      <c r="I53" s="385"/>
      <c r="J53" s="385"/>
      <c r="K53" s="170"/>
      <c r="L53" s="403"/>
      <c r="M53" s="169"/>
      <c r="N53" s="403"/>
      <c r="O53" s="169"/>
      <c r="P53" s="403"/>
      <c r="Q53" s="402"/>
      <c r="R53" s="402"/>
      <c r="S53" s="402"/>
      <c r="T53" s="169"/>
      <c r="U53" s="403"/>
      <c r="V53" s="169"/>
      <c r="W53" s="165"/>
      <c r="X53" s="164"/>
      <c r="Y53" s="163"/>
      <c r="Z53" s="162"/>
      <c r="AA53" s="162"/>
      <c r="AB53" s="162"/>
      <c r="AC53" s="173"/>
      <c r="AD53" s="173"/>
      <c r="AE53" s="173"/>
      <c r="AF53" s="161"/>
      <c r="AG53" s="161"/>
      <c r="AH53" s="161"/>
      <c r="AI53" s="160"/>
      <c r="AK53" s="159"/>
      <c r="AL53" s="158"/>
      <c r="AM53" s="158"/>
      <c r="AN53" s="173"/>
      <c r="AO53" s="173"/>
      <c r="AP53" s="172"/>
    </row>
    <row r="54" spans="2:42" customFormat="1" ht="29.25" customHeight="1">
      <c r="B54" s="324">
        <v>6</v>
      </c>
      <c r="C54" s="362" t="str">
        <f>IF(AND(iQ3_ORG!$H8="", iQ3_ORG!$I8=""),
    "",
    IF(iQ3_ORG!$H8="",
      iQ3_ORG!$I8,
      IF(iQ3_ORG!$I8="",
        iQ3_ORG!$H8,
        iQ3_ORG!$H8 &amp; "("&amp; iQ3_ORG!$I8 &amp; ")"
      )
    )
  )</f>
        <v/>
      </c>
      <c r="D54" s="361"/>
      <c r="E54" s="361"/>
      <c r="F54" s="361"/>
      <c r="G54" s="361"/>
      <c r="H54" s="361"/>
      <c r="I54" s="361"/>
      <c r="J54" s="361"/>
      <c r="K54" s="171"/>
      <c r="L54" s="318" t="str">
        <f>IF(iQ3_ORG!$AI$8="", "", iQ3_ORG!$AI$8)</f>
        <v/>
      </c>
      <c r="M54" s="316"/>
      <c r="N54" s="318" t="str">
        <f>IF(iQ3_ORG!$AK$8="", "", iQ3_ORG!$AK$8)</f>
        <v/>
      </c>
      <c r="O54" s="316"/>
      <c r="P54" s="318" t="str">
        <f>IF(iQ3_ORG!$AW$8="", "", iQ3_ORG!$AW$8 &amp; "×" &amp; iQ3_ORG!$AX$8)</f>
        <v/>
      </c>
      <c r="Q54" s="317"/>
      <c r="R54" s="317"/>
      <c r="S54" s="317"/>
      <c r="T54" s="316"/>
      <c r="U54" s="318" t="str">
        <f>IF(iQ3_ORG!$K$8="", "", iQ3_ORG!$K$8)</f>
        <v/>
      </c>
      <c r="V54" s="316"/>
      <c r="W54" s="168" t="str">
        <f>IF(iQ3_ORG!$BC$8="", "", iQ3_ORG!$BC$8)</f>
        <v/>
      </c>
      <c r="X54" s="167"/>
      <c r="Y54" s="166"/>
      <c r="Z54" s="162" t="str">
        <f>IF(iQ3_ORG!$BD$8="", "", iQ3_ORG!$BD$8)</f>
        <v/>
      </c>
      <c r="AA54" s="162"/>
      <c r="AB54" s="162"/>
      <c r="AC54" s="173" t="str">
        <f>IF(iQ3_ORG!$BA$8="", "", iQ3_ORG!$BA$8)</f>
        <v/>
      </c>
      <c r="AD54" s="173"/>
      <c r="AE54" s="173"/>
      <c r="AF54" s="161" t="str">
        <f>IF(iQ3_ORG!$P$8="", "", iQ3_ORG!$P$8)</f>
        <v/>
      </c>
      <c r="AG54" s="161"/>
      <c r="AH54" s="161"/>
      <c r="AI54" s="160"/>
      <c r="AK54" s="157"/>
      <c r="AL54" s="156"/>
      <c r="AM54" s="156"/>
      <c r="AN54" s="173"/>
      <c r="AO54" s="173"/>
      <c r="AP54" s="172"/>
    </row>
    <row r="55" spans="2:42" customFormat="1" ht="29.25" customHeight="1">
      <c r="B55" s="359"/>
      <c r="C55" s="386"/>
      <c r="D55" s="385"/>
      <c r="E55" s="385"/>
      <c r="F55" s="385"/>
      <c r="G55" s="385"/>
      <c r="H55" s="385"/>
      <c r="I55" s="385"/>
      <c r="J55" s="385"/>
      <c r="K55" s="170"/>
      <c r="L55" s="403"/>
      <c r="M55" s="169"/>
      <c r="N55" s="403"/>
      <c r="O55" s="169"/>
      <c r="P55" s="403"/>
      <c r="Q55" s="402"/>
      <c r="R55" s="402"/>
      <c r="S55" s="402"/>
      <c r="T55" s="169"/>
      <c r="U55" s="403"/>
      <c r="V55" s="169"/>
      <c r="W55" s="165"/>
      <c r="X55" s="164"/>
      <c r="Y55" s="163"/>
      <c r="Z55" s="162"/>
      <c r="AA55" s="162"/>
      <c r="AB55" s="162"/>
      <c r="AC55" s="173"/>
      <c r="AD55" s="173"/>
      <c r="AE55" s="173"/>
      <c r="AF55" s="161"/>
      <c r="AG55" s="161"/>
      <c r="AH55" s="161"/>
      <c r="AI55" s="160"/>
      <c r="AK55" s="157"/>
      <c r="AL55" s="156"/>
      <c r="AM55" s="156"/>
      <c r="AN55" s="173"/>
      <c r="AO55" s="173"/>
      <c r="AP55" s="172"/>
    </row>
    <row r="56" spans="2:42" customFormat="1" ht="29.25" customHeight="1">
      <c r="B56" s="324">
        <v>7</v>
      </c>
      <c r="C56" s="362" t="str">
        <f>IF(AND(iQ3_ORG!$H9="", iQ3_ORG!$I9=""),
    "",
    IF(iQ3_ORG!$H9="",
      iQ3_ORG!$I9,
      IF(iQ3_ORG!$I9="",
        iQ3_ORG!$H9,
        iQ3_ORG!$H9 &amp; "("&amp; iQ3_ORG!$I9 &amp; ")"
      )
    )
  )</f>
        <v/>
      </c>
      <c r="D56" s="361"/>
      <c r="E56" s="361"/>
      <c r="F56" s="361"/>
      <c r="G56" s="361"/>
      <c r="H56" s="361"/>
      <c r="I56" s="361"/>
      <c r="J56" s="361"/>
      <c r="K56" s="171"/>
      <c r="L56" s="318" t="str">
        <f>IF(iQ3_ORG!$AI$9="", "", iQ3_ORG!$AI$9)</f>
        <v/>
      </c>
      <c r="M56" s="316"/>
      <c r="N56" s="318" t="str">
        <f>IF(iQ3_ORG!$AK$9="", "", iQ3_ORG!$AK$9)</f>
        <v/>
      </c>
      <c r="O56" s="316"/>
      <c r="P56" s="318" t="str">
        <f>IF(iQ3_ORG!$AW$9="", "", iQ3_ORG!$AW$9 &amp; "×" &amp; iQ3_ORG!$AX$9)</f>
        <v/>
      </c>
      <c r="Q56" s="317"/>
      <c r="R56" s="317"/>
      <c r="S56" s="317"/>
      <c r="T56" s="316"/>
      <c r="U56" s="318" t="str">
        <f>IF(iQ3_ORG!$K$9="", "", iQ3_ORG!$K$9)</f>
        <v/>
      </c>
      <c r="V56" s="316"/>
      <c r="W56" s="168" t="str">
        <f>IF(iQ3_ORG!$BC$9="", "", iQ3_ORG!$BC$9)</f>
        <v/>
      </c>
      <c r="X56" s="167"/>
      <c r="Y56" s="166"/>
      <c r="Z56" s="162" t="str">
        <f>IF(iQ3_ORG!$BD$9="", "", iQ3_ORG!$BD$9)</f>
        <v/>
      </c>
      <c r="AA56" s="162"/>
      <c r="AB56" s="162"/>
      <c r="AC56" s="173" t="str">
        <f>IF(iQ3_ORG!$BA$9="", "", iQ3_ORG!$BA$9)</f>
        <v/>
      </c>
      <c r="AD56" s="173"/>
      <c r="AE56" s="173"/>
      <c r="AF56" s="161" t="str">
        <f>IF(iQ3_ORG!$P$9="", "", iQ3_ORG!$P$9)</f>
        <v/>
      </c>
      <c r="AG56" s="161"/>
      <c r="AH56" s="161"/>
      <c r="AI56" s="160"/>
      <c r="AK56" s="157"/>
      <c r="AL56" s="156"/>
      <c r="AM56" s="156"/>
      <c r="AN56" s="173"/>
      <c r="AO56" s="173"/>
      <c r="AP56" s="172"/>
    </row>
    <row r="57" spans="2:42" customFormat="1" ht="29.25" customHeight="1">
      <c r="B57" s="359"/>
      <c r="C57" s="386"/>
      <c r="D57" s="385"/>
      <c r="E57" s="385"/>
      <c r="F57" s="385"/>
      <c r="G57" s="385"/>
      <c r="H57" s="385"/>
      <c r="I57" s="385"/>
      <c r="J57" s="385"/>
      <c r="K57" s="170"/>
      <c r="L57" s="403"/>
      <c r="M57" s="169"/>
      <c r="N57" s="403"/>
      <c r="O57" s="169"/>
      <c r="P57" s="403"/>
      <c r="Q57" s="402"/>
      <c r="R57" s="402"/>
      <c r="S57" s="402"/>
      <c r="T57" s="169"/>
      <c r="U57" s="403"/>
      <c r="V57" s="169"/>
      <c r="W57" s="165"/>
      <c r="X57" s="164"/>
      <c r="Y57" s="163"/>
      <c r="Z57" s="162"/>
      <c r="AA57" s="162"/>
      <c r="AB57" s="162"/>
      <c r="AC57" s="173"/>
      <c r="AD57" s="173"/>
      <c r="AE57" s="173"/>
      <c r="AF57" s="161"/>
      <c r="AG57" s="161"/>
      <c r="AH57" s="161"/>
      <c r="AI57" s="160"/>
      <c r="AK57" s="157"/>
      <c r="AL57" s="156"/>
      <c r="AM57" s="156"/>
      <c r="AN57" s="173"/>
      <c r="AO57" s="173"/>
      <c r="AP57" s="172"/>
    </row>
    <row r="58" spans="2:42" customFormat="1" ht="29.25" customHeight="1">
      <c r="B58" s="324">
        <v>8</v>
      </c>
      <c r="C58" s="362" t="str">
        <f>IF(AND(iQ3_ORG!$H10="", iQ3_ORG!$I10=""),
    "",
    IF(iQ3_ORG!$H10="",
      iQ3_ORG!$I10,
      IF(iQ3_ORG!$I10="",
        iQ3_ORG!$H10,
        iQ3_ORG!$H10 &amp; "("&amp; iQ3_ORG!$I10 &amp; ")"
      )
    )
  )</f>
        <v/>
      </c>
      <c r="D58" s="361"/>
      <c r="E58" s="361"/>
      <c r="F58" s="361"/>
      <c r="G58" s="361"/>
      <c r="H58" s="361"/>
      <c r="I58" s="361"/>
      <c r="J58" s="361"/>
      <c r="K58" s="171"/>
      <c r="L58" s="318" t="str">
        <f>IF(iQ3_ORG!$AI$10="", "", iQ3_ORG!$AI$10)</f>
        <v/>
      </c>
      <c r="M58" s="316"/>
      <c r="N58" s="318" t="str">
        <f>IF(iQ3_ORG!$AK$10="", "", iQ3_ORG!$AK$10)</f>
        <v/>
      </c>
      <c r="O58" s="316"/>
      <c r="P58" s="318" t="str">
        <f>IF(iQ3_ORG!$AW$10="", "", iQ3_ORG!$AW$10 &amp; "×" &amp; iQ3_ORG!$AX$10)</f>
        <v/>
      </c>
      <c r="Q58" s="317"/>
      <c r="R58" s="317"/>
      <c r="S58" s="317"/>
      <c r="T58" s="316"/>
      <c r="U58" s="318" t="str">
        <f>IF(iQ3_ORG!$K$10="", "", iQ3_ORG!$K$10)</f>
        <v/>
      </c>
      <c r="V58" s="316"/>
      <c r="W58" s="168" t="str">
        <f>IF(iQ3_ORG!$BC$10="", "", iQ3_ORG!$BC$10)</f>
        <v/>
      </c>
      <c r="X58" s="167"/>
      <c r="Y58" s="166"/>
      <c r="Z58" s="162" t="str">
        <f>IF(iQ3_ORG!$BD$10="", "", iQ3_ORG!$BD$10)</f>
        <v/>
      </c>
      <c r="AA58" s="162"/>
      <c r="AB58" s="162"/>
      <c r="AC58" s="173" t="str">
        <f>IF(iQ3_ORG!$BA$10="", "", iQ3_ORG!$BA$10)</f>
        <v/>
      </c>
      <c r="AD58" s="173"/>
      <c r="AE58" s="173"/>
      <c r="AF58" s="161" t="str">
        <f>IF(iQ3_ORG!$P$10="", "", iQ3_ORG!$P$10)</f>
        <v/>
      </c>
      <c r="AG58" s="161"/>
      <c r="AH58" s="161"/>
      <c r="AI58" s="160"/>
      <c r="AK58" s="157"/>
      <c r="AL58" s="156"/>
      <c r="AM58" s="156"/>
      <c r="AN58" s="173"/>
      <c r="AO58" s="173"/>
      <c r="AP58" s="172"/>
    </row>
    <row r="59" spans="2:42" customFormat="1" ht="29.25" customHeight="1">
      <c r="B59" s="359"/>
      <c r="C59" s="386"/>
      <c r="D59" s="385"/>
      <c r="E59" s="385"/>
      <c r="F59" s="385"/>
      <c r="G59" s="385"/>
      <c r="H59" s="385"/>
      <c r="I59" s="385"/>
      <c r="J59" s="385"/>
      <c r="K59" s="170"/>
      <c r="L59" s="403"/>
      <c r="M59" s="169"/>
      <c r="N59" s="403"/>
      <c r="O59" s="169"/>
      <c r="P59" s="403"/>
      <c r="Q59" s="402"/>
      <c r="R59" s="402"/>
      <c r="S59" s="402"/>
      <c r="T59" s="169"/>
      <c r="U59" s="403"/>
      <c r="V59" s="169"/>
      <c r="W59" s="165"/>
      <c r="X59" s="164"/>
      <c r="Y59" s="163"/>
      <c r="Z59" s="162"/>
      <c r="AA59" s="162"/>
      <c r="AB59" s="162"/>
      <c r="AC59" s="173"/>
      <c r="AD59" s="173"/>
      <c r="AE59" s="173"/>
      <c r="AF59" s="161"/>
      <c r="AG59" s="161"/>
      <c r="AH59" s="161"/>
      <c r="AI59" s="160"/>
      <c r="AK59" s="157"/>
      <c r="AL59" s="156"/>
      <c r="AM59" s="156"/>
      <c r="AN59" s="173"/>
      <c r="AO59" s="173"/>
      <c r="AP59" s="172"/>
    </row>
    <row r="60" spans="2:42" customFormat="1" ht="29.25" customHeight="1">
      <c r="B60" s="324">
        <v>9</v>
      </c>
      <c r="C60" s="362" t="str">
        <f>IF(AND(iQ3_ORG!$H11="", iQ3_ORG!$I11=""),
    "",
    IF(iQ3_ORG!$H11="",
      iQ3_ORG!$I11,
      IF(iQ3_ORG!$I11="",
        iQ3_ORG!$H11,
        iQ3_ORG!$H11 &amp; "("&amp; iQ3_ORG!$I11 &amp; ")"
      )
    )
  )</f>
        <v/>
      </c>
      <c r="D60" s="361"/>
      <c r="E60" s="361"/>
      <c r="F60" s="361"/>
      <c r="G60" s="361"/>
      <c r="H60" s="361"/>
      <c r="I60" s="361"/>
      <c r="J60" s="361"/>
      <c r="K60" s="171"/>
      <c r="L60" s="318" t="str">
        <f>IF(iQ3_ORG!$AI$11="", "", iQ3_ORG!$AI$11)</f>
        <v/>
      </c>
      <c r="M60" s="316"/>
      <c r="N60" s="318" t="str">
        <f>IF(iQ3_ORG!$AK$11="", "", iQ3_ORG!$AK$11)</f>
        <v/>
      </c>
      <c r="O60" s="316"/>
      <c r="P60" s="318" t="str">
        <f>IF(iQ3_ORG!$AW$11="", "", iQ3_ORG!$AW$11 &amp; "×" &amp; iQ3_ORG!$AX$11)</f>
        <v/>
      </c>
      <c r="Q60" s="317"/>
      <c r="R60" s="317"/>
      <c r="S60" s="317"/>
      <c r="T60" s="316"/>
      <c r="U60" s="318" t="str">
        <f>IF(iQ3_ORG!$K$11="", "", iQ3_ORG!$K$11)</f>
        <v/>
      </c>
      <c r="V60" s="316"/>
      <c r="W60" s="168" t="str">
        <f>IF(iQ3_ORG!$BC$11="", "", iQ3_ORG!$BC$11)</f>
        <v/>
      </c>
      <c r="X60" s="167"/>
      <c r="Y60" s="166"/>
      <c r="Z60" s="162" t="str">
        <f>IF(iQ3_ORG!$BD$11="", "", iQ3_ORG!$BD$11)</f>
        <v/>
      </c>
      <c r="AA60" s="162"/>
      <c r="AB60" s="162"/>
      <c r="AC60" s="173" t="str">
        <f>IF(iQ3_ORG!$BA$11="", "", iQ3_ORG!$BA$11)</f>
        <v/>
      </c>
      <c r="AD60" s="173"/>
      <c r="AE60" s="173"/>
      <c r="AF60" s="161" t="str">
        <f>IF(iQ3_ORG!$P$11="", "", iQ3_ORG!$P$11)</f>
        <v/>
      </c>
      <c r="AG60" s="161"/>
      <c r="AH60" s="161"/>
      <c r="AI60" s="160"/>
      <c r="AK60" s="157"/>
      <c r="AL60" s="156"/>
      <c r="AM60" s="156"/>
      <c r="AN60" s="173"/>
      <c r="AO60" s="173"/>
      <c r="AP60" s="172"/>
    </row>
    <row r="61" spans="2:42" customFormat="1" ht="29.25" customHeight="1">
      <c r="B61" s="359"/>
      <c r="C61" s="386"/>
      <c r="D61" s="385"/>
      <c r="E61" s="385"/>
      <c r="F61" s="385"/>
      <c r="G61" s="385"/>
      <c r="H61" s="385"/>
      <c r="I61" s="385"/>
      <c r="J61" s="385"/>
      <c r="K61" s="170"/>
      <c r="L61" s="403"/>
      <c r="M61" s="169"/>
      <c r="N61" s="403"/>
      <c r="O61" s="169"/>
      <c r="P61" s="403"/>
      <c r="Q61" s="402"/>
      <c r="R61" s="402"/>
      <c r="S61" s="402"/>
      <c r="T61" s="169"/>
      <c r="U61" s="403"/>
      <c r="V61" s="169"/>
      <c r="W61" s="165"/>
      <c r="X61" s="164"/>
      <c r="Y61" s="163"/>
      <c r="Z61" s="162"/>
      <c r="AA61" s="162"/>
      <c r="AB61" s="162"/>
      <c r="AC61" s="173"/>
      <c r="AD61" s="173"/>
      <c r="AE61" s="173"/>
      <c r="AF61" s="161"/>
      <c r="AG61" s="161"/>
      <c r="AH61" s="161"/>
      <c r="AI61" s="160"/>
      <c r="AK61" s="157"/>
      <c r="AL61" s="156"/>
      <c r="AM61" s="156"/>
      <c r="AN61" s="173"/>
      <c r="AO61" s="173"/>
      <c r="AP61" s="172"/>
    </row>
    <row r="62" spans="2:42" customFormat="1" ht="29.25" customHeight="1">
      <c r="B62" s="324">
        <v>10</v>
      </c>
      <c r="C62" s="362" t="str">
        <f>IF(AND(iQ3_ORG!$H12="", iQ3_ORG!$I12=""),
    "",
    IF(iQ3_ORG!$H12="",
      iQ3_ORG!$I12,
      IF(iQ3_ORG!$I12="",
        iQ3_ORG!$H12,
        iQ3_ORG!$H12 &amp; "("&amp; iQ3_ORG!$I12 &amp; ")"
      )
    )
  )</f>
        <v/>
      </c>
      <c r="D62" s="361"/>
      <c r="E62" s="361"/>
      <c r="F62" s="361"/>
      <c r="G62" s="361"/>
      <c r="H62" s="361"/>
      <c r="I62" s="361"/>
      <c r="J62" s="361"/>
      <c r="K62" s="171"/>
      <c r="L62" s="318" t="str">
        <f>IF(iQ3_ORG!$AI$12="", "", iQ3_ORG!$AI$12)</f>
        <v/>
      </c>
      <c r="M62" s="316"/>
      <c r="N62" s="318" t="str">
        <f>IF(iQ3_ORG!$AK$12="", "", iQ3_ORG!$AK$12)</f>
        <v/>
      </c>
      <c r="O62" s="316"/>
      <c r="P62" s="318" t="str">
        <f>IF(iQ3_ORG!$AW$12="", "", iQ3_ORG!$AW$12 &amp; "×" &amp; iQ3_ORG!$AX$12)</f>
        <v/>
      </c>
      <c r="Q62" s="317"/>
      <c r="R62" s="317"/>
      <c r="S62" s="317"/>
      <c r="T62" s="316"/>
      <c r="U62" s="318" t="str">
        <f>IF(iQ3_ORG!$K$12="", "", iQ3_ORG!$K$12)</f>
        <v/>
      </c>
      <c r="V62" s="316"/>
      <c r="W62" s="168" t="str">
        <f>IF(iQ3_ORG!$BC$12="", "", iQ3_ORG!$BC$12)</f>
        <v/>
      </c>
      <c r="X62" s="167"/>
      <c r="Y62" s="166"/>
      <c r="Z62" s="162" t="str">
        <f>IF(iQ3_ORG!$BD$12="", "", iQ3_ORG!$BD$12)</f>
        <v/>
      </c>
      <c r="AA62" s="162"/>
      <c r="AB62" s="162"/>
      <c r="AC62" s="173" t="str">
        <f>IF(iQ3_ORG!$BA$12="", "", iQ3_ORG!$BA$12)</f>
        <v/>
      </c>
      <c r="AD62" s="173"/>
      <c r="AE62" s="173"/>
      <c r="AF62" s="161" t="str">
        <f>IF(iQ3_ORG!$P$12="", "", iQ3_ORG!$P$12)</f>
        <v/>
      </c>
      <c r="AG62" s="161"/>
      <c r="AH62" s="161"/>
      <c r="AI62" s="160"/>
      <c r="AK62" s="157"/>
      <c r="AL62" s="156"/>
      <c r="AM62" s="156"/>
      <c r="AN62" s="173"/>
      <c r="AO62" s="173"/>
      <c r="AP62" s="172"/>
    </row>
    <row r="63" spans="2:42" customFormat="1" ht="29.25" customHeight="1" thickBot="1">
      <c r="B63" s="419"/>
      <c r="C63" s="386"/>
      <c r="D63" s="385"/>
      <c r="E63" s="385"/>
      <c r="F63" s="385"/>
      <c r="G63" s="385"/>
      <c r="H63" s="385"/>
      <c r="I63" s="385"/>
      <c r="J63" s="385"/>
      <c r="K63" s="170"/>
      <c r="L63" s="403"/>
      <c r="M63" s="169"/>
      <c r="N63" s="403"/>
      <c r="O63" s="169"/>
      <c r="P63" s="403"/>
      <c r="Q63" s="402"/>
      <c r="R63" s="402"/>
      <c r="S63" s="402"/>
      <c r="T63" s="169"/>
      <c r="U63" s="403"/>
      <c r="V63" s="169"/>
      <c r="W63" s="165"/>
      <c r="X63" s="164"/>
      <c r="Y63" s="163"/>
      <c r="Z63" s="162"/>
      <c r="AA63" s="162"/>
      <c r="AB63" s="162"/>
      <c r="AC63" s="173"/>
      <c r="AD63" s="173"/>
      <c r="AE63" s="173"/>
      <c r="AF63" s="161"/>
      <c r="AG63" s="161"/>
      <c r="AH63" s="161"/>
      <c r="AI63" s="160"/>
      <c r="AK63" s="157"/>
      <c r="AL63" s="156"/>
      <c r="AM63" s="156"/>
      <c r="AN63" s="173"/>
      <c r="AO63" s="173"/>
      <c r="AP63" s="172"/>
    </row>
    <row r="64" spans="2:42" customFormat="1" ht="29.25" customHeight="1" thickTop="1">
      <c r="B64" s="572"/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2"/>
      <c r="P64" s="572"/>
      <c r="Q64" s="572"/>
      <c r="R64" s="572"/>
      <c r="S64" s="572"/>
      <c r="T64" s="572"/>
      <c r="U64" s="572"/>
      <c r="V64" s="572"/>
      <c r="W64" s="572"/>
      <c r="X64" s="572"/>
      <c r="Y64" s="572"/>
      <c r="Z64" s="579"/>
      <c r="AA64" s="579"/>
      <c r="AB64" s="580"/>
      <c r="AC64" s="369" t="s">
        <v>582</v>
      </c>
      <c r="AD64" s="383"/>
      <c r="AE64" s="198"/>
      <c r="AF64" s="152">
        <f>SUM(AF44:AI63)</f>
        <v>7686</v>
      </c>
      <c r="AG64" s="151"/>
      <c r="AH64" s="151"/>
      <c r="AI64" s="150"/>
      <c r="AK64" s="157"/>
      <c r="AL64" s="156"/>
      <c r="AM64" s="156"/>
      <c r="AN64" s="173"/>
      <c r="AO64" s="173"/>
      <c r="AP64" s="172"/>
    </row>
    <row r="65" spans="26:42" customFormat="1" ht="29.25" customHeight="1" thickBot="1">
      <c r="Z65" s="575"/>
      <c r="AA65" s="575"/>
      <c r="AB65" s="581"/>
      <c r="AC65" s="155"/>
      <c r="AD65" s="154"/>
      <c r="AE65" s="153"/>
      <c r="AF65" s="149"/>
      <c r="AG65" s="148"/>
      <c r="AH65" s="148"/>
      <c r="AI65" s="147"/>
      <c r="AK65" s="146"/>
      <c r="AL65" s="145"/>
      <c r="AM65" s="145"/>
      <c r="AN65" s="144"/>
      <c r="AO65" s="144"/>
      <c r="AP65" s="143"/>
    </row>
    <row r="66" spans="26:42" customFormat="1" ht="29.25" customHeight="1" thickTop="1"/>
  </sheetData>
  <mergeCells count="329">
    <mergeCell ref="AC64:AE65"/>
    <mergeCell ref="AF64:AI65"/>
    <mergeCell ref="AK64:AM65"/>
    <mergeCell ref="AN64:AP65"/>
    <mergeCell ref="AF60:AI61"/>
    <mergeCell ref="AK60:AM61"/>
    <mergeCell ref="AN60:AP61"/>
    <mergeCell ref="B62:B63"/>
    <mergeCell ref="C62:K63"/>
    <mergeCell ref="L62:M63"/>
    <mergeCell ref="N62:O63"/>
    <mergeCell ref="P62:T63"/>
    <mergeCell ref="U62:V63"/>
    <mergeCell ref="W62:Y63"/>
    <mergeCell ref="Z62:AB63"/>
    <mergeCell ref="AC62:AE63"/>
    <mergeCell ref="AF62:AI63"/>
    <mergeCell ref="AK62:AM63"/>
    <mergeCell ref="AN62:AP63"/>
    <mergeCell ref="B60:B61"/>
    <mergeCell ref="C60:K61"/>
    <mergeCell ref="L60:M61"/>
    <mergeCell ref="N60:O61"/>
    <mergeCell ref="P60:T61"/>
    <mergeCell ref="U60:V61"/>
    <mergeCell ref="W60:Y61"/>
    <mergeCell ref="Z60:AB61"/>
    <mergeCell ref="AC60:AE61"/>
    <mergeCell ref="AF56:AI57"/>
    <mergeCell ref="AK56:AM57"/>
    <mergeCell ref="AN56:AP57"/>
    <mergeCell ref="B58:B59"/>
    <mergeCell ref="C58:K59"/>
    <mergeCell ref="L58:M59"/>
    <mergeCell ref="N58:O59"/>
    <mergeCell ref="P58:T59"/>
    <mergeCell ref="U58:V59"/>
    <mergeCell ref="W58:Y59"/>
    <mergeCell ref="Z58:AB59"/>
    <mergeCell ref="AC58:AE59"/>
    <mergeCell ref="AF58:AI59"/>
    <mergeCell ref="AK58:AM59"/>
    <mergeCell ref="AN58:AP59"/>
    <mergeCell ref="B56:B57"/>
    <mergeCell ref="C56:K57"/>
    <mergeCell ref="L56:M57"/>
    <mergeCell ref="N56:O57"/>
    <mergeCell ref="P56:T57"/>
    <mergeCell ref="U56:V57"/>
    <mergeCell ref="W56:Y57"/>
    <mergeCell ref="Z56:AB57"/>
    <mergeCell ref="AC56:AE57"/>
    <mergeCell ref="AF52:AI53"/>
    <mergeCell ref="AK52:AM53"/>
    <mergeCell ref="AN52:AP53"/>
    <mergeCell ref="B54:B55"/>
    <mergeCell ref="C54:K55"/>
    <mergeCell ref="L54:M55"/>
    <mergeCell ref="N54:O55"/>
    <mergeCell ref="P54:T55"/>
    <mergeCell ref="U54:V55"/>
    <mergeCell ref="W54:Y55"/>
    <mergeCell ref="Z54:AB55"/>
    <mergeCell ref="AC54:AE55"/>
    <mergeCell ref="AF54:AI55"/>
    <mergeCell ref="AK54:AM55"/>
    <mergeCell ref="AN54:AP55"/>
    <mergeCell ref="B52:B53"/>
    <mergeCell ref="C52:K53"/>
    <mergeCell ref="L52:M53"/>
    <mergeCell ref="N52:O53"/>
    <mergeCell ref="P52:T53"/>
    <mergeCell ref="U52:V53"/>
    <mergeCell ref="W52:Y53"/>
    <mergeCell ref="Z52:AB53"/>
    <mergeCell ref="AC52:AE53"/>
    <mergeCell ref="AF48:AI49"/>
    <mergeCell ref="AK48:AM49"/>
    <mergeCell ref="AN48:AP49"/>
    <mergeCell ref="B50:B51"/>
    <mergeCell ref="C50:K51"/>
    <mergeCell ref="L50:M51"/>
    <mergeCell ref="N50:O51"/>
    <mergeCell ref="P50:T51"/>
    <mergeCell ref="U50:V51"/>
    <mergeCell ref="W50:Y51"/>
    <mergeCell ref="Z50:AB51"/>
    <mergeCell ref="AC50:AE51"/>
    <mergeCell ref="AF50:AI51"/>
    <mergeCell ref="AK50:AM51"/>
    <mergeCell ref="AN50:AP51"/>
    <mergeCell ref="B48:B49"/>
    <mergeCell ref="C48:K49"/>
    <mergeCell ref="L48:M49"/>
    <mergeCell ref="N48:O49"/>
    <mergeCell ref="P48:T49"/>
    <mergeCell ref="U48:V49"/>
    <mergeCell ref="W48:Y49"/>
    <mergeCell ref="Z48:AB49"/>
    <mergeCell ref="AC48:AE49"/>
    <mergeCell ref="AF44:AI45"/>
    <mergeCell ref="AK44:AM45"/>
    <mergeCell ref="AN44:AP45"/>
    <mergeCell ref="B46:B47"/>
    <mergeCell ref="C46:K47"/>
    <mergeCell ref="L46:M47"/>
    <mergeCell ref="N46:O47"/>
    <mergeCell ref="P46:T47"/>
    <mergeCell ref="U46:V47"/>
    <mergeCell ref="W46:Y47"/>
    <mergeCell ref="Z46:AB47"/>
    <mergeCell ref="AC46:AE47"/>
    <mergeCell ref="AF46:AI47"/>
    <mergeCell ref="AK46:AM47"/>
    <mergeCell ref="AN46:AP47"/>
    <mergeCell ref="B44:B45"/>
    <mergeCell ref="C44:K45"/>
    <mergeCell ref="L44:M45"/>
    <mergeCell ref="N44:O45"/>
    <mergeCell ref="P44:T45"/>
    <mergeCell ref="U44:V45"/>
    <mergeCell ref="W44:Y45"/>
    <mergeCell ref="Z44:AB45"/>
    <mergeCell ref="AC44:AE45"/>
    <mergeCell ref="C38:AI39"/>
    <mergeCell ref="AK38:AP39"/>
    <mergeCell ref="C40:K43"/>
    <mergeCell ref="L40:M43"/>
    <mergeCell ref="N40:O43"/>
    <mergeCell ref="P40:T43"/>
    <mergeCell ref="U40:V43"/>
    <mergeCell ref="W40:Y43"/>
    <mergeCell ref="Z40:AB43"/>
    <mergeCell ref="AC40:AE43"/>
    <mergeCell ref="AF40:AI43"/>
    <mergeCell ref="AK40:AM41"/>
    <mergeCell ref="AN40:AP41"/>
    <mergeCell ref="AK42:AM43"/>
    <mergeCell ref="AN42:AP43"/>
    <mergeCell ref="AD34:AF35"/>
    <mergeCell ref="AG34:AI35"/>
    <mergeCell ref="AK34:AM35"/>
    <mergeCell ref="AN34:AP35"/>
    <mergeCell ref="V36:W36"/>
    <mergeCell ref="X36:Y36"/>
    <mergeCell ref="Z36:AA36"/>
    <mergeCell ref="AB36:AC36"/>
    <mergeCell ref="AG36:AI36"/>
    <mergeCell ref="B34:D35"/>
    <mergeCell ref="E34:H35"/>
    <mergeCell ref="I34:K35"/>
    <mergeCell ref="L34:O35"/>
    <mergeCell ref="R34:U35"/>
    <mergeCell ref="V34:W35"/>
    <mergeCell ref="X34:Y35"/>
    <mergeCell ref="Z34:AA35"/>
    <mergeCell ref="AB34:AC35"/>
    <mergeCell ref="AN30:AP31"/>
    <mergeCell ref="B32:D33"/>
    <mergeCell ref="E32:H33"/>
    <mergeCell ref="I32:K33"/>
    <mergeCell ref="L32:O33"/>
    <mergeCell ref="Q32:Q33"/>
    <mergeCell ref="R32:U33"/>
    <mergeCell ref="V32:W33"/>
    <mergeCell ref="X32:Y33"/>
    <mergeCell ref="Z32:AA33"/>
    <mergeCell ref="AB32:AC33"/>
    <mergeCell ref="AD32:AF33"/>
    <mergeCell ref="AG32:AI33"/>
    <mergeCell ref="AK32:AM33"/>
    <mergeCell ref="AN32:AP33"/>
    <mergeCell ref="Q30:Q31"/>
    <mergeCell ref="R30:U31"/>
    <mergeCell ref="V30:W31"/>
    <mergeCell ref="X30:Y31"/>
    <mergeCell ref="Z30:AA31"/>
    <mergeCell ref="AB30:AC31"/>
    <mergeCell ref="AD30:AF31"/>
    <mergeCell ref="AG30:AI31"/>
    <mergeCell ref="AK30:AM31"/>
    <mergeCell ref="AB26:AC27"/>
    <mergeCell ref="AD26:AF27"/>
    <mergeCell ref="AG26:AI27"/>
    <mergeCell ref="AK26:AM27"/>
    <mergeCell ref="AN26:AP27"/>
    <mergeCell ref="B28:D29"/>
    <mergeCell ref="E28:H29"/>
    <mergeCell ref="I28:K29"/>
    <mergeCell ref="L28:O29"/>
    <mergeCell ref="Q28:Q29"/>
    <mergeCell ref="R28:U29"/>
    <mergeCell ref="V28:W29"/>
    <mergeCell ref="X28:Y29"/>
    <mergeCell ref="Z28:AA29"/>
    <mergeCell ref="AB28:AC29"/>
    <mergeCell ref="AD28:AF29"/>
    <mergeCell ref="AG28:AI29"/>
    <mergeCell ref="AK28:AM29"/>
    <mergeCell ref="AN28:AP29"/>
    <mergeCell ref="B26:D27"/>
    <mergeCell ref="E26:H27"/>
    <mergeCell ref="I26:K27"/>
    <mergeCell ref="L26:O27"/>
    <mergeCell ref="Q26:Q27"/>
    <mergeCell ref="R26:U27"/>
    <mergeCell ref="V26:W27"/>
    <mergeCell ref="X26:Y27"/>
    <mergeCell ref="Z26:AA27"/>
    <mergeCell ref="AB22:AC23"/>
    <mergeCell ref="AD22:AF23"/>
    <mergeCell ref="AG22:AI23"/>
    <mergeCell ref="AK22:AM23"/>
    <mergeCell ref="AN22:AP23"/>
    <mergeCell ref="B24:D25"/>
    <mergeCell ref="E24:H25"/>
    <mergeCell ref="I24:K25"/>
    <mergeCell ref="L24:O25"/>
    <mergeCell ref="Q24:Q25"/>
    <mergeCell ref="R24:U25"/>
    <mergeCell ref="V24:W25"/>
    <mergeCell ref="X24:Y25"/>
    <mergeCell ref="Z24:AA25"/>
    <mergeCell ref="AB24:AC25"/>
    <mergeCell ref="AD24:AF25"/>
    <mergeCell ref="AG24:AI25"/>
    <mergeCell ref="AK24:AM25"/>
    <mergeCell ref="AN24:AP25"/>
    <mergeCell ref="B22:D23"/>
    <mergeCell ref="E22:H23"/>
    <mergeCell ref="I22:K23"/>
    <mergeCell ref="L22:O23"/>
    <mergeCell ref="Q22:Q23"/>
    <mergeCell ref="R22:U23"/>
    <mergeCell ref="V22:W23"/>
    <mergeCell ref="X22:Y23"/>
    <mergeCell ref="Z22:AA23"/>
    <mergeCell ref="AN18:AP19"/>
    <mergeCell ref="B20:D21"/>
    <mergeCell ref="E20:H21"/>
    <mergeCell ref="I20:K21"/>
    <mergeCell ref="L20:O21"/>
    <mergeCell ref="Q20:Q21"/>
    <mergeCell ref="R20:U21"/>
    <mergeCell ref="V20:W21"/>
    <mergeCell ref="X20:Y21"/>
    <mergeCell ref="Z20:AA21"/>
    <mergeCell ref="AB20:AC21"/>
    <mergeCell ref="AD20:AF21"/>
    <mergeCell ref="AG20:AI21"/>
    <mergeCell ref="AK20:AM21"/>
    <mergeCell ref="AN20:AP21"/>
    <mergeCell ref="Q18:Q19"/>
    <mergeCell ref="R18:U19"/>
    <mergeCell ref="V18:W19"/>
    <mergeCell ref="X18:Y19"/>
    <mergeCell ref="Z18:AA19"/>
    <mergeCell ref="AB18:AC19"/>
    <mergeCell ref="AD18:AF19"/>
    <mergeCell ref="AG18:AI19"/>
    <mergeCell ref="AK18:AM19"/>
    <mergeCell ref="AG14:AI15"/>
    <mergeCell ref="AK14:AM15"/>
    <mergeCell ref="AN14:AP15"/>
    <mergeCell ref="B16:D17"/>
    <mergeCell ref="E16:H17"/>
    <mergeCell ref="I16:J17"/>
    <mergeCell ref="Q16:Q17"/>
    <mergeCell ref="R16:U17"/>
    <mergeCell ref="V16:W17"/>
    <mergeCell ref="X16:Y17"/>
    <mergeCell ref="Z16:AA17"/>
    <mergeCell ref="AB16:AC17"/>
    <mergeCell ref="AD16:AF17"/>
    <mergeCell ref="AG16:AI17"/>
    <mergeCell ref="AK16:AM17"/>
    <mergeCell ref="AN16:AP17"/>
    <mergeCell ref="B14:D15"/>
    <mergeCell ref="E14:O15"/>
    <mergeCell ref="Q14:Q15"/>
    <mergeCell ref="R14:U15"/>
    <mergeCell ref="V14:W15"/>
    <mergeCell ref="X14:Y15"/>
    <mergeCell ref="Z14:AA15"/>
    <mergeCell ref="AB14:AC15"/>
    <mergeCell ref="AD14:AF15"/>
    <mergeCell ref="AG10:AI11"/>
    <mergeCell ref="AK10:AM11"/>
    <mergeCell ref="AN10:AP11"/>
    <mergeCell ref="B12:D13"/>
    <mergeCell ref="E12:O13"/>
    <mergeCell ref="Q12:Q13"/>
    <mergeCell ref="R12:U13"/>
    <mergeCell ref="V12:W13"/>
    <mergeCell ref="X12:Y13"/>
    <mergeCell ref="Z12:AA13"/>
    <mergeCell ref="AB12:AC13"/>
    <mergeCell ref="AD12:AF13"/>
    <mergeCell ref="AG12:AI13"/>
    <mergeCell ref="AK12:AM13"/>
    <mergeCell ref="AN12:AP13"/>
    <mergeCell ref="B10:D11"/>
    <mergeCell ref="E10:O11"/>
    <mergeCell ref="Q10:Q11"/>
    <mergeCell ref="R10:U11"/>
    <mergeCell ref="V10:W11"/>
    <mergeCell ref="X10:Y11"/>
    <mergeCell ref="Z10:AA11"/>
    <mergeCell ref="AB10:AC11"/>
    <mergeCell ref="AD10:AF11"/>
    <mergeCell ref="AG1:AH2"/>
    <mergeCell ref="B3:O6"/>
    <mergeCell ref="AE3:AF6"/>
    <mergeCell ref="AG3:AI6"/>
    <mergeCell ref="AK3:AL4"/>
    <mergeCell ref="AM3:AP4"/>
    <mergeCell ref="AK5:AL6"/>
    <mergeCell ref="AM5:AP6"/>
    <mergeCell ref="B8:D9"/>
    <mergeCell ref="E8:O9"/>
    <mergeCell ref="R8:U9"/>
    <mergeCell ref="V8:W9"/>
    <mergeCell ref="X8:Y9"/>
    <mergeCell ref="Z8:AA9"/>
    <mergeCell ref="AB8:AC9"/>
    <mergeCell ref="AD8:AF9"/>
    <mergeCell ref="AG8:AI9"/>
    <mergeCell ref="AK8:AM9"/>
    <mergeCell ref="AN8:AP9"/>
  </mergeCells>
  <phoneticPr fontId="2"/>
  <pageMargins left="0.39370078740157483" right="0.39370078740157483" top="0.59055118110236227" bottom="0" header="0" footer="0"/>
  <pageSetup paperSize="9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1">
    <tabColor rgb="FFFF99FF"/>
    <pageSetUpPr fitToPage="1"/>
  </sheetPr>
  <dimension ref="B1:AY130"/>
  <sheetViews>
    <sheetView showGridLines="0" zoomScale="40" zoomScaleNormal="40" workbookViewId="0"/>
  </sheetViews>
  <sheetFormatPr defaultColWidth="3" defaultRowHeight="23.4"/>
  <cols>
    <col min="1" max="1" width="3" style="542" customWidth="1"/>
    <col min="2" max="35" width="10.5" style="544" customWidth="1"/>
    <col min="36" max="41" width="10.5" style="542" customWidth="1"/>
    <col min="42" max="47" width="9.59765625" style="542" customWidth="1"/>
    <col min="48" max="51" width="10.5" style="542" customWidth="1"/>
    <col min="52" max="52" width="3" style="542" customWidth="1"/>
    <col min="53" max="16384" width="3" style="542"/>
  </cols>
  <sheetData>
    <row r="1" spans="2:35" customFormat="1" ht="83.25" customHeight="1">
      <c r="B1" s="142" t="s">
        <v>583</v>
      </c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</row>
    <row r="2" spans="2:35" customFormat="1" ht="12.6" customHeight="1">
      <c r="B2" s="543"/>
      <c r="C2" s="543"/>
      <c r="D2" s="543"/>
      <c r="E2" s="543"/>
      <c r="F2" s="543"/>
      <c r="G2" s="543"/>
      <c r="H2" s="543"/>
      <c r="I2" s="543"/>
      <c r="J2" s="543"/>
      <c r="K2" s="543"/>
      <c r="L2" s="543"/>
      <c r="M2" s="543"/>
      <c r="N2" s="543"/>
      <c r="O2" s="543"/>
      <c r="P2" s="543"/>
      <c r="Q2" s="543"/>
      <c r="R2" s="543"/>
      <c r="S2" s="543"/>
      <c r="T2" s="543"/>
      <c r="U2" s="543"/>
      <c r="V2" s="543"/>
      <c r="W2" s="543"/>
      <c r="X2" s="543"/>
      <c r="Y2" s="543"/>
      <c r="Z2" s="543"/>
      <c r="AA2" s="543"/>
      <c r="AB2" s="543"/>
      <c r="AC2" s="543"/>
      <c r="AD2" s="543"/>
      <c r="AE2" s="543"/>
      <c r="AF2" s="543"/>
      <c r="AG2" s="141"/>
      <c r="AH2" s="141"/>
      <c r="AI2" s="141"/>
    </row>
    <row r="3" spans="2:35" customFormat="1" ht="12.6" customHeight="1"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543"/>
      <c r="M3" s="543"/>
      <c r="N3" s="543"/>
      <c r="O3" s="543"/>
      <c r="P3" s="543"/>
      <c r="Q3" s="543"/>
      <c r="R3" s="543"/>
      <c r="S3" s="543"/>
      <c r="T3" s="543"/>
      <c r="U3" s="543"/>
      <c r="V3" s="543"/>
      <c r="W3" s="543"/>
      <c r="X3" s="543"/>
      <c r="Y3" s="543"/>
      <c r="Z3" s="543"/>
      <c r="AA3" s="543"/>
      <c r="AB3" s="543"/>
      <c r="AC3" s="543"/>
      <c r="AD3" s="543"/>
      <c r="AE3" s="543"/>
      <c r="AF3" s="543"/>
      <c r="AG3" s="140"/>
      <c r="AH3" s="140"/>
      <c r="AI3" s="140"/>
    </row>
    <row r="4" spans="2:35" customFormat="1" ht="22.95" customHeight="1">
      <c r="B4" s="543"/>
      <c r="C4" s="543"/>
      <c r="D4" s="543"/>
      <c r="E4" s="543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3"/>
      <c r="U4" s="543"/>
      <c r="V4" s="543"/>
      <c r="W4" s="543"/>
      <c r="X4" s="543"/>
      <c r="Y4" s="543"/>
      <c r="Z4" s="543"/>
      <c r="AA4" s="139" t="s">
        <v>584</v>
      </c>
      <c r="AB4" s="138"/>
      <c r="AC4" s="135" t="str">
        <f>IF(iQ3_ORG!$B$82="", "", iQ3_ORG!$B$82)</f>
        <v>2023年11月24日</v>
      </c>
      <c r="AD4" s="134"/>
      <c r="AE4" s="134"/>
      <c r="AF4" s="134"/>
      <c r="AG4" s="134"/>
      <c r="AH4" s="134"/>
      <c r="AI4" s="133"/>
    </row>
    <row r="5" spans="2:35" customFormat="1" ht="22.95" customHeight="1">
      <c r="B5" s="543"/>
      <c r="C5" s="543"/>
      <c r="D5" s="543"/>
      <c r="E5" s="543"/>
      <c r="F5" s="543"/>
      <c r="G5" s="543"/>
      <c r="H5" s="543"/>
      <c r="I5" s="543"/>
      <c r="J5" s="543"/>
      <c r="K5" s="543"/>
      <c r="L5" s="543"/>
      <c r="M5" s="543"/>
      <c r="N5" s="543"/>
      <c r="O5" s="543"/>
      <c r="P5" s="543"/>
      <c r="Q5" s="543"/>
      <c r="R5" s="543"/>
      <c r="S5" s="543"/>
      <c r="T5" s="543"/>
      <c r="U5" s="543"/>
      <c r="V5" s="543"/>
      <c r="W5" s="543"/>
      <c r="X5" s="543"/>
      <c r="Y5" s="543"/>
      <c r="Z5" s="543"/>
      <c r="AA5" s="137"/>
      <c r="AB5" s="136"/>
      <c r="AC5" s="132"/>
      <c r="AD5" s="131"/>
      <c r="AE5" s="131"/>
      <c r="AF5" s="131"/>
      <c r="AG5" s="131"/>
      <c r="AH5" s="131"/>
      <c r="AI5" s="130"/>
    </row>
    <row r="6" spans="2:35" customFormat="1" ht="22.95" customHeight="1">
      <c r="B6" s="543"/>
      <c r="C6" s="543"/>
      <c r="D6" s="543"/>
      <c r="E6" s="543"/>
      <c r="F6" s="543"/>
      <c r="G6" s="543"/>
      <c r="H6" s="543"/>
      <c r="I6" s="543"/>
      <c r="J6" s="543"/>
      <c r="K6" s="543"/>
      <c r="L6" s="543"/>
      <c r="M6" s="543"/>
      <c r="N6" s="543"/>
      <c r="O6" s="543"/>
      <c r="P6" s="543"/>
      <c r="Q6" s="543"/>
      <c r="R6" s="543"/>
      <c r="S6" s="543"/>
      <c r="T6" s="543"/>
      <c r="U6" s="543"/>
      <c r="V6" s="543"/>
      <c r="W6" s="543"/>
      <c r="X6" s="543"/>
      <c r="Y6" s="543"/>
      <c r="Z6" s="543"/>
      <c r="AA6" s="139" t="s">
        <v>585</v>
      </c>
      <c r="AB6" s="138"/>
      <c r="AC6" s="129" t="str">
        <f>IF(iQ3_ORG!$B$79="", "", iQ3_ORG!$B$79)</f>
        <v>Kotaro.ishida</v>
      </c>
      <c r="AD6" s="128"/>
      <c r="AE6" s="128"/>
      <c r="AF6" s="128"/>
      <c r="AG6" s="128"/>
      <c r="AH6" s="128"/>
      <c r="AI6" s="127"/>
    </row>
    <row r="7" spans="2:35" customFormat="1" ht="22.95" customHeight="1">
      <c r="B7" s="543"/>
      <c r="C7" s="543"/>
      <c r="D7" s="543"/>
      <c r="E7" s="543"/>
      <c r="F7" s="543"/>
      <c r="G7" s="543"/>
      <c r="H7" s="543"/>
      <c r="I7" s="543"/>
      <c r="J7" s="543"/>
      <c r="K7" s="543"/>
      <c r="L7" s="543"/>
      <c r="M7" s="543"/>
      <c r="N7" s="543"/>
      <c r="O7" s="543"/>
      <c r="P7" s="543"/>
      <c r="Q7" s="543"/>
      <c r="R7" s="543"/>
      <c r="S7" s="543"/>
      <c r="T7" s="543"/>
      <c r="U7" s="543"/>
      <c r="V7" s="543"/>
      <c r="W7" s="543"/>
      <c r="X7" s="543"/>
      <c r="Y7" s="543"/>
      <c r="Z7" s="543"/>
      <c r="AA7" s="137"/>
      <c r="AB7" s="136"/>
      <c r="AC7" s="126"/>
      <c r="AD7" s="125"/>
      <c r="AE7" s="125"/>
      <c r="AF7" s="125"/>
      <c r="AG7" s="125"/>
      <c r="AH7" s="125"/>
      <c r="AI7" s="124"/>
    </row>
    <row r="8" spans="2:35">
      <c r="AA8" s="542"/>
      <c r="AB8" s="542"/>
      <c r="AC8" s="542"/>
      <c r="AD8" s="542"/>
      <c r="AE8" s="542"/>
      <c r="AF8" s="542"/>
      <c r="AG8" s="542"/>
      <c r="AH8" s="542"/>
      <c r="AI8" s="542"/>
    </row>
    <row r="9" spans="2:35">
      <c r="B9" s="139" t="s">
        <v>586</v>
      </c>
      <c r="C9" s="123"/>
      <c r="D9" s="138"/>
      <c r="E9" s="121" t="str">
        <f>IF(iQ3_ORG!$B$4="", "", iQ3_ORG!$B$4)</f>
        <v>アマダオートメーションシステムズ</v>
      </c>
      <c r="F9" s="120"/>
      <c r="G9" s="120"/>
      <c r="H9" s="120"/>
      <c r="I9" s="120"/>
      <c r="J9" s="120"/>
      <c r="K9" s="120"/>
      <c r="L9" s="120"/>
      <c r="M9" s="120"/>
      <c r="N9" s="120"/>
      <c r="O9" s="119"/>
      <c r="P9" s="543"/>
      <c r="Q9" s="115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3"/>
    </row>
    <row r="10" spans="2:35" s="561" customFormat="1">
      <c r="B10" s="137"/>
      <c r="C10" s="122"/>
      <c r="D10" s="136"/>
      <c r="E10" s="118"/>
      <c r="F10" s="117"/>
      <c r="G10" s="117"/>
      <c r="H10" s="117"/>
      <c r="I10" s="117"/>
      <c r="J10" s="117"/>
      <c r="K10" s="117"/>
      <c r="L10" s="117"/>
      <c r="M10" s="117"/>
      <c r="N10" s="117"/>
      <c r="O10" s="116"/>
      <c r="P10" s="543"/>
      <c r="Q10" s="112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11"/>
    </row>
    <row r="11" spans="2:35">
      <c r="B11" s="139" t="s">
        <v>587</v>
      </c>
      <c r="C11" s="123"/>
      <c r="D11" s="138"/>
      <c r="E11" s="121" t="str">
        <f>IF(iQ3_ORG!$B$5="", "", iQ3_ORG!$B$5)</f>
        <v>20231124 143518-0001</v>
      </c>
      <c r="F11" s="120"/>
      <c r="G11" s="120"/>
      <c r="H11" s="120"/>
      <c r="I11" s="120"/>
      <c r="J11" s="120"/>
      <c r="K11" s="120"/>
      <c r="L11" s="120"/>
      <c r="M11" s="120"/>
      <c r="N11" s="120"/>
      <c r="O11" s="119"/>
      <c r="P11" s="543"/>
      <c r="Q11" s="112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11"/>
    </row>
    <row r="12" spans="2:35">
      <c r="B12" s="137"/>
      <c r="C12" s="122"/>
      <c r="D12" s="136"/>
      <c r="E12" s="118"/>
      <c r="F12" s="117"/>
      <c r="G12" s="117"/>
      <c r="H12" s="117"/>
      <c r="I12" s="117"/>
      <c r="J12" s="117"/>
      <c r="K12" s="117"/>
      <c r="L12" s="117"/>
      <c r="M12" s="117"/>
      <c r="N12" s="117"/>
      <c r="O12" s="116"/>
      <c r="P12" s="543"/>
      <c r="Q12" s="112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11"/>
    </row>
    <row r="13" spans="2:35">
      <c r="B13" s="139" t="s">
        <v>588</v>
      </c>
      <c r="C13" s="123"/>
      <c r="D13" s="138"/>
      <c r="E13" s="121" t="str">
        <f>IF(iQ3_ORG!$B$2="", "", iQ3_ORG!$B$2)</f>
        <v>7365336C</v>
      </c>
      <c r="F13" s="120"/>
      <c r="G13" s="120"/>
      <c r="H13" s="120"/>
      <c r="I13" s="120"/>
      <c r="J13" s="120"/>
      <c r="K13" s="120"/>
      <c r="L13" s="120"/>
      <c r="M13" s="120"/>
      <c r="N13" s="120"/>
      <c r="O13" s="119"/>
      <c r="P13" s="543"/>
      <c r="Q13" s="112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11"/>
    </row>
    <row r="14" spans="2:35">
      <c r="B14" s="137"/>
      <c r="C14" s="122"/>
      <c r="D14" s="136"/>
      <c r="E14" s="118"/>
      <c r="F14" s="117"/>
      <c r="G14" s="117"/>
      <c r="H14" s="117"/>
      <c r="I14" s="117"/>
      <c r="J14" s="117"/>
      <c r="K14" s="117"/>
      <c r="L14" s="117"/>
      <c r="M14" s="117"/>
      <c r="N14" s="117"/>
      <c r="O14" s="116"/>
      <c r="P14" s="543"/>
      <c r="Q14" s="112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11"/>
    </row>
    <row r="15" spans="2:35">
      <c r="B15" s="139" t="s">
        <v>589</v>
      </c>
      <c r="C15" s="123"/>
      <c r="D15" s="138"/>
      <c r="E15" s="121" t="str">
        <f>IF(iQ3_ORG!$B$3="", "", iQ3_ORG!$B$3)</f>
        <v>Product-20231124 143518</v>
      </c>
      <c r="F15" s="120"/>
      <c r="G15" s="120"/>
      <c r="H15" s="120"/>
      <c r="I15" s="120"/>
      <c r="J15" s="120"/>
      <c r="K15" s="120"/>
      <c r="L15" s="120"/>
      <c r="M15" s="120"/>
      <c r="N15" s="120"/>
      <c r="O15" s="119"/>
      <c r="P15" s="543"/>
      <c r="Q15" s="112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11"/>
    </row>
    <row r="16" spans="2:35">
      <c r="B16" s="137"/>
      <c r="C16" s="122"/>
      <c r="D16" s="136"/>
      <c r="E16" s="118"/>
      <c r="F16" s="117"/>
      <c r="G16" s="117"/>
      <c r="H16" s="117"/>
      <c r="I16" s="117"/>
      <c r="J16" s="117"/>
      <c r="K16" s="117"/>
      <c r="L16" s="117"/>
      <c r="M16" s="117"/>
      <c r="N16" s="117"/>
      <c r="O16" s="116"/>
      <c r="P16" s="543"/>
      <c r="Q16" s="112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11"/>
    </row>
    <row r="17" spans="2:46">
      <c r="B17" s="139" t="s">
        <v>590</v>
      </c>
      <c r="C17" s="123"/>
      <c r="D17" s="138"/>
      <c r="E17" s="115" t="str">
        <f>IF(iQ3_ORG!$B$8="", "", iQ3_ORG!$B$8)</f>
        <v>1</v>
      </c>
      <c r="F17" s="114"/>
      <c r="G17" s="114"/>
      <c r="H17" s="113"/>
      <c r="I17" s="115" t="s">
        <v>591</v>
      </c>
      <c r="J17" s="113"/>
      <c r="L17" s="545"/>
      <c r="M17" s="545"/>
      <c r="N17" s="545"/>
      <c r="Q17" s="112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11"/>
    </row>
    <row r="18" spans="2:46">
      <c r="B18" s="137"/>
      <c r="C18" s="122"/>
      <c r="D18" s="136"/>
      <c r="E18" s="110"/>
      <c r="F18" s="140"/>
      <c r="G18" s="140"/>
      <c r="H18" s="109"/>
      <c r="I18" s="110"/>
      <c r="J18" s="109"/>
      <c r="L18" s="546"/>
      <c r="M18" s="546"/>
      <c r="N18" s="546"/>
      <c r="Q18" s="112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11"/>
    </row>
    <row r="19" spans="2:46" customFormat="1" ht="6.6" customHeight="1">
      <c r="B19" s="543"/>
      <c r="C19" s="543"/>
      <c r="D19" s="543"/>
      <c r="E19" s="543"/>
      <c r="F19" s="543"/>
      <c r="G19" s="543"/>
      <c r="H19" s="543"/>
      <c r="I19" s="543"/>
      <c r="J19" s="543"/>
      <c r="K19" s="544"/>
      <c r="L19" s="546"/>
      <c r="M19" s="546"/>
      <c r="N19" s="546"/>
      <c r="O19" s="544"/>
      <c r="P19" s="544"/>
      <c r="Q19" s="112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11"/>
    </row>
    <row r="20" spans="2:46">
      <c r="B20" s="139" t="s">
        <v>592</v>
      </c>
      <c r="C20" s="123"/>
      <c r="D20" s="138"/>
      <c r="E20" s="108">
        <f>IF($E$17="","", $L$20/$E$17)</f>
        <v>18982</v>
      </c>
      <c r="F20" s="107"/>
      <c r="G20" s="107"/>
      <c r="H20" s="106"/>
      <c r="I20" s="139" t="s">
        <v>593</v>
      </c>
      <c r="J20" s="123"/>
      <c r="K20" s="138"/>
      <c r="L20" s="108">
        <f>IF(iQ3_ORG!$B$46="", "", iQ3_ORG!$B$46)</f>
        <v>18982</v>
      </c>
      <c r="M20" s="107"/>
      <c r="N20" s="107"/>
      <c r="O20" s="106"/>
      <c r="P20" s="547"/>
      <c r="Q20" s="112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11"/>
    </row>
    <row r="21" spans="2:46">
      <c r="B21" s="137"/>
      <c r="C21" s="122"/>
      <c r="D21" s="136"/>
      <c r="E21" s="105"/>
      <c r="F21" s="104"/>
      <c r="G21" s="104"/>
      <c r="H21" s="103"/>
      <c r="I21" s="137"/>
      <c r="J21" s="122"/>
      <c r="K21" s="136"/>
      <c r="L21" s="105"/>
      <c r="M21" s="104"/>
      <c r="N21" s="104"/>
      <c r="O21" s="103"/>
      <c r="P21" s="547"/>
      <c r="Q21" s="112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11"/>
    </row>
    <row r="22" spans="2:46">
      <c r="B22" s="139" t="s">
        <v>594</v>
      </c>
      <c r="C22" s="123"/>
      <c r="D22" s="138"/>
      <c r="E22" s="108">
        <f>IF(iQ3_ORG!$B$23="", "", iQ3_ORG!$B$23)</f>
        <v>9373</v>
      </c>
      <c r="F22" s="107"/>
      <c r="G22" s="107"/>
      <c r="H22" s="106"/>
      <c r="I22" s="139" t="s">
        <v>595</v>
      </c>
      <c r="J22" s="123"/>
      <c r="K22" s="138"/>
      <c r="L22" s="108">
        <f>IF(iQ3_ORG!$B$15="", "", iQ3_ORG!$B$15)</f>
        <v>1922</v>
      </c>
      <c r="M22" s="107"/>
      <c r="N22" s="107"/>
      <c r="O22" s="106"/>
      <c r="Q22" s="112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11"/>
    </row>
    <row r="23" spans="2:46">
      <c r="B23" s="137"/>
      <c r="C23" s="122"/>
      <c r="D23" s="136"/>
      <c r="E23" s="105"/>
      <c r="F23" s="104"/>
      <c r="G23" s="104"/>
      <c r="H23" s="103"/>
      <c r="I23" s="137"/>
      <c r="J23" s="122"/>
      <c r="K23" s="136"/>
      <c r="L23" s="105"/>
      <c r="M23" s="104"/>
      <c r="N23" s="104"/>
      <c r="O23" s="103"/>
      <c r="Q23" s="112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11"/>
    </row>
    <row r="24" spans="2:46">
      <c r="B24" s="139" t="s">
        <v>596</v>
      </c>
      <c r="C24" s="123"/>
      <c r="D24" s="138"/>
      <c r="E24" s="108">
        <f>IF(iQ3_ORG!$B$22="", "", iQ3_ORG!$B$22)</f>
        <v>7686</v>
      </c>
      <c r="F24" s="107"/>
      <c r="G24" s="107"/>
      <c r="H24" s="106"/>
      <c r="I24" s="139" t="s">
        <v>597</v>
      </c>
      <c r="J24" s="123"/>
      <c r="K24" s="138"/>
      <c r="L24" s="102">
        <f>IF(iQ3_ORG!$B$16="", "", iQ3_ORG!$B$16)</f>
        <v>0.101237244097448</v>
      </c>
      <c r="M24" s="101"/>
      <c r="N24" s="101"/>
      <c r="O24" s="100"/>
      <c r="Q24" s="112"/>
      <c r="R24" s="141"/>
      <c r="S24" s="141"/>
      <c r="T24" s="141"/>
      <c r="U24" s="141"/>
      <c r="V24" s="141"/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11"/>
    </row>
    <row r="25" spans="2:46">
      <c r="B25" s="137"/>
      <c r="C25" s="122"/>
      <c r="D25" s="136"/>
      <c r="E25" s="105"/>
      <c r="F25" s="104"/>
      <c r="G25" s="104"/>
      <c r="H25" s="103"/>
      <c r="I25" s="137"/>
      <c r="J25" s="122"/>
      <c r="K25" s="136"/>
      <c r="L25" s="99"/>
      <c r="M25" s="98"/>
      <c r="N25" s="98"/>
      <c r="O25" s="97"/>
      <c r="Q25" s="112"/>
      <c r="R25" s="141"/>
      <c r="S25" s="141"/>
      <c r="T25" s="141"/>
      <c r="U25" s="141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11"/>
    </row>
    <row r="26" spans="2:46">
      <c r="B26" s="139" t="s">
        <v>598</v>
      </c>
      <c r="C26" s="123"/>
      <c r="D26" s="138"/>
      <c r="E26" s="108">
        <f>IF(AND(iQ3_ORG!$B$26="", iQ3_ORG!$B$27=""), "", iQ3_ORG!$B$26+iQ3_ORG!$B$27)</f>
        <v>0</v>
      </c>
      <c r="F26" s="107"/>
      <c r="G26" s="107"/>
      <c r="H26" s="106"/>
      <c r="I26" s="139" t="s">
        <v>599</v>
      </c>
      <c r="J26" s="123"/>
      <c r="K26" s="138"/>
      <c r="L26" s="115" t="str">
        <f>IF(iQ3_ORG!$B$6="", "", iQ3_ORG!$B$6)</f>
        <v>ロット</v>
      </c>
      <c r="M26" s="114"/>
      <c r="N26" s="114"/>
      <c r="O26" s="113"/>
      <c r="Q26" s="112"/>
      <c r="R26" s="141"/>
      <c r="S26" s="141"/>
      <c r="T26" s="141"/>
      <c r="U26" s="141"/>
      <c r="V26" s="141"/>
      <c r="W26" s="141"/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11"/>
    </row>
    <row r="27" spans="2:46" customFormat="1" ht="24.75" customHeight="1" thickBot="1">
      <c r="B27" s="96"/>
      <c r="C27" s="95"/>
      <c r="D27" s="94"/>
      <c r="E27" s="93"/>
      <c r="F27" s="92"/>
      <c r="G27" s="92"/>
      <c r="H27" s="91"/>
      <c r="I27" s="137"/>
      <c r="J27" s="122"/>
      <c r="K27" s="136"/>
      <c r="L27" s="110"/>
      <c r="M27" s="140"/>
      <c r="N27" s="140"/>
      <c r="O27" s="109"/>
      <c r="P27" s="544"/>
      <c r="Q27" s="112"/>
      <c r="R27" s="141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F27" s="141"/>
      <c r="AG27" s="141"/>
      <c r="AH27" s="141"/>
      <c r="AI27" s="111"/>
    </row>
    <row r="28" spans="2:46" customFormat="1" ht="24.75" customHeight="1" thickTop="1">
      <c r="B28" s="90" t="s">
        <v>600</v>
      </c>
      <c r="C28" s="89"/>
      <c r="D28" s="88"/>
      <c r="E28" s="87">
        <f>IF(iQ3_ORG!$B$20="", "", iQ3_ORG!$B$20)</f>
        <v>17060</v>
      </c>
      <c r="F28" s="86"/>
      <c r="G28" s="86"/>
      <c r="H28" s="85"/>
      <c r="I28" s="139" t="s">
        <v>601</v>
      </c>
      <c r="J28" s="123"/>
      <c r="K28" s="138"/>
      <c r="L28" s="84" t="str">
        <f>IF(iQ3_ORG!$B$7="", "", iQ3_ORG!$B$7)</f>
        <v>普通</v>
      </c>
      <c r="M28" s="83"/>
      <c r="N28" s="83"/>
      <c r="O28" s="82"/>
      <c r="P28" s="544"/>
      <c r="Q28" s="112"/>
      <c r="R28" s="141"/>
      <c r="S28" s="141"/>
      <c r="T28" s="141"/>
      <c r="U28" s="141"/>
      <c r="V28" s="141"/>
      <c r="W28" s="141"/>
      <c r="X28" s="141"/>
      <c r="Y28" s="141"/>
      <c r="Z28" s="141"/>
      <c r="AA28" s="141"/>
      <c r="AB28" s="141"/>
      <c r="AC28" s="141"/>
      <c r="AD28" s="141"/>
      <c r="AE28" s="141"/>
      <c r="AF28" s="141"/>
      <c r="AG28" s="141"/>
      <c r="AH28" s="141"/>
      <c r="AI28" s="111"/>
    </row>
    <row r="29" spans="2:46">
      <c r="B29" s="137"/>
      <c r="C29" s="122"/>
      <c r="D29" s="136"/>
      <c r="E29" s="105"/>
      <c r="F29" s="104"/>
      <c r="G29" s="104"/>
      <c r="H29" s="103"/>
      <c r="I29" s="137"/>
      <c r="J29" s="122"/>
      <c r="K29" s="136"/>
      <c r="L29" s="81"/>
      <c r="M29" s="80"/>
      <c r="N29" s="80"/>
      <c r="O29" s="79"/>
      <c r="Q29" s="112"/>
      <c r="R29" s="141"/>
      <c r="S29" s="141"/>
      <c r="T29" s="141"/>
      <c r="U29" s="141"/>
      <c r="V29" s="141"/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11"/>
    </row>
    <row r="30" spans="2:46" customFormat="1" ht="6.6" customHeight="1">
      <c r="B30" s="484"/>
      <c r="C30" s="484"/>
      <c r="D30" s="484"/>
      <c r="E30" s="485"/>
      <c r="F30" s="485"/>
      <c r="G30" s="485"/>
      <c r="H30" s="485"/>
      <c r="I30" s="486"/>
      <c r="J30" s="486"/>
      <c r="K30" s="486"/>
      <c r="L30" s="486"/>
      <c r="M30" s="486"/>
      <c r="N30" s="486"/>
      <c r="O30" s="486"/>
      <c r="P30" s="544"/>
      <c r="Q30" s="112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11"/>
    </row>
    <row r="31" spans="2:46" customFormat="1" ht="24" customHeight="1">
      <c r="B31" s="139" t="s">
        <v>602</v>
      </c>
      <c r="C31" s="123"/>
      <c r="D31" s="138"/>
      <c r="E31" s="78"/>
      <c r="F31" s="77"/>
      <c r="G31" s="77"/>
      <c r="H31" s="76"/>
      <c r="I31" s="139" t="s">
        <v>603</v>
      </c>
      <c r="J31" s="123"/>
      <c r="K31" s="138"/>
      <c r="L31" s="108" t="str">
        <f>IF(E31="", "- ", E17*E31)</f>
        <v xml:space="preserve">- </v>
      </c>
      <c r="M31" s="107"/>
      <c r="N31" s="107"/>
      <c r="O31" s="106"/>
      <c r="P31" s="543"/>
      <c r="Q31" s="112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11"/>
      <c r="AJ31" s="543"/>
      <c r="AK31" s="543"/>
      <c r="AL31" s="543"/>
      <c r="AM31" s="543"/>
      <c r="AN31" s="543"/>
      <c r="AO31" s="543"/>
      <c r="AP31" s="543"/>
      <c r="AQ31" s="543"/>
      <c r="AR31" s="543"/>
      <c r="AS31" s="543"/>
      <c r="AT31" s="543"/>
    </row>
    <row r="32" spans="2:46" customFormat="1" ht="24" customHeight="1">
      <c r="B32" s="137"/>
      <c r="C32" s="122"/>
      <c r="D32" s="136"/>
      <c r="E32" s="75"/>
      <c r="F32" s="74"/>
      <c r="G32" s="74"/>
      <c r="H32" s="73"/>
      <c r="I32" s="137"/>
      <c r="J32" s="122"/>
      <c r="K32" s="136"/>
      <c r="L32" s="105"/>
      <c r="M32" s="104"/>
      <c r="N32" s="104"/>
      <c r="O32" s="103"/>
      <c r="Q32" s="112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11"/>
      <c r="AJ32" s="543"/>
      <c r="AK32" s="543"/>
      <c r="AL32" s="543"/>
      <c r="AM32" s="543"/>
      <c r="AN32" s="543"/>
      <c r="AO32" s="543"/>
      <c r="AP32" s="543"/>
      <c r="AQ32" s="543"/>
      <c r="AR32" s="543"/>
      <c r="AS32" s="543"/>
      <c r="AT32" s="543"/>
    </row>
    <row r="33" spans="2:51">
      <c r="B33" s="139" t="s">
        <v>604</v>
      </c>
      <c r="C33" s="123"/>
      <c r="D33" s="138"/>
      <c r="E33" s="72" t="str">
        <f>IF(E31="", "- ",L31-E28)</f>
        <v xml:space="preserve">- </v>
      </c>
      <c r="F33" s="71"/>
      <c r="G33" s="71"/>
      <c r="H33" s="70"/>
      <c r="I33" s="139" t="s">
        <v>605</v>
      </c>
      <c r="J33" s="123"/>
      <c r="K33" s="138"/>
      <c r="L33" s="102" t="str">
        <f>IF(L31="- ", "- % ",E33/L31)</f>
        <v xml:space="preserve">- % </v>
      </c>
      <c r="M33" s="101"/>
      <c r="N33" s="101"/>
      <c r="O33" s="100"/>
      <c r="Q33" s="112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11"/>
    </row>
    <row r="34" spans="2:51">
      <c r="B34" s="137"/>
      <c r="C34" s="122"/>
      <c r="D34" s="136"/>
      <c r="E34" s="69"/>
      <c r="F34" s="68"/>
      <c r="G34" s="68"/>
      <c r="H34" s="67"/>
      <c r="I34" s="137"/>
      <c r="J34" s="122"/>
      <c r="K34" s="136"/>
      <c r="L34" s="99"/>
      <c r="M34" s="98"/>
      <c r="N34" s="98"/>
      <c r="O34" s="97"/>
      <c r="Q34" s="110"/>
      <c r="R34" s="140"/>
      <c r="S34" s="140"/>
      <c r="T34" s="140"/>
      <c r="U34" s="140"/>
      <c r="V34" s="140"/>
      <c r="W34" s="140"/>
      <c r="X34" s="140"/>
      <c r="Y34" s="140"/>
      <c r="Z34" s="140"/>
      <c r="AA34" s="140"/>
      <c r="AB34" s="140"/>
      <c r="AC34" s="140"/>
      <c r="AD34" s="140"/>
      <c r="AE34" s="140"/>
      <c r="AF34" s="140"/>
      <c r="AG34" s="140"/>
      <c r="AH34" s="140"/>
      <c r="AI34" s="109"/>
    </row>
    <row r="35" spans="2:51">
      <c r="B35" s="543"/>
      <c r="C35" s="543"/>
      <c r="D35" s="543"/>
      <c r="E35" s="543"/>
      <c r="F35" s="543"/>
      <c r="G35" s="543"/>
      <c r="H35" s="543"/>
      <c r="I35" s="543"/>
      <c r="J35" s="543"/>
      <c r="K35" s="543"/>
      <c r="L35" s="548"/>
      <c r="M35" s="548"/>
      <c r="N35" s="548"/>
      <c r="O35" s="548"/>
    </row>
    <row r="36" spans="2:51">
      <c r="B36" s="543"/>
      <c r="C36" s="543"/>
      <c r="D36" s="543"/>
      <c r="E36" s="543"/>
      <c r="F36" s="543"/>
      <c r="G36" s="543"/>
      <c r="H36" s="543"/>
      <c r="I36" s="549"/>
      <c r="J36" s="543"/>
      <c r="K36" s="543"/>
      <c r="L36" s="548"/>
      <c r="M36" s="548"/>
      <c r="N36" s="548"/>
      <c r="O36" s="548"/>
    </row>
    <row r="37" spans="2:51">
      <c r="I37" s="550"/>
    </row>
    <row r="38" spans="2:51">
      <c r="B38" s="543"/>
      <c r="C38" s="139" t="s">
        <v>606</v>
      </c>
      <c r="D38" s="123"/>
      <c r="E38" s="123"/>
      <c r="F38" s="138"/>
      <c r="G38" s="139" t="s">
        <v>607</v>
      </c>
      <c r="H38" s="123"/>
      <c r="I38" s="138"/>
      <c r="J38" s="139" t="s">
        <v>608</v>
      </c>
      <c r="K38" s="123"/>
      <c r="L38" s="138"/>
      <c r="M38" s="139" t="s">
        <v>609</v>
      </c>
      <c r="N38" s="123"/>
      <c r="O38" s="138"/>
      <c r="P38" s="139" t="s">
        <v>610</v>
      </c>
      <c r="Q38" s="123"/>
      <c r="R38" s="138"/>
      <c r="S38" s="543"/>
      <c r="T38" s="139" t="s">
        <v>611</v>
      </c>
      <c r="U38" s="123"/>
      <c r="V38" s="138"/>
      <c r="W38" s="66" t="s">
        <v>612</v>
      </c>
      <c r="X38" s="66"/>
      <c r="Y38" s="66"/>
      <c r="Z38" s="542"/>
      <c r="AA38" s="66" t="s">
        <v>613</v>
      </c>
      <c r="AB38" s="66"/>
      <c r="AC38" s="66"/>
      <c r="AD38" s="542"/>
      <c r="AJ38" s="544"/>
      <c r="AK38" s="544"/>
      <c r="AL38" s="544"/>
      <c r="AM38" s="544"/>
      <c r="AN38" s="544"/>
      <c r="AO38" s="544"/>
      <c r="AP38" s="544"/>
      <c r="AQ38" s="544"/>
      <c r="AR38" s="544"/>
      <c r="AS38" s="544"/>
      <c r="AT38" s="544"/>
      <c r="AU38" s="544"/>
      <c r="AV38" s="544"/>
      <c r="AW38" s="544"/>
      <c r="AX38" s="544"/>
      <c r="AY38" s="544"/>
    </row>
    <row r="39" spans="2:51">
      <c r="B39" s="543"/>
      <c r="C39" s="137"/>
      <c r="D39" s="122"/>
      <c r="E39" s="122"/>
      <c r="F39" s="136"/>
      <c r="G39" s="137"/>
      <c r="H39" s="122"/>
      <c r="I39" s="136"/>
      <c r="J39" s="137"/>
      <c r="K39" s="122"/>
      <c r="L39" s="136"/>
      <c r="M39" s="137"/>
      <c r="N39" s="122"/>
      <c r="O39" s="136"/>
      <c r="P39" s="137"/>
      <c r="Q39" s="122"/>
      <c r="R39" s="136"/>
      <c r="S39" s="543"/>
      <c r="T39" s="137"/>
      <c r="U39" s="122"/>
      <c r="V39" s="136"/>
      <c r="W39" s="66"/>
      <c r="X39" s="66"/>
      <c r="Y39" s="66"/>
      <c r="Z39" s="542"/>
      <c r="AA39" s="66"/>
      <c r="AB39" s="66"/>
      <c r="AC39" s="66"/>
      <c r="AD39" s="542"/>
      <c r="AJ39" s="544"/>
      <c r="AK39" s="544"/>
      <c r="AL39" s="544"/>
      <c r="AM39" s="544"/>
      <c r="AN39" s="544"/>
      <c r="AO39" s="544"/>
      <c r="AP39" s="544"/>
      <c r="AQ39" s="544"/>
      <c r="AR39" s="544"/>
      <c r="AS39" s="544"/>
      <c r="AT39" s="544"/>
      <c r="AU39" s="544"/>
      <c r="AV39" s="544"/>
      <c r="AW39" s="544"/>
      <c r="AX39" s="544"/>
      <c r="AY39" s="544"/>
    </row>
    <row r="40" spans="2:51" customFormat="1" ht="23.4" customHeight="1">
      <c r="B40" s="65">
        <v>1</v>
      </c>
      <c r="C40" s="63" t="s">
        <v>614</v>
      </c>
      <c r="D40" s="62"/>
      <c r="E40" s="62"/>
      <c r="F40" s="61"/>
      <c r="G40" s="57">
        <f>SUM(iQ3_ORG!BJ3:BJ22)+SUM(iQ3_ORG!BK3:BK22)</f>
        <v>0</v>
      </c>
      <c r="H40" s="56"/>
      <c r="I40" s="55"/>
      <c r="J40" s="108">
        <f>IF($AC$40="", 0, (SUM(iQ3_ORG!BH3:BH22)+SUM(iQ3_ORG!BI3:BI22))*($AC$40+$AC$42+$AC$44-2))</f>
        <v>0</v>
      </c>
      <c r="K40" s="107"/>
      <c r="L40" s="106"/>
      <c r="M40" s="51"/>
      <c r="N40" s="50"/>
      <c r="O40" s="49"/>
      <c r="P40" s="45"/>
      <c r="Q40" s="44"/>
      <c r="R40" s="43"/>
      <c r="S40" s="551"/>
      <c r="T40" s="39" t="s">
        <v>615</v>
      </c>
      <c r="U40" s="38"/>
      <c r="V40" s="37"/>
      <c r="W40" s="33">
        <f>IF(iQ3_ORG!$B$52="", "", iQ3_ORG!$B$52)</f>
        <v>0</v>
      </c>
      <c r="X40" s="33"/>
      <c r="Y40" s="33"/>
      <c r="Z40" s="542"/>
      <c r="AA40" s="32" t="s">
        <v>616</v>
      </c>
      <c r="AB40" s="32"/>
      <c r="AC40" s="31">
        <f>IF(iQ3_ORG!$D$5="", "",iQ3_ORG!$D$5)</f>
        <v>0.8</v>
      </c>
      <c r="AD40" s="542"/>
      <c r="AE40" s="584"/>
      <c r="AF40" s="544"/>
      <c r="AG40" s="544"/>
      <c r="AH40" s="544"/>
      <c r="AI40" s="544"/>
      <c r="AJ40" s="141"/>
      <c r="AK40" s="141"/>
      <c r="AL40" s="141"/>
      <c r="AM40" s="544"/>
      <c r="AN40" s="544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</row>
    <row r="41" spans="2:51">
      <c r="B41" s="64"/>
      <c r="C41" s="60"/>
      <c r="D41" s="59"/>
      <c r="E41" s="59"/>
      <c r="F41" s="58"/>
      <c r="G41" s="54"/>
      <c r="H41" s="53"/>
      <c r="I41" s="52"/>
      <c r="J41" s="105"/>
      <c r="K41" s="104"/>
      <c r="L41" s="103"/>
      <c r="M41" s="48"/>
      <c r="N41" s="47"/>
      <c r="O41" s="46"/>
      <c r="P41" s="42"/>
      <c r="Q41" s="41"/>
      <c r="R41" s="40"/>
      <c r="S41" s="551"/>
      <c r="T41" s="36"/>
      <c r="U41" s="35"/>
      <c r="V41" s="34"/>
      <c r="W41" s="33"/>
      <c r="X41" s="33"/>
      <c r="Y41" s="33"/>
      <c r="Z41" s="542"/>
      <c r="AA41" s="32"/>
      <c r="AB41" s="32"/>
      <c r="AC41" s="31"/>
      <c r="AD41" s="542"/>
      <c r="AE41" s="584"/>
      <c r="AJ41" s="141"/>
      <c r="AK41" s="141"/>
      <c r="AL41" s="141"/>
      <c r="AM41" s="544"/>
      <c r="AN41" s="544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</row>
    <row r="42" spans="2:51">
      <c r="B42" s="65">
        <v>2</v>
      </c>
      <c r="C42" s="63" t="s">
        <v>617</v>
      </c>
      <c r="D42" s="62"/>
      <c r="E42" s="62"/>
      <c r="F42" s="61"/>
      <c r="G42" s="57">
        <f>SUM(iQ3_ORG!BQ3:BQ22)</f>
        <v>0</v>
      </c>
      <c r="H42" s="56"/>
      <c r="I42" s="55"/>
      <c r="J42" s="108">
        <f>IF($AC$40="", 0, SUM(iQ3_ORG!BO3:BO22)*($AC$40+$AC$42+$AC$44-2))</f>
        <v>0</v>
      </c>
      <c r="K42" s="107"/>
      <c r="L42" s="106"/>
      <c r="M42" s="57">
        <f>SUM(iQ3_ORG!BR3:BR22)</f>
        <v>0</v>
      </c>
      <c r="N42" s="56"/>
      <c r="O42" s="55"/>
      <c r="P42" s="108">
        <f>IF($AC$40="", 0, SUM(iQ3_ORG!BP3:BP22)*($AC$40+$AC$42+$AC$44-2))</f>
        <v>0</v>
      </c>
      <c r="Q42" s="107"/>
      <c r="R42" s="106"/>
      <c r="S42" s="551"/>
      <c r="T42" s="39" t="s">
        <v>618</v>
      </c>
      <c r="U42" s="38"/>
      <c r="V42" s="37"/>
      <c r="W42" s="33">
        <f>IF(iQ3_ORG!$B$54="", "", iQ3_ORG!$B$54)</f>
        <v>0</v>
      </c>
      <c r="X42" s="33"/>
      <c r="Y42" s="33"/>
      <c r="Z42" s="542"/>
      <c r="AA42" s="32" t="s">
        <v>619</v>
      </c>
      <c r="AB42" s="32"/>
      <c r="AC42" s="31">
        <f>IF(iQ3_ORG!$D$2="", "", iQ3_ORG!$D$2)</f>
        <v>1</v>
      </c>
      <c r="AD42" s="542"/>
      <c r="AE42" s="584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</row>
    <row r="43" spans="2:51">
      <c r="B43" s="64"/>
      <c r="C43" s="60"/>
      <c r="D43" s="59"/>
      <c r="E43" s="59"/>
      <c r="F43" s="58"/>
      <c r="G43" s="54"/>
      <c r="H43" s="53"/>
      <c r="I43" s="52"/>
      <c r="J43" s="105"/>
      <c r="K43" s="104"/>
      <c r="L43" s="103"/>
      <c r="M43" s="54"/>
      <c r="N43" s="53"/>
      <c r="O43" s="52"/>
      <c r="P43" s="105"/>
      <c r="Q43" s="104"/>
      <c r="R43" s="103"/>
      <c r="S43" s="551"/>
      <c r="T43" s="36"/>
      <c r="U43" s="35"/>
      <c r="V43" s="34"/>
      <c r="W43" s="33"/>
      <c r="X43" s="33"/>
      <c r="Y43" s="33"/>
      <c r="Z43" s="542"/>
      <c r="AA43" s="32"/>
      <c r="AB43" s="32"/>
      <c r="AC43" s="31"/>
      <c r="AD43" s="542"/>
      <c r="AE43" s="584"/>
      <c r="AJ43" s="141"/>
      <c r="AK43" s="141"/>
      <c r="AL43" s="141"/>
      <c r="AM43" s="141"/>
      <c r="AN43" s="141"/>
      <c r="AO43" s="141"/>
      <c r="AP43" s="141"/>
      <c r="AQ43" s="141"/>
      <c r="AR43" s="141"/>
      <c r="AS43" s="141"/>
      <c r="AT43" s="141"/>
      <c r="AU43" s="141"/>
      <c r="AV43" s="141"/>
      <c r="AW43" s="141"/>
      <c r="AX43" s="141"/>
      <c r="AY43" s="141"/>
    </row>
    <row r="44" spans="2:51" customFormat="1" ht="24" customHeight="1">
      <c r="B44" s="65">
        <v>3</v>
      </c>
      <c r="C44" s="63" t="s">
        <v>620</v>
      </c>
      <c r="D44" s="62"/>
      <c r="E44" s="62"/>
      <c r="F44" s="61"/>
      <c r="G44" s="57">
        <f>SUM(iQ3_ORG!BX3:BX22)</f>
        <v>6.2499999999999904E-4</v>
      </c>
      <c r="H44" s="56"/>
      <c r="I44" s="55"/>
      <c r="J44" s="108">
        <f>IF($AC$40="", 0, SUM(iQ3_ORG!BV3:BV22)*($AC$40+$AC$42+$AC$44-2))</f>
        <v>38.399999999999991</v>
      </c>
      <c r="K44" s="107"/>
      <c r="L44" s="106"/>
      <c r="M44" s="57">
        <f>SUM(iQ3_ORG!BY3:BY22)</f>
        <v>1.5659722222222221E-2</v>
      </c>
      <c r="N44" s="56"/>
      <c r="O44" s="55"/>
      <c r="P44" s="108">
        <f>IF($AC$40="", 0, SUM(iQ3_ORG!BW3:BW22)*($AC$40+$AC$42+$AC$44-2))</f>
        <v>2257.5999999999995</v>
      </c>
      <c r="Q44" s="107"/>
      <c r="R44" s="106"/>
      <c r="S44" s="551"/>
      <c r="T44" s="39" t="s">
        <v>621</v>
      </c>
      <c r="U44" s="38"/>
      <c r="V44" s="37"/>
      <c r="W44" s="33">
        <f>IF(iQ3_ORG!$B$55="", "", iQ3_ORG!$B$55)</f>
        <v>0</v>
      </c>
      <c r="X44" s="33"/>
      <c r="Y44" s="33"/>
      <c r="Z44" s="542"/>
      <c r="AA44" s="32" t="s">
        <v>622</v>
      </c>
      <c r="AB44" s="32"/>
      <c r="AC44" s="31">
        <f>IF(iQ3_ORG!$D$3="", "", iQ3_ORG!$D$3)</f>
        <v>1</v>
      </c>
      <c r="AD44" s="542"/>
      <c r="AE44" s="584"/>
      <c r="AF44" s="544"/>
      <c r="AG44" s="544"/>
      <c r="AH44" s="544"/>
      <c r="AI44" s="544"/>
      <c r="AJ44" s="141"/>
      <c r="AK44" s="141"/>
      <c r="AL44" s="141"/>
      <c r="AM44" s="141"/>
      <c r="AN44" s="141"/>
      <c r="AO44" s="141"/>
      <c r="AP44" s="141"/>
      <c r="AQ44" s="141"/>
      <c r="AR44" s="141"/>
      <c r="AS44" s="141"/>
      <c r="AT44" s="141"/>
      <c r="AU44" s="141"/>
      <c r="AV44" s="141"/>
      <c r="AW44" s="141"/>
      <c r="AX44" s="141"/>
      <c r="AY44" s="141"/>
    </row>
    <row r="45" spans="2:51" customFormat="1" ht="24" customHeight="1">
      <c r="B45" s="64"/>
      <c r="C45" s="60"/>
      <c r="D45" s="59"/>
      <c r="E45" s="59"/>
      <c r="F45" s="58"/>
      <c r="G45" s="54"/>
      <c r="H45" s="53"/>
      <c r="I45" s="52"/>
      <c r="J45" s="105"/>
      <c r="K45" s="104"/>
      <c r="L45" s="103"/>
      <c r="M45" s="54"/>
      <c r="N45" s="53"/>
      <c r="O45" s="52"/>
      <c r="P45" s="105"/>
      <c r="Q45" s="104"/>
      <c r="R45" s="103"/>
      <c r="S45" s="551"/>
      <c r="T45" s="36"/>
      <c r="U45" s="35"/>
      <c r="V45" s="34"/>
      <c r="W45" s="33"/>
      <c r="X45" s="33"/>
      <c r="Y45" s="33"/>
      <c r="Z45" s="542"/>
      <c r="AA45" s="32"/>
      <c r="AB45" s="32"/>
      <c r="AC45" s="31"/>
      <c r="AD45" s="542"/>
      <c r="AE45" s="584"/>
      <c r="AF45" s="544"/>
      <c r="AG45" s="544"/>
      <c r="AH45" s="544"/>
      <c r="AI45" s="544"/>
      <c r="AJ45" s="141"/>
      <c r="AK45" s="141"/>
      <c r="AL45" s="141"/>
      <c r="AM45" s="141"/>
      <c r="AN45" s="141"/>
      <c r="AO45" s="141"/>
      <c r="AP45" s="141"/>
      <c r="AQ45" s="141"/>
      <c r="AR45" s="141"/>
      <c r="AS45" s="141"/>
      <c r="AT45" s="141"/>
      <c r="AU45" s="141"/>
      <c r="AV45" s="141"/>
      <c r="AW45" s="141"/>
      <c r="AX45" s="141"/>
      <c r="AY45" s="141"/>
    </row>
    <row r="46" spans="2:51" customFormat="1" ht="24" customHeight="1">
      <c r="B46" s="65">
        <v>4</v>
      </c>
      <c r="C46" s="63" t="s">
        <v>623</v>
      </c>
      <c r="D46" s="62"/>
      <c r="E46" s="62"/>
      <c r="F46" s="61"/>
      <c r="G46" s="57">
        <f>SUM(iQ3_ORG!CE3:CE22)</f>
        <v>0</v>
      </c>
      <c r="H46" s="56"/>
      <c r="I46" s="55"/>
      <c r="J46" s="108">
        <f>IF($AC$40="", 0, SUM(iQ3_ORG!CC3:CC22)*($AC$40+$AC$42+$AC$44-2))</f>
        <v>0</v>
      </c>
      <c r="K46" s="107"/>
      <c r="L46" s="106"/>
      <c r="M46" s="57">
        <f>SUM(iQ3_ORG!CF3:CF22)</f>
        <v>0</v>
      </c>
      <c r="N46" s="56"/>
      <c r="O46" s="55"/>
      <c r="P46" s="108">
        <f>IF($AC$40="", 0, SUM(iQ3_ORG!CD3:CD22)*($AC$40+$AC$42+$AC$44-2))</f>
        <v>0</v>
      </c>
      <c r="Q46" s="107"/>
      <c r="R46" s="106"/>
      <c r="S46" s="551"/>
      <c r="T46" s="39" t="s">
        <v>624</v>
      </c>
      <c r="U46" s="38"/>
      <c r="V46" s="37"/>
      <c r="W46" s="33">
        <f>IF(iQ3_ORG!$B$56="", "", iQ3_ORG!$B$56)</f>
        <v>0</v>
      </c>
      <c r="X46" s="33"/>
      <c r="Y46" s="33"/>
      <c r="Z46" s="542"/>
      <c r="AA46" s="32" t="s">
        <v>625</v>
      </c>
      <c r="AB46" s="32"/>
      <c r="AC46" s="31">
        <f>IF(iQ3_ORG!$D$7="", "", iQ3_ORG!$D$7)</f>
        <v>1</v>
      </c>
      <c r="AD46" s="542"/>
      <c r="AE46" s="584"/>
      <c r="AF46" s="544"/>
      <c r="AG46" s="544"/>
      <c r="AH46" s="544"/>
      <c r="AI46" s="544"/>
      <c r="AJ46" s="141"/>
      <c r="AK46" s="141"/>
      <c r="AL46" s="141"/>
      <c r="AM46" s="141"/>
      <c r="AN46" s="141"/>
      <c r="AO46" s="141"/>
      <c r="AP46" s="141"/>
      <c r="AQ46" s="141"/>
      <c r="AR46" s="141"/>
      <c r="AS46" s="141"/>
      <c r="AT46" s="141"/>
      <c r="AU46" s="141"/>
      <c r="AV46" s="141"/>
      <c r="AW46" s="141"/>
      <c r="AX46" s="141"/>
      <c r="AY46" s="141"/>
    </row>
    <row r="47" spans="2:51" customFormat="1" ht="24" customHeight="1">
      <c r="B47" s="64"/>
      <c r="C47" s="60"/>
      <c r="D47" s="59"/>
      <c r="E47" s="59"/>
      <c r="F47" s="58"/>
      <c r="G47" s="54"/>
      <c r="H47" s="53"/>
      <c r="I47" s="52"/>
      <c r="J47" s="105"/>
      <c r="K47" s="104"/>
      <c r="L47" s="103"/>
      <c r="M47" s="54"/>
      <c r="N47" s="53"/>
      <c r="O47" s="52"/>
      <c r="P47" s="105"/>
      <c r="Q47" s="104"/>
      <c r="R47" s="103"/>
      <c r="S47" s="551"/>
      <c r="T47" s="36"/>
      <c r="U47" s="35"/>
      <c r="V47" s="34"/>
      <c r="W47" s="33"/>
      <c r="X47" s="33"/>
      <c r="Y47" s="33"/>
      <c r="Z47" s="542"/>
      <c r="AA47" s="32"/>
      <c r="AB47" s="32"/>
      <c r="AC47" s="31"/>
      <c r="AD47" s="542"/>
      <c r="AE47" s="584"/>
      <c r="AF47" s="544"/>
      <c r="AG47" s="544"/>
      <c r="AH47" s="544"/>
      <c r="AI47" s="544"/>
      <c r="AJ47" s="141"/>
      <c r="AK47" s="141"/>
      <c r="AL47" s="141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</row>
    <row r="48" spans="2:51">
      <c r="B48" s="65">
        <v>5</v>
      </c>
      <c r="C48" s="63" t="s">
        <v>626</v>
      </c>
      <c r="D48" s="62"/>
      <c r="E48" s="62"/>
      <c r="F48" s="61"/>
      <c r="G48" s="57">
        <f>SUM(iQ3_ORG!CY3:CY22)</f>
        <v>0</v>
      </c>
      <c r="H48" s="56"/>
      <c r="I48" s="55"/>
      <c r="J48" s="108">
        <f>IF($AC$40="", 0, SUM(iQ3_ORG!CW3:CW22)*($AC$40+$AC$42+$AC$44-2))</f>
        <v>0</v>
      </c>
      <c r="K48" s="107"/>
      <c r="L48" s="106"/>
      <c r="M48" s="57">
        <f>SUM(iQ3_ORG!CZ3:CZ22)</f>
        <v>0</v>
      </c>
      <c r="N48" s="56"/>
      <c r="O48" s="55"/>
      <c r="P48" s="108">
        <f>IF($AC$40="", 0, SUM(iQ3_ORG!CX3:CX22)*($AC$40+$AC$42+$AC$44-2))</f>
        <v>0</v>
      </c>
      <c r="Q48" s="107"/>
      <c r="R48" s="106"/>
      <c r="S48" s="551"/>
      <c r="T48" s="39" t="s">
        <v>627</v>
      </c>
      <c r="U48" s="38"/>
      <c r="V48" s="37"/>
      <c r="W48" s="33">
        <f>IF(iQ3_ORG!$B$57="", "", iQ3_ORG!$B$57)</f>
        <v>0</v>
      </c>
      <c r="X48" s="33"/>
      <c r="Y48" s="33"/>
      <c r="Z48" s="542"/>
      <c r="AA48" s="32" t="s">
        <v>628</v>
      </c>
      <c r="AB48" s="32"/>
      <c r="AC48" s="31">
        <f>IF(iQ3_ORG!$D$4="", "", iQ3_ORG!$D$4)</f>
        <v>1</v>
      </c>
      <c r="AD48" s="542"/>
      <c r="AE48" s="584"/>
      <c r="AJ48" s="141"/>
      <c r="AK48" s="141"/>
      <c r="AL48" s="141"/>
      <c r="AM48" s="141"/>
      <c r="AN48" s="141"/>
      <c r="AO48" s="141"/>
      <c r="AP48" s="141"/>
      <c r="AQ48" s="141"/>
      <c r="AR48" s="141"/>
      <c r="AS48" s="141"/>
      <c r="AT48" s="141"/>
      <c r="AU48" s="141"/>
      <c r="AV48" s="141"/>
      <c r="AW48" s="141"/>
      <c r="AX48" s="141"/>
      <c r="AY48" s="141"/>
    </row>
    <row r="49" spans="2:51">
      <c r="B49" s="64"/>
      <c r="C49" s="60"/>
      <c r="D49" s="59"/>
      <c r="E49" s="59"/>
      <c r="F49" s="58"/>
      <c r="G49" s="54"/>
      <c r="H49" s="53"/>
      <c r="I49" s="52"/>
      <c r="J49" s="105"/>
      <c r="K49" s="104"/>
      <c r="L49" s="103"/>
      <c r="M49" s="54"/>
      <c r="N49" s="53"/>
      <c r="O49" s="52"/>
      <c r="P49" s="105"/>
      <c r="Q49" s="104"/>
      <c r="R49" s="103"/>
      <c r="S49" s="551"/>
      <c r="T49" s="36"/>
      <c r="U49" s="35"/>
      <c r="V49" s="34"/>
      <c r="W49" s="33"/>
      <c r="X49" s="33"/>
      <c r="Y49" s="33"/>
      <c r="Z49" s="542"/>
      <c r="AA49" s="32"/>
      <c r="AB49" s="32"/>
      <c r="AC49" s="31"/>
      <c r="AD49" s="542"/>
      <c r="AE49" s="584"/>
      <c r="AJ49" s="141"/>
      <c r="AK49" s="141"/>
      <c r="AL49" s="141"/>
      <c r="AM49" s="141"/>
      <c r="AN49" s="141"/>
      <c r="AO49" s="141"/>
      <c r="AP49" s="141"/>
      <c r="AQ49" s="141"/>
      <c r="AR49" s="141"/>
      <c r="AS49" s="141"/>
      <c r="AT49" s="141"/>
      <c r="AU49" s="141"/>
      <c r="AV49" s="141"/>
      <c r="AW49" s="141"/>
      <c r="AX49" s="141"/>
      <c r="AY49" s="141"/>
    </row>
    <row r="50" spans="2:51">
      <c r="B50" s="65">
        <v>6</v>
      </c>
      <c r="C50" s="63" t="s">
        <v>629</v>
      </c>
      <c r="D50" s="62"/>
      <c r="E50" s="62"/>
      <c r="F50" s="61"/>
      <c r="G50" s="57">
        <f>SUM(iQ3_ORG!EV3:EV22)</f>
        <v>2.083333333333332E-3</v>
      </c>
      <c r="H50" s="56"/>
      <c r="I50" s="55"/>
      <c r="J50" s="108">
        <f>IF($AC$40="", 0, SUM(iQ3_ORG!ET3:ET22)*($AC$40+$AC$42+$AC$44-2))</f>
        <v>129.59999999999997</v>
      </c>
      <c r="K50" s="107"/>
      <c r="L50" s="106"/>
      <c r="M50" s="57">
        <f>SUM(iQ3_ORG!EW3:EW22)</f>
        <v>3.726851851851848E-3</v>
      </c>
      <c r="N50" s="56"/>
      <c r="O50" s="55"/>
      <c r="P50" s="108">
        <f>IF($AC$40="", 0, SUM(iQ3_ORG!EU3:EU22)*($AC$40+$AC$42+$AC$44-2))</f>
        <v>231.99999999999994</v>
      </c>
      <c r="Q50" s="107"/>
      <c r="R50" s="106"/>
      <c r="S50" s="551"/>
      <c r="T50" s="39" t="s">
        <v>630</v>
      </c>
      <c r="U50" s="38"/>
      <c r="V50" s="37"/>
      <c r="W50" s="33">
        <f>IF(iQ3_ORG!$B$58="", "", iQ3_ORG!$B$58)</f>
        <v>0</v>
      </c>
      <c r="X50" s="33"/>
      <c r="Y50" s="33"/>
      <c r="Z50" s="542"/>
      <c r="AA50" s="32" t="s">
        <v>631</v>
      </c>
      <c r="AB50" s="32"/>
      <c r="AC50" s="31">
        <f>IF(iQ3_ORG!$D$6="", "", iQ3_ORG!$D$6)</f>
        <v>1.25</v>
      </c>
      <c r="AD50" s="542"/>
      <c r="AE50" s="584"/>
      <c r="AJ50" s="141"/>
      <c r="AK50" s="141"/>
      <c r="AL50" s="141"/>
      <c r="AM50" s="141"/>
      <c r="AN50" s="141"/>
      <c r="AO50" s="141"/>
      <c r="AP50" s="141"/>
      <c r="AQ50" s="141"/>
      <c r="AR50" s="141"/>
      <c r="AS50" s="141"/>
      <c r="AT50" s="141"/>
      <c r="AU50" s="141"/>
      <c r="AV50" s="141"/>
      <c r="AW50" s="141"/>
      <c r="AX50" s="141"/>
      <c r="AY50" s="141"/>
    </row>
    <row r="51" spans="2:51">
      <c r="B51" s="64"/>
      <c r="C51" s="60"/>
      <c r="D51" s="59"/>
      <c r="E51" s="59"/>
      <c r="F51" s="58"/>
      <c r="G51" s="54"/>
      <c r="H51" s="53"/>
      <c r="I51" s="52"/>
      <c r="J51" s="105"/>
      <c r="K51" s="104"/>
      <c r="L51" s="103"/>
      <c r="M51" s="54"/>
      <c r="N51" s="53"/>
      <c r="O51" s="52"/>
      <c r="P51" s="105"/>
      <c r="Q51" s="104"/>
      <c r="R51" s="103"/>
      <c r="S51" s="551"/>
      <c r="T51" s="36"/>
      <c r="U51" s="35"/>
      <c r="V51" s="34"/>
      <c r="W51" s="33"/>
      <c r="X51" s="33"/>
      <c r="Y51" s="33"/>
      <c r="Z51" s="542"/>
      <c r="AA51" s="32"/>
      <c r="AB51" s="32"/>
      <c r="AC51" s="31"/>
      <c r="AD51" s="542"/>
      <c r="AE51" s="584"/>
      <c r="AJ51" s="141"/>
      <c r="AK51" s="141"/>
      <c r="AL51" s="141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</row>
    <row r="52" spans="2:51">
      <c r="B52" s="65">
        <v>7</v>
      </c>
      <c r="C52" s="63" t="s">
        <v>632</v>
      </c>
      <c r="D52" s="62"/>
      <c r="E52" s="62"/>
      <c r="F52" s="61"/>
      <c r="G52" s="57">
        <f>SUM(iQ3_ORG!FC3:FC22)</f>
        <v>0</v>
      </c>
      <c r="H52" s="56"/>
      <c r="I52" s="55"/>
      <c r="J52" s="108">
        <f>IF($AC$40="", 0, SUM(iQ3_ORG!FA3:FA22)*($AC$40+$AC$42+$AC$44-2))</f>
        <v>0</v>
      </c>
      <c r="K52" s="107"/>
      <c r="L52" s="106"/>
      <c r="M52" s="57">
        <f>SUM(iQ3_ORG!FD3:FD22)</f>
        <v>0</v>
      </c>
      <c r="N52" s="56"/>
      <c r="O52" s="55"/>
      <c r="P52" s="108">
        <f>IF($AC$40="", 0, SUM(iQ3_ORG!FB3:FB22)*($AC$40+$AC$42+$AC$44-2))</f>
        <v>0</v>
      </c>
      <c r="Q52" s="107"/>
      <c r="R52" s="106"/>
      <c r="S52" s="551"/>
      <c r="T52" s="30" t="s">
        <v>633</v>
      </c>
      <c r="U52" s="29"/>
      <c r="V52" s="28"/>
      <c r="W52" s="33">
        <f>IF(iQ3_ORG!$B$59="", "", iQ3_ORG!$B$59)</f>
        <v>0</v>
      </c>
      <c r="X52" s="33"/>
      <c r="Y52" s="33"/>
      <c r="Z52" s="542"/>
      <c r="AA52" s="24"/>
      <c r="AB52" s="24"/>
      <c r="AC52" s="31"/>
      <c r="AD52" s="542"/>
      <c r="AE52" s="584"/>
      <c r="AJ52" s="141"/>
      <c r="AK52" s="141"/>
      <c r="AL52" s="141"/>
      <c r="AM52" s="141"/>
      <c r="AN52" s="141"/>
      <c r="AO52" s="141"/>
      <c r="AP52" s="141"/>
      <c r="AQ52" s="141"/>
      <c r="AR52" s="141"/>
      <c r="AS52" s="141"/>
      <c r="AT52" s="141"/>
      <c r="AU52" s="141"/>
      <c r="AV52" s="141"/>
      <c r="AW52" s="141"/>
      <c r="AX52" s="141"/>
      <c r="AY52" s="141"/>
    </row>
    <row r="53" spans="2:51">
      <c r="B53" s="64"/>
      <c r="C53" s="60"/>
      <c r="D53" s="59"/>
      <c r="E53" s="59"/>
      <c r="F53" s="58"/>
      <c r="G53" s="54"/>
      <c r="H53" s="53"/>
      <c r="I53" s="52"/>
      <c r="J53" s="105"/>
      <c r="K53" s="104"/>
      <c r="L53" s="103"/>
      <c r="M53" s="54"/>
      <c r="N53" s="53"/>
      <c r="O53" s="52"/>
      <c r="P53" s="105"/>
      <c r="Q53" s="104"/>
      <c r="R53" s="103"/>
      <c r="S53" s="551"/>
      <c r="T53" s="27"/>
      <c r="U53" s="26"/>
      <c r="V53" s="25"/>
      <c r="W53" s="33"/>
      <c r="X53" s="33"/>
      <c r="Y53" s="33"/>
      <c r="Z53" s="542"/>
      <c r="AA53" s="24"/>
      <c r="AB53" s="24"/>
      <c r="AC53" s="31"/>
      <c r="AD53" s="542"/>
      <c r="AE53" s="584"/>
      <c r="AJ53" s="141"/>
      <c r="AK53" s="141"/>
      <c r="AL53" s="141"/>
      <c r="AM53" s="141"/>
      <c r="AN53" s="141"/>
      <c r="AO53" s="141"/>
      <c r="AP53" s="141"/>
      <c r="AQ53" s="141"/>
      <c r="AR53" s="141"/>
      <c r="AS53" s="141"/>
      <c r="AT53" s="141"/>
      <c r="AU53" s="141"/>
      <c r="AV53" s="141"/>
      <c r="AW53" s="141"/>
      <c r="AX53" s="141"/>
      <c r="AY53" s="141"/>
    </row>
    <row r="54" spans="2:51">
      <c r="B54" s="65">
        <v>8</v>
      </c>
      <c r="C54" s="63" t="s">
        <v>634</v>
      </c>
      <c r="D54" s="62"/>
      <c r="E54" s="62"/>
      <c r="F54" s="61"/>
      <c r="G54" s="57">
        <f>SUM(iQ3_ORG!JJ3:JJ22)</f>
        <v>1.1157407407407401E-2</v>
      </c>
      <c r="H54" s="56"/>
      <c r="I54" s="55"/>
      <c r="J54" s="108">
        <f>IF($AC$40="", 0, SUM(iQ3_ORG!JH3:JH22)*($AC$40+$AC$42+$AC$44-2))</f>
        <v>828.79999999999984</v>
      </c>
      <c r="K54" s="107"/>
      <c r="L54" s="106"/>
      <c r="M54" s="57">
        <f>SUM(iQ3_ORG!JK3:JK22)</f>
        <v>1.373842592592593E-2</v>
      </c>
      <c r="N54" s="56"/>
      <c r="O54" s="55"/>
      <c r="P54" s="108">
        <f>IF($AC$40="", 0, SUM(iQ3_ORG!JI3:JI22)*($AC$40+$AC$42+$AC$44-2))</f>
        <v>1022.3999999999997</v>
      </c>
      <c r="Q54" s="107"/>
      <c r="R54" s="106"/>
      <c r="S54" s="551"/>
      <c r="T54" s="30" t="s">
        <v>635</v>
      </c>
      <c r="U54" s="29"/>
      <c r="V54" s="29"/>
      <c r="W54" s="33">
        <f>IF(iQ3_ORG!$B$60="", "", iQ3_ORG!$B$60)</f>
        <v>0</v>
      </c>
      <c r="X54" s="33"/>
      <c r="Y54" s="33"/>
      <c r="Z54" s="542"/>
      <c r="AA54" s="24"/>
      <c r="AB54" s="24"/>
      <c r="AC54" s="31"/>
      <c r="AD54" s="542"/>
      <c r="AE54" s="584"/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</row>
    <row r="55" spans="2:51">
      <c r="B55" s="64"/>
      <c r="C55" s="60"/>
      <c r="D55" s="59"/>
      <c r="E55" s="59"/>
      <c r="F55" s="58"/>
      <c r="G55" s="54"/>
      <c r="H55" s="53"/>
      <c r="I55" s="52"/>
      <c r="J55" s="105"/>
      <c r="K55" s="104"/>
      <c r="L55" s="103"/>
      <c r="M55" s="54"/>
      <c r="N55" s="53"/>
      <c r="O55" s="52"/>
      <c r="P55" s="105"/>
      <c r="Q55" s="104"/>
      <c r="R55" s="103"/>
      <c r="S55" s="551"/>
      <c r="T55" s="27"/>
      <c r="U55" s="26"/>
      <c r="V55" s="26"/>
      <c r="W55" s="33"/>
      <c r="X55" s="33"/>
      <c r="Y55" s="33"/>
      <c r="Z55" s="542"/>
      <c r="AA55" s="24"/>
      <c r="AB55" s="24"/>
      <c r="AC55" s="31"/>
      <c r="AD55" s="542"/>
      <c r="AE55" s="584"/>
      <c r="AJ55" s="141"/>
      <c r="AK55" s="141"/>
      <c r="AL55" s="141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</row>
    <row r="56" spans="2:51">
      <c r="B56" s="65">
        <v>9</v>
      </c>
      <c r="C56" s="63" t="s">
        <v>636</v>
      </c>
      <c r="D56" s="62"/>
      <c r="E56" s="62"/>
      <c r="F56" s="61"/>
      <c r="G56" s="57">
        <f>SUM(iQ3_ORG!FJ3:FJ22)</f>
        <v>1.38888888888889E-3</v>
      </c>
      <c r="H56" s="56"/>
      <c r="I56" s="55"/>
      <c r="J56" s="108">
        <f>IF($AC$40="", 0, SUM(iQ3_ORG!FH3:FH22)*($AC$40+$AC$42+$AC$44-2))</f>
        <v>93.59999999999998</v>
      </c>
      <c r="K56" s="107"/>
      <c r="L56" s="106"/>
      <c r="M56" s="57">
        <f>SUM(iQ3_ORG!FK3:FK22)</f>
        <v>2.83564814814815E-2</v>
      </c>
      <c r="N56" s="56"/>
      <c r="O56" s="55"/>
      <c r="P56" s="108">
        <f>IF($AC$40="", 0, SUM(iQ3_ORG!FI3:FI22)*($AC$40+$AC$42+$AC$44-2))</f>
        <v>1903.1999999999996</v>
      </c>
      <c r="Q56" s="107"/>
      <c r="R56" s="106"/>
      <c r="S56" s="551"/>
      <c r="T56" s="30" t="s">
        <v>637</v>
      </c>
      <c r="U56" s="29"/>
      <c r="V56" s="28"/>
      <c r="W56" s="33">
        <f>IF(iQ3_ORG!$B$61="", "", iQ3_ORG!$B$61)</f>
        <v>0</v>
      </c>
      <c r="X56" s="33"/>
      <c r="Y56" s="33"/>
      <c r="Z56" s="542"/>
      <c r="AA56" s="24"/>
      <c r="AB56" s="24"/>
      <c r="AC56" s="31"/>
      <c r="AD56" s="542"/>
      <c r="AE56" s="584"/>
      <c r="AJ56" s="141"/>
      <c r="AK56" s="141"/>
      <c r="AL56" s="141"/>
      <c r="AM56" s="141"/>
      <c r="AN56" s="141"/>
      <c r="AO56" s="141"/>
      <c r="AP56" s="141"/>
      <c r="AQ56" s="141"/>
      <c r="AR56" s="141"/>
      <c r="AS56" s="141"/>
      <c r="AT56" s="141"/>
      <c r="AU56" s="141"/>
      <c r="AV56" s="141"/>
      <c r="AW56" s="141"/>
      <c r="AX56" s="141"/>
      <c r="AY56" s="141"/>
    </row>
    <row r="57" spans="2:51">
      <c r="B57" s="64"/>
      <c r="C57" s="60"/>
      <c r="D57" s="59"/>
      <c r="E57" s="59"/>
      <c r="F57" s="58"/>
      <c r="G57" s="54"/>
      <c r="H57" s="53"/>
      <c r="I57" s="52"/>
      <c r="J57" s="105"/>
      <c r="K57" s="104"/>
      <c r="L57" s="103"/>
      <c r="M57" s="54"/>
      <c r="N57" s="53"/>
      <c r="O57" s="52"/>
      <c r="P57" s="105"/>
      <c r="Q57" s="104"/>
      <c r="R57" s="103"/>
      <c r="S57" s="551"/>
      <c r="T57" s="27"/>
      <c r="U57" s="26"/>
      <c r="V57" s="25"/>
      <c r="W57" s="33"/>
      <c r="X57" s="33"/>
      <c r="Y57" s="33"/>
      <c r="Z57" s="542"/>
      <c r="AA57" s="24"/>
      <c r="AB57" s="24"/>
      <c r="AC57" s="31"/>
      <c r="AD57" s="542"/>
      <c r="AE57" s="584"/>
      <c r="AJ57" s="141"/>
      <c r="AK57" s="141"/>
      <c r="AL57" s="141"/>
      <c r="AM57" s="141"/>
      <c r="AN57" s="141"/>
      <c r="AO57" s="141"/>
      <c r="AP57" s="141"/>
      <c r="AQ57" s="141"/>
      <c r="AR57" s="141"/>
      <c r="AS57" s="141"/>
      <c r="AT57" s="141"/>
      <c r="AU57" s="141"/>
      <c r="AV57" s="141"/>
      <c r="AW57" s="141"/>
      <c r="AX57" s="141"/>
      <c r="AY57" s="141"/>
    </row>
    <row r="58" spans="2:51">
      <c r="B58" s="65">
        <v>10</v>
      </c>
      <c r="C58" s="63" t="s">
        <v>638</v>
      </c>
      <c r="D58" s="62"/>
      <c r="E58" s="62"/>
      <c r="F58" s="61"/>
      <c r="G58" s="57">
        <f>SUM(iQ3_ORG!IK3:IK22)</f>
        <v>6.9444444444444404E-4</v>
      </c>
      <c r="H58" s="56"/>
      <c r="I58" s="55"/>
      <c r="J58" s="108">
        <f>IF($AC$40="", 0, SUM(iQ3_ORG!II3:II22)*($AC$40+$AC$42+$AC$44-2))</f>
        <v>46.399999999999991</v>
      </c>
      <c r="K58" s="107"/>
      <c r="L58" s="106"/>
      <c r="M58" s="57">
        <f>SUM(iQ3_ORG!IL3:IL22)</f>
        <v>1.4050925925925901E-2</v>
      </c>
      <c r="N58" s="56"/>
      <c r="O58" s="55"/>
      <c r="P58" s="108">
        <f>IF($AC$40="", 0, SUM(iQ3_ORG!IJ3:IJ22)*($AC$40+$AC$42+$AC$44-2))</f>
        <v>945.5999999999998</v>
      </c>
      <c r="Q58" s="107"/>
      <c r="R58" s="106"/>
      <c r="S58" s="551"/>
      <c r="T58" s="30" t="s">
        <v>639</v>
      </c>
      <c r="U58" s="29"/>
      <c r="V58" s="28"/>
      <c r="W58" s="33">
        <f>IF(iQ3_ORG!$B$62="", "", iQ3_ORG!$B$62)</f>
        <v>0</v>
      </c>
      <c r="X58" s="33"/>
      <c r="Y58" s="33"/>
      <c r="Z58" s="542"/>
      <c r="AA58" s="24"/>
      <c r="AB58" s="24"/>
      <c r="AC58" s="31"/>
      <c r="AD58" s="542"/>
      <c r="AE58" s="584"/>
      <c r="AJ58" s="141"/>
      <c r="AK58" s="141"/>
      <c r="AL58" s="141"/>
      <c r="AM58" s="141"/>
      <c r="AN58" s="141"/>
      <c r="AO58" s="141"/>
      <c r="AP58" s="141"/>
      <c r="AQ58" s="141"/>
      <c r="AR58" s="141"/>
      <c r="AS58" s="141"/>
      <c r="AT58" s="141"/>
      <c r="AU58" s="141"/>
      <c r="AV58" s="141"/>
      <c r="AW58" s="141"/>
      <c r="AX58" s="141"/>
      <c r="AY58" s="141"/>
    </row>
    <row r="59" spans="2:51">
      <c r="B59" s="64"/>
      <c r="C59" s="60"/>
      <c r="D59" s="59"/>
      <c r="E59" s="59"/>
      <c r="F59" s="58"/>
      <c r="G59" s="54"/>
      <c r="H59" s="53"/>
      <c r="I59" s="52"/>
      <c r="J59" s="105"/>
      <c r="K59" s="104"/>
      <c r="L59" s="103"/>
      <c r="M59" s="54"/>
      <c r="N59" s="53"/>
      <c r="O59" s="52"/>
      <c r="P59" s="105"/>
      <c r="Q59" s="104"/>
      <c r="R59" s="103"/>
      <c r="S59" s="551"/>
      <c r="T59" s="27"/>
      <c r="U59" s="26"/>
      <c r="V59" s="25"/>
      <c r="W59" s="33"/>
      <c r="X59" s="33"/>
      <c r="Y59" s="33"/>
      <c r="Z59" s="542"/>
      <c r="AA59" s="24"/>
      <c r="AB59" s="24"/>
      <c r="AC59" s="31"/>
      <c r="AD59" s="542"/>
      <c r="AE59" s="584"/>
      <c r="AJ59" s="141"/>
      <c r="AK59" s="141"/>
      <c r="AL59" s="141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</row>
    <row r="60" spans="2:51">
      <c r="B60" s="65">
        <v>11</v>
      </c>
      <c r="C60" s="63" t="s">
        <v>640</v>
      </c>
      <c r="D60" s="62"/>
      <c r="E60" s="62"/>
      <c r="F60" s="61"/>
      <c r="G60" s="57">
        <f>SUM(iQ3_ORG!KV3:KV22)</f>
        <v>0</v>
      </c>
      <c r="H60" s="56"/>
      <c r="I60" s="55"/>
      <c r="J60" s="108">
        <f>IF($AC$40="", 0, SUM(iQ3_ORG!KU3:KU22)*($AC$40+$AC$42+$AC$44-2))</f>
        <v>0</v>
      </c>
      <c r="K60" s="107"/>
      <c r="L60" s="106"/>
      <c r="M60" s="51"/>
      <c r="N60" s="50"/>
      <c r="O60" s="49"/>
      <c r="P60" s="45"/>
      <c r="Q60" s="44"/>
      <c r="R60" s="43"/>
      <c r="S60" s="551"/>
      <c r="T60" s="30" t="s">
        <v>641</v>
      </c>
      <c r="U60" s="29"/>
      <c r="V60" s="28"/>
      <c r="W60" s="33">
        <f>IF(iQ3_ORG!$B$63="", "", iQ3_ORG!$B$63)</f>
        <v>0</v>
      </c>
      <c r="X60" s="33"/>
      <c r="Y60" s="33"/>
      <c r="Z60" s="542"/>
      <c r="AA60" s="24"/>
      <c r="AB60" s="24"/>
      <c r="AC60" s="31"/>
      <c r="AD60" s="542"/>
      <c r="AE60" s="553"/>
      <c r="AF60" s="553"/>
      <c r="AG60" s="553"/>
      <c r="AI60" s="542"/>
      <c r="AN60" s="552"/>
    </row>
    <row r="61" spans="2:51">
      <c r="B61" s="64"/>
      <c r="C61" s="60"/>
      <c r="D61" s="59"/>
      <c r="E61" s="59"/>
      <c r="F61" s="58"/>
      <c r="G61" s="54"/>
      <c r="H61" s="53"/>
      <c r="I61" s="52"/>
      <c r="J61" s="105"/>
      <c r="K61" s="104"/>
      <c r="L61" s="103"/>
      <c r="M61" s="48"/>
      <c r="N61" s="47"/>
      <c r="O61" s="46"/>
      <c r="P61" s="42"/>
      <c r="Q61" s="41"/>
      <c r="R61" s="40"/>
      <c r="S61" s="551"/>
      <c r="T61" s="27"/>
      <c r="U61" s="26"/>
      <c r="V61" s="25"/>
      <c r="W61" s="33"/>
      <c r="X61" s="33"/>
      <c r="Y61" s="33"/>
      <c r="Z61" s="542"/>
      <c r="AA61" s="24"/>
      <c r="AB61" s="24"/>
      <c r="AC61" s="31"/>
      <c r="AD61" s="542"/>
      <c r="AE61" s="553"/>
      <c r="AF61" s="553"/>
      <c r="AG61" s="553"/>
      <c r="AI61" s="542"/>
    </row>
    <row r="62" spans="2:51">
      <c r="B62" s="65">
        <v>12</v>
      </c>
      <c r="C62" s="63"/>
      <c r="D62" s="62"/>
      <c r="E62" s="62"/>
      <c r="F62" s="61"/>
      <c r="G62" s="57"/>
      <c r="H62" s="56"/>
      <c r="I62" s="55"/>
      <c r="J62" s="108"/>
      <c r="K62" s="107"/>
      <c r="L62" s="106"/>
      <c r="M62" s="57"/>
      <c r="N62" s="56"/>
      <c r="O62" s="55"/>
      <c r="P62" s="108"/>
      <c r="Q62" s="107"/>
      <c r="R62" s="106"/>
      <c r="S62" s="551"/>
      <c r="T62" s="30" t="s">
        <v>642</v>
      </c>
      <c r="U62" s="29"/>
      <c r="V62" s="28"/>
      <c r="W62" s="33">
        <f>IF(iQ3_ORG!$B$69="", "", iQ3_ORG!$B$69)</f>
        <v>3796</v>
      </c>
      <c r="X62" s="33"/>
      <c r="Y62" s="33"/>
      <c r="Z62" s="542"/>
      <c r="AA62" s="24"/>
      <c r="AB62" s="24"/>
      <c r="AC62" s="31"/>
      <c r="AD62" s="542"/>
      <c r="AE62" s="553"/>
      <c r="AF62" s="553"/>
      <c r="AG62" s="553"/>
      <c r="AI62" s="542"/>
      <c r="AN62" s="552"/>
    </row>
    <row r="63" spans="2:51" customFormat="1" ht="24.75" customHeight="1" thickBot="1">
      <c r="B63" s="64"/>
      <c r="C63" s="23"/>
      <c r="D63" s="22"/>
      <c r="E63" s="22"/>
      <c r="F63" s="21"/>
      <c r="G63" s="20"/>
      <c r="H63" s="19"/>
      <c r="I63" s="18"/>
      <c r="J63" s="17"/>
      <c r="K63" s="16"/>
      <c r="L63" s="15"/>
      <c r="M63" s="14"/>
      <c r="N63" s="13"/>
      <c r="O63" s="12"/>
      <c r="P63" s="17"/>
      <c r="Q63" s="16"/>
      <c r="R63" s="15"/>
      <c r="S63" s="551"/>
      <c r="T63" s="11"/>
      <c r="U63" s="10"/>
      <c r="V63" s="9"/>
      <c r="W63" s="33"/>
      <c r="X63" s="33"/>
      <c r="Y63" s="33"/>
      <c r="Z63" s="542"/>
      <c r="AA63" s="24"/>
      <c r="AB63" s="24"/>
      <c r="AC63" s="31"/>
      <c r="AD63" s="542"/>
      <c r="AE63" s="553"/>
      <c r="AF63" s="553"/>
      <c r="AG63" s="553"/>
      <c r="AH63" s="544"/>
      <c r="AI63" s="542"/>
    </row>
    <row r="64" spans="2:51" customFormat="1" ht="24.75" customHeight="1" thickTop="1">
      <c r="B64" s="544"/>
      <c r="C64" s="8" t="s">
        <v>643</v>
      </c>
      <c r="D64" s="8"/>
      <c r="E64" s="8"/>
      <c r="F64" s="8"/>
      <c r="G64" s="7">
        <f>iQ3_ORG!$B$50</f>
        <v>1.5949074074074102E-2</v>
      </c>
      <c r="H64" s="7"/>
      <c r="I64" s="7"/>
      <c r="J64" s="5">
        <f>iQ3_ORG!$D$50</f>
        <v>1138</v>
      </c>
      <c r="K64" s="5"/>
      <c r="L64" s="5"/>
      <c r="M64" s="7">
        <f>iQ3_ORG!$B$51</f>
        <v>7.5578703703703703E-2</v>
      </c>
      <c r="N64" s="7"/>
      <c r="O64" s="7"/>
      <c r="P64" s="5">
        <f>iQ3_ORG!$D$51</f>
        <v>6361</v>
      </c>
      <c r="Q64" s="5"/>
      <c r="R64" s="5"/>
      <c r="S64" s="551"/>
      <c r="T64" s="3" t="s">
        <v>644</v>
      </c>
      <c r="U64" s="2"/>
      <c r="V64" s="1"/>
      <c r="W64" s="600">
        <f>IF(iQ3_ORG!$B$52="", "", iQ3_ORG!$B$52+iQ3_ORG!$B$53)</f>
        <v>3796</v>
      </c>
      <c r="X64" s="600"/>
      <c r="Y64" s="600"/>
      <c r="Z64" s="542"/>
      <c r="AA64" s="602"/>
      <c r="AB64" s="602"/>
      <c r="AC64" s="31"/>
      <c r="AD64" s="542"/>
      <c r="AE64" s="551"/>
      <c r="AF64" s="551"/>
      <c r="AG64" s="551"/>
      <c r="AH64" s="544"/>
      <c r="AI64" s="542"/>
    </row>
    <row r="65" spans="2:35">
      <c r="C65" s="64"/>
      <c r="D65" s="64"/>
      <c r="E65" s="64"/>
      <c r="F65" s="64"/>
      <c r="G65" s="6"/>
      <c r="H65" s="6"/>
      <c r="I65" s="6"/>
      <c r="J65" s="4"/>
      <c r="K65" s="4"/>
      <c r="L65" s="4"/>
      <c r="M65" s="6"/>
      <c r="N65" s="6"/>
      <c r="O65" s="6"/>
      <c r="P65" s="4"/>
      <c r="Q65" s="4"/>
      <c r="R65" s="4"/>
      <c r="S65" s="551"/>
      <c r="T65" s="597"/>
      <c r="U65" s="598"/>
      <c r="V65" s="599"/>
      <c r="W65" s="601"/>
      <c r="X65" s="601"/>
      <c r="Y65" s="601"/>
      <c r="Z65" s="542"/>
      <c r="AA65" s="602"/>
      <c r="AB65" s="602"/>
      <c r="AC65" s="31"/>
      <c r="AD65" s="542"/>
      <c r="AE65" s="551"/>
      <c r="AF65" s="551"/>
      <c r="AG65" s="551"/>
      <c r="AI65" s="542"/>
    </row>
    <row r="66" spans="2:35">
      <c r="C66" s="543"/>
      <c r="D66" s="543"/>
      <c r="E66" s="543"/>
      <c r="F66" s="543"/>
      <c r="G66" s="603"/>
      <c r="H66" s="603"/>
      <c r="I66" s="603"/>
      <c r="J66" s="604"/>
      <c r="K66" s="603"/>
      <c r="L66" s="603"/>
      <c r="M66" s="603"/>
      <c r="N66" s="603"/>
      <c r="O66" s="603"/>
      <c r="P66" s="604"/>
      <c r="Q66" s="603"/>
      <c r="R66" s="603"/>
      <c r="S66" s="551"/>
      <c r="T66" s="551"/>
      <c r="U66" s="551"/>
      <c r="V66" s="551"/>
      <c r="W66" s="604"/>
      <c r="X66" s="604"/>
      <c r="Y66" s="604"/>
      <c r="Z66" s="551"/>
      <c r="AA66" s="556"/>
      <c r="AB66" s="556"/>
      <c r="AC66" s="556"/>
      <c r="AD66" s="556"/>
      <c r="AE66" s="556"/>
      <c r="AF66" s="556"/>
      <c r="AG66" s="557"/>
      <c r="AH66" s="557"/>
      <c r="AI66" s="542"/>
    </row>
    <row r="67" spans="2:35">
      <c r="C67" s="543"/>
      <c r="D67" s="543"/>
      <c r="E67" s="543"/>
      <c r="F67" s="550"/>
      <c r="G67" s="550"/>
      <c r="H67" s="550"/>
      <c r="I67" s="554"/>
      <c r="J67" s="555"/>
      <c r="K67" s="555"/>
      <c r="L67" s="555"/>
      <c r="M67" s="554"/>
      <c r="N67" s="554"/>
      <c r="O67" s="554"/>
      <c r="P67" s="558"/>
      <c r="Q67" s="558"/>
      <c r="R67" s="558"/>
      <c r="S67" s="551"/>
      <c r="T67" s="551"/>
      <c r="U67" s="551"/>
      <c r="V67" s="551"/>
      <c r="W67" s="551"/>
      <c r="X67" s="551"/>
      <c r="Y67" s="551"/>
      <c r="Z67" s="551"/>
      <c r="AA67" s="556"/>
      <c r="AB67" s="556"/>
      <c r="AC67" s="556"/>
      <c r="AD67" s="556"/>
      <c r="AE67" s="556"/>
      <c r="AF67" s="556"/>
      <c r="AG67" s="557"/>
      <c r="AH67" s="557"/>
      <c r="AI67" s="557"/>
    </row>
    <row r="68" spans="2:35">
      <c r="C68" s="559"/>
      <c r="D68" s="559"/>
      <c r="E68" s="559"/>
      <c r="F68" s="560"/>
      <c r="G68" s="560"/>
      <c r="H68" s="560"/>
      <c r="I68" s="560"/>
      <c r="J68" s="560"/>
      <c r="K68" s="560"/>
      <c r="L68" s="560"/>
      <c r="M68" s="560"/>
      <c r="N68" s="560"/>
    </row>
    <row r="69" spans="2:35">
      <c r="C69" s="139" t="s">
        <v>645</v>
      </c>
      <c r="D69" s="123"/>
      <c r="E69" s="123"/>
      <c r="F69" s="123"/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  <c r="AE69" s="123"/>
      <c r="AF69" s="123"/>
      <c r="AG69" s="123"/>
      <c r="AH69" s="123"/>
      <c r="AI69" s="138"/>
    </row>
    <row r="70" spans="2:35">
      <c r="C70" s="137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  <c r="W70" s="122"/>
      <c r="X70" s="122"/>
      <c r="Y70" s="122"/>
      <c r="Z70" s="122"/>
      <c r="AA70" s="122"/>
      <c r="AB70" s="122"/>
      <c r="AC70" s="122"/>
      <c r="AD70" s="122"/>
      <c r="AE70" s="122"/>
      <c r="AF70" s="122"/>
      <c r="AG70" s="122"/>
      <c r="AH70" s="122"/>
      <c r="AI70" s="136"/>
    </row>
    <row r="71" spans="2:35">
      <c r="C71" s="66" t="s">
        <v>646</v>
      </c>
      <c r="D71" s="66"/>
      <c r="E71" s="66"/>
      <c r="F71" s="66"/>
      <c r="G71" s="66"/>
      <c r="H71" s="66"/>
      <c r="I71" s="66"/>
      <c r="J71" s="66"/>
      <c r="K71" s="66"/>
      <c r="L71" s="139" t="s">
        <v>647</v>
      </c>
      <c r="M71" s="123"/>
      <c r="N71" s="123"/>
      <c r="O71" s="138"/>
      <c r="P71" s="66" t="s">
        <v>648</v>
      </c>
      <c r="Q71" s="66"/>
      <c r="R71" s="139" t="s">
        <v>649</v>
      </c>
      <c r="S71" s="123"/>
      <c r="T71" s="123"/>
      <c r="U71" s="138"/>
      <c r="V71" s="139" t="s">
        <v>650</v>
      </c>
      <c r="W71" s="138"/>
      <c r="X71" s="139" t="s">
        <v>651</v>
      </c>
      <c r="Y71" s="123"/>
      <c r="Z71" s="138"/>
      <c r="AA71" s="605" t="s">
        <v>652</v>
      </c>
      <c r="AB71" s="606"/>
      <c r="AC71" s="607"/>
      <c r="AD71" s="139" t="s">
        <v>653</v>
      </c>
      <c r="AE71" s="138"/>
      <c r="AF71" s="139" t="s">
        <v>654</v>
      </c>
      <c r="AG71" s="123"/>
      <c r="AH71" s="123"/>
      <c r="AI71" s="138"/>
    </row>
    <row r="72" spans="2:35">
      <c r="C72" s="66"/>
      <c r="D72" s="66"/>
      <c r="E72" s="66"/>
      <c r="F72" s="66"/>
      <c r="G72" s="66"/>
      <c r="H72" s="66"/>
      <c r="I72" s="66"/>
      <c r="J72" s="66"/>
      <c r="K72" s="66"/>
      <c r="L72" s="137"/>
      <c r="M72" s="122"/>
      <c r="N72" s="122"/>
      <c r="O72" s="136"/>
      <c r="P72" s="66"/>
      <c r="Q72" s="66"/>
      <c r="R72" s="137"/>
      <c r="S72" s="122"/>
      <c r="T72" s="122"/>
      <c r="U72" s="136"/>
      <c r="V72" s="137"/>
      <c r="W72" s="136"/>
      <c r="X72" s="137"/>
      <c r="Y72" s="122"/>
      <c r="Z72" s="136"/>
      <c r="AA72" s="608"/>
      <c r="AB72" s="609"/>
      <c r="AC72" s="610"/>
      <c r="AD72" s="137"/>
      <c r="AE72" s="136"/>
      <c r="AF72" s="137"/>
      <c r="AG72" s="122"/>
      <c r="AH72" s="122"/>
      <c r="AI72" s="136"/>
    </row>
    <row r="73" spans="2:35" customFormat="1" ht="21" customHeight="1">
      <c r="B73" s="65">
        <v>1</v>
      </c>
      <c r="C73" s="611" t="str">
        <f>IF(AND(iQ3_ORG!$H3="", iQ3_ORG!$I3=""),
    "",
    IF(iQ3_ORG!$H3="",
      iQ3_ORG!$I3,
      IF(iQ3_ORG!$I3="",
        iQ3_ORG!$H3,
        iQ3_ORG!$H3 &amp; "("&amp; iQ3_ORG!$I3 &amp; ")"
      )
    )
  )</f>
        <v>7365336C-03(7365336C-03)</v>
      </c>
      <c r="D73" s="611"/>
      <c r="E73" s="611"/>
      <c r="F73" s="611"/>
      <c r="G73" s="611"/>
      <c r="H73" s="611"/>
      <c r="I73" s="611"/>
      <c r="J73" s="611"/>
      <c r="K73" s="611"/>
      <c r="L73" s="115" t="str">
        <f>IF(iQ3_ORG!$AI$3="",
    "",
    IF(iQ3_ORG!$AJ$3="",
      iQ3_ORG!$AI$3,
      iQ3_ORG!$AI$3 &amp; " (" &amp; TRIM(iQ3_ORG!$AJ$3) &amp; " )"
    )
  )</f>
        <v>05_SS400 (None )</v>
      </c>
      <c r="M73" s="114"/>
      <c r="N73" s="114"/>
      <c r="O73" s="113"/>
      <c r="P73" s="115">
        <f>IF(iQ3_ORG!$AK$3="", "", iQ3_ORG!$AK$3)</f>
        <v>9</v>
      </c>
      <c r="Q73" s="113"/>
      <c r="R73" s="612" t="str">
        <f>IF(iQ3_ORG!$AW$3="", "", iQ3_ORG!$AW$3 &amp; "×" &amp; iQ3_ORG!$AX$3)</f>
        <v>134×100</v>
      </c>
      <c r="S73" s="612"/>
      <c r="T73" s="612"/>
      <c r="U73" s="612"/>
      <c r="V73" s="612" t="str">
        <f>IF(iQ3_ORG!$K$3="", "", iQ3_ORG!$K$3)</f>
        <v>1</v>
      </c>
      <c r="W73" s="612"/>
      <c r="X73" s="612">
        <f>IF(iQ3_ORG!$BC$3="", "", iQ3_ORG!$BC$3)</f>
        <v>180</v>
      </c>
      <c r="Y73" s="612"/>
      <c r="Z73" s="612"/>
      <c r="AA73" s="613">
        <f>IF(iQ3_ORG!$BD$3="", "", iQ3_ORG!$BD$3)</f>
        <v>0</v>
      </c>
      <c r="AB73" s="614"/>
      <c r="AC73" s="615"/>
      <c r="AD73" s="84">
        <f>IF(iQ3_ORG!$BA$3="", "", iQ3_ORG!$BA$3)</f>
        <v>0.94699999999999995</v>
      </c>
      <c r="AE73" s="82"/>
      <c r="AF73" s="616">
        <f>IF(iQ3_ORG!$P$3="", "", iQ3_ORG!$P$3)</f>
        <v>354</v>
      </c>
      <c r="AG73" s="617"/>
      <c r="AH73" s="617"/>
      <c r="AI73" s="618"/>
    </row>
    <row r="74" spans="2:35" customFormat="1" ht="21" customHeight="1">
      <c r="B74" s="64"/>
      <c r="C74" s="611"/>
      <c r="D74" s="611"/>
      <c r="E74" s="611"/>
      <c r="F74" s="611"/>
      <c r="G74" s="611"/>
      <c r="H74" s="611"/>
      <c r="I74" s="611"/>
      <c r="J74" s="611"/>
      <c r="K74" s="611"/>
      <c r="L74" s="110"/>
      <c r="M74" s="140"/>
      <c r="N74" s="140"/>
      <c r="O74" s="109"/>
      <c r="P74" s="110"/>
      <c r="Q74" s="109"/>
      <c r="R74" s="612"/>
      <c r="S74" s="612"/>
      <c r="T74" s="612"/>
      <c r="U74" s="612"/>
      <c r="V74" s="612"/>
      <c r="W74" s="612"/>
      <c r="X74" s="612"/>
      <c r="Y74" s="612"/>
      <c r="Z74" s="612"/>
      <c r="AA74" s="613"/>
      <c r="AB74" s="614"/>
      <c r="AC74" s="615"/>
      <c r="AD74" s="81"/>
      <c r="AE74" s="79"/>
      <c r="AF74" s="619"/>
      <c r="AG74" s="620"/>
      <c r="AH74" s="620"/>
      <c r="AI74" s="621"/>
    </row>
    <row r="75" spans="2:35" customFormat="1" ht="21" customHeight="1">
      <c r="B75" s="65">
        <v>2</v>
      </c>
      <c r="C75" s="611" t="str">
        <f>IF(AND(iQ3_ORG!$H4="", iQ3_ORG!$I4=""),
    "",
    IF(iQ3_ORG!$H4="",
      iQ3_ORG!$I4,
      IF(iQ3_ORG!$I4="",
        iQ3_ORG!$H4,
        iQ3_ORG!$H4 &amp; "("&amp; iQ3_ORG!$I4 &amp; ")"
      )
    )
  )</f>
        <v>7365336C-02(7365336C-02)</v>
      </c>
      <c r="D75" s="611"/>
      <c r="E75" s="611"/>
      <c r="F75" s="611"/>
      <c r="G75" s="611"/>
      <c r="H75" s="611"/>
      <c r="I75" s="611"/>
      <c r="J75" s="611"/>
      <c r="K75" s="611"/>
      <c r="L75" s="115" t="str">
        <f>IF(iQ3_ORG!$AI$4="",
    "",
    IF(iQ3_ORG!$AJ$4="",
      iQ3_ORG!$AI$4,
      iQ3_ORG!$AI$4 &amp; " (" &amp; TRIM(iQ3_ORG!$AJ$4) &amp; " )"
    )
  )</f>
        <v>05_SS400 (None )</v>
      </c>
      <c r="M75" s="114"/>
      <c r="N75" s="114"/>
      <c r="O75" s="113"/>
      <c r="P75" s="115">
        <f>IF(iQ3_ORG!$AK$4="", "", iQ3_ORG!$AK$4)</f>
        <v>9</v>
      </c>
      <c r="Q75" s="113"/>
      <c r="R75" s="612" t="str">
        <f>IF(iQ3_ORG!$AW$4="", "", iQ3_ORG!$AW$4 &amp; "×" &amp; iQ3_ORG!$AX$4)</f>
        <v>1230×134</v>
      </c>
      <c r="S75" s="612"/>
      <c r="T75" s="612"/>
      <c r="U75" s="612"/>
      <c r="V75" s="612" t="str">
        <f>IF(iQ3_ORG!$K$4="", "", iQ3_ORG!$K$4)</f>
        <v>1</v>
      </c>
      <c r="W75" s="612"/>
      <c r="X75" s="612">
        <f>IF(iQ3_ORG!$BC$4="", "", iQ3_ORG!$BC$4)</f>
        <v>180</v>
      </c>
      <c r="Y75" s="612"/>
      <c r="Z75" s="612"/>
      <c r="AA75" s="613">
        <f>IF(iQ3_ORG!$BD$4="", "", iQ3_ORG!$BD$4)</f>
        <v>0</v>
      </c>
      <c r="AB75" s="614"/>
      <c r="AC75" s="615"/>
      <c r="AD75" s="84">
        <f>IF(iQ3_ORG!$BA$4="", "", iQ3_ORG!$BA$4)</f>
        <v>11.645</v>
      </c>
      <c r="AE75" s="82"/>
      <c r="AF75" s="616">
        <f>IF(iQ3_ORG!$P$4="", "", iQ3_ORG!$P$4)</f>
        <v>3133</v>
      </c>
      <c r="AG75" s="617"/>
      <c r="AH75" s="617"/>
      <c r="AI75" s="618"/>
    </row>
    <row r="76" spans="2:35" customFormat="1" ht="21" customHeight="1">
      <c r="B76" s="64"/>
      <c r="C76" s="611"/>
      <c r="D76" s="611"/>
      <c r="E76" s="611"/>
      <c r="F76" s="611"/>
      <c r="G76" s="611"/>
      <c r="H76" s="611"/>
      <c r="I76" s="611"/>
      <c r="J76" s="611"/>
      <c r="K76" s="611"/>
      <c r="L76" s="110"/>
      <c r="M76" s="140"/>
      <c r="N76" s="140"/>
      <c r="O76" s="109"/>
      <c r="P76" s="110"/>
      <c r="Q76" s="109"/>
      <c r="R76" s="612"/>
      <c r="S76" s="612"/>
      <c r="T76" s="612"/>
      <c r="U76" s="612"/>
      <c r="V76" s="612"/>
      <c r="W76" s="612"/>
      <c r="X76" s="612"/>
      <c r="Y76" s="612"/>
      <c r="Z76" s="612"/>
      <c r="AA76" s="613"/>
      <c r="AB76" s="614"/>
      <c r="AC76" s="615"/>
      <c r="AD76" s="81"/>
      <c r="AE76" s="79"/>
      <c r="AF76" s="619"/>
      <c r="AG76" s="620"/>
      <c r="AH76" s="620"/>
      <c r="AI76" s="621"/>
    </row>
    <row r="77" spans="2:35" customFormat="1" ht="21" customHeight="1">
      <c r="B77" s="65">
        <v>3</v>
      </c>
      <c r="C77" s="611" t="str">
        <f>IF(AND(iQ3_ORG!$H5="", iQ3_ORG!$I5=""),
    "",
    IF(iQ3_ORG!$H5="",
      iQ3_ORG!$I5,
      IF(iQ3_ORG!$I5="",
        iQ3_ORG!$H5,
        iQ3_ORG!$H5 &amp; "("&amp; iQ3_ORG!$I5 &amp; ")"
      )
    )
  )</f>
        <v>7365336C-01(7365336C-01)</v>
      </c>
      <c r="D77" s="611"/>
      <c r="E77" s="611"/>
      <c r="F77" s="611"/>
      <c r="G77" s="611"/>
      <c r="H77" s="611"/>
      <c r="I77" s="611"/>
      <c r="J77" s="611"/>
      <c r="K77" s="611"/>
      <c r="L77" s="115" t="str">
        <f>IF(iQ3_ORG!$AI$5="",
    "",
    IF(iQ3_ORG!$AJ$5="",
      iQ3_ORG!$AI$5,
      iQ3_ORG!$AI$5 &amp; " (" &amp; TRIM(iQ3_ORG!$AJ$5) &amp; " )"
    )
  )</f>
        <v>05_SS400 (None )</v>
      </c>
      <c r="M77" s="114"/>
      <c r="N77" s="114"/>
      <c r="O77" s="113"/>
      <c r="P77" s="115">
        <f>IF(iQ3_ORG!$AK$5="", "", iQ3_ORG!$AK$5)</f>
        <v>9</v>
      </c>
      <c r="Q77" s="113"/>
      <c r="R77" s="612" t="str">
        <f>IF(iQ3_ORG!$AW$5="", "", iQ3_ORG!$AW$5 &amp; "×" &amp; iQ3_ORG!$AX$5)</f>
        <v>1230×200</v>
      </c>
      <c r="S77" s="612"/>
      <c r="T77" s="612"/>
      <c r="U77" s="612"/>
      <c r="V77" s="612" t="str">
        <f>IF(iQ3_ORG!$K$5="", "", iQ3_ORG!$K$5)</f>
        <v>1</v>
      </c>
      <c r="W77" s="612"/>
      <c r="X77" s="612">
        <f>IF(iQ3_ORG!$BC$5="", "", iQ3_ORG!$BC$5)</f>
        <v>180</v>
      </c>
      <c r="Y77" s="612"/>
      <c r="Z77" s="612"/>
      <c r="AA77" s="613">
        <f>IF(iQ3_ORG!$BD$5="", "", iQ3_ORG!$BD$5)</f>
        <v>0</v>
      </c>
      <c r="AB77" s="614"/>
      <c r="AC77" s="615"/>
      <c r="AD77" s="84">
        <f>IF(iQ3_ORG!$BA$5="", "", iQ3_ORG!$BA$5)</f>
        <v>17.38</v>
      </c>
      <c r="AE77" s="82"/>
      <c r="AF77" s="622">
        <f>IF(iQ3_ORG!$P$5="", "", iQ3_ORG!$P$5)</f>
        <v>4199</v>
      </c>
      <c r="AG77" s="623"/>
      <c r="AH77" s="623"/>
      <c r="AI77" s="624"/>
    </row>
    <row r="78" spans="2:35" customFormat="1" ht="21" customHeight="1">
      <c r="B78" s="64"/>
      <c r="C78" s="611"/>
      <c r="D78" s="611"/>
      <c r="E78" s="611"/>
      <c r="F78" s="611"/>
      <c r="G78" s="611"/>
      <c r="H78" s="611"/>
      <c r="I78" s="611"/>
      <c r="J78" s="611"/>
      <c r="K78" s="611"/>
      <c r="L78" s="110"/>
      <c r="M78" s="140"/>
      <c r="N78" s="140"/>
      <c r="O78" s="109"/>
      <c r="P78" s="110"/>
      <c r="Q78" s="109"/>
      <c r="R78" s="612"/>
      <c r="S78" s="612"/>
      <c r="T78" s="612"/>
      <c r="U78" s="612"/>
      <c r="V78" s="612"/>
      <c r="W78" s="612"/>
      <c r="X78" s="612"/>
      <c r="Y78" s="612"/>
      <c r="Z78" s="612"/>
      <c r="AA78" s="613"/>
      <c r="AB78" s="614"/>
      <c r="AC78" s="615"/>
      <c r="AD78" s="81"/>
      <c r="AE78" s="79"/>
      <c r="AF78" s="625"/>
      <c r="AG78" s="626"/>
      <c r="AH78" s="626"/>
      <c r="AI78" s="627"/>
    </row>
    <row r="79" spans="2:35" customFormat="1" ht="21" customHeight="1">
      <c r="B79" s="65">
        <v>4</v>
      </c>
      <c r="C79" s="611" t="str">
        <f>IF(AND(iQ3_ORG!$H6="", iQ3_ORG!$I6=""),
    "",
    IF(iQ3_ORG!$H6="",
      iQ3_ORG!$I6,
      IF(iQ3_ORG!$I6="",
        iQ3_ORG!$H6,
        iQ3_ORG!$H6 &amp; "("&amp; iQ3_ORG!$I6 &amp; ")"
      )
    )
  )</f>
        <v/>
      </c>
      <c r="D79" s="611"/>
      <c r="E79" s="611"/>
      <c r="F79" s="611"/>
      <c r="G79" s="611"/>
      <c r="H79" s="611"/>
      <c r="I79" s="611"/>
      <c r="J79" s="611"/>
      <c r="K79" s="611"/>
      <c r="L79" s="115" t="str">
        <f>IF(iQ3_ORG!$AI$6="",
    "",
    IF(iQ3_ORG!$AJ$6="",
      iQ3_ORG!$AI$6,
      iQ3_ORG!$AI$6 &amp; " (" &amp; TRIM(iQ3_ORG!$AJ$6) &amp; " )"
    )
  )</f>
        <v/>
      </c>
      <c r="M79" s="114"/>
      <c r="N79" s="114"/>
      <c r="O79" s="113"/>
      <c r="P79" s="115" t="str">
        <f>IF(iQ3_ORG!$AK$6="", "", iQ3_ORG!$AK$6)</f>
        <v/>
      </c>
      <c r="Q79" s="113"/>
      <c r="R79" s="612" t="str">
        <f>IF(iQ3_ORG!$AW$6="", "", iQ3_ORG!$AW$6 &amp; "×" &amp; iQ3_ORG!$AX$6)</f>
        <v/>
      </c>
      <c r="S79" s="612"/>
      <c r="T79" s="612"/>
      <c r="U79" s="612"/>
      <c r="V79" s="612" t="str">
        <f>IF(iQ3_ORG!$K$6="", "", iQ3_ORG!$K$6)</f>
        <v/>
      </c>
      <c r="W79" s="612"/>
      <c r="X79" s="612" t="str">
        <f>IF(iQ3_ORG!$BC$6="", "", iQ3_ORG!$BC$6)</f>
        <v/>
      </c>
      <c r="Y79" s="612"/>
      <c r="Z79" s="612"/>
      <c r="AA79" s="613" t="str">
        <f>IF(iQ3_ORG!$BD$6="", "", iQ3_ORG!$BD$6)</f>
        <v/>
      </c>
      <c r="AB79" s="614"/>
      <c r="AC79" s="615"/>
      <c r="AD79" s="84" t="str">
        <f>IF(iQ3_ORG!$BA$6="", "", iQ3_ORG!$BA$6)</f>
        <v/>
      </c>
      <c r="AE79" s="82"/>
      <c r="AF79" s="616" t="str">
        <f>IF(iQ3_ORG!$P$6="", "", iQ3_ORG!$P$6)</f>
        <v/>
      </c>
      <c r="AG79" s="617"/>
      <c r="AH79" s="617"/>
      <c r="AI79" s="618"/>
    </row>
    <row r="80" spans="2:35" customFormat="1" ht="21" customHeight="1">
      <c r="B80" s="64"/>
      <c r="C80" s="611"/>
      <c r="D80" s="611"/>
      <c r="E80" s="611"/>
      <c r="F80" s="611"/>
      <c r="G80" s="611"/>
      <c r="H80" s="611"/>
      <c r="I80" s="611"/>
      <c r="J80" s="611"/>
      <c r="K80" s="611"/>
      <c r="L80" s="110"/>
      <c r="M80" s="140"/>
      <c r="N80" s="140"/>
      <c r="O80" s="109"/>
      <c r="P80" s="110"/>
      <c r="Q80" s="109"/>
      <c r="R80" s="612"/>
      <c r="S80" s="612"/>
      <c r="T80" s="612"/>
      <c r="U80" s="612"/>
      <c r="V80" s="612"/>
      <c r="W80" s="612"/>
      <c r="X80" s="612"/>
      <c r="Y80" s="612"/>
      <c r="Z80" s="612"/>
      <c r="AA80" s="613"/>
      <c r="AB80" s="614"/>
      <c r="AC80" s="615"/>
      <c r="AD80" s="81"/>
      <c r="AE80" s="79"/>
      <c r="AF80" s="619"/>
      <c r="AG80" s="620"/>
      <c r="AH80" s="620"/>
      <c r="AI80" s="621"/>
    </row>
    <row r="81" spans="2:35" customFormat="1" ht="21" customHeight="1">
      <c r="B81" s="65">
        <v>5</v>
      </c>
      <c r="C81" s="611" t="str">
        <f>IF(AND(iQ3_ORG!$H7="", iQ3_ORG!$I7=""),
    "",
    IF(iQ3_ORG!$H7="",
      iQ3_ORG!$I7,
      IF(iQ3_ORG!$I7="",
        iQ3_ORG!$H7,
        iQ3_ORG!$H7 &amp; "("&amp; iQ3_ORG!$I7 &amp; ")"
      )
    )
  )</f>
        <v/>
      </c>
      <c r="D81" s="611"/>
      <c r="E81" s="611"/>
      <c r="F81" s="611"/>
      <c r="G81" s="611"/>
      <c r="H81" s="611"/>
      <c r="I81" s="611"/>
      <c r="J81" s="611"/>
      <c r="K81" s="611"/>
      <c r="L81" s="115" t="str">
        <f>IF(iQ3_ORG!$AI$7="",
    "",
    IF(iQ3_ORG!$AJ$7="",
      iQ3_ORG!$AI$7,
      iQ3_ORG!$AI$7 &amp; " (" &amp; TRIM(iQ3_ORG!$AJ$7) &amp; " )"
    )
  )</f>
        <v/>
      </c>
      <c r="M81" s="114"/>
      <c r="N81" s="114"/>
      <c r="O81" s="113"/>
      <c r="P81" s="115" t="str">
        <f>IF(iQ3_ORG!$AK$7="", "", iQ3_ORG!$AK$7)</f>
        <v/>
      </c>
      <c r="Q81" s="113"/>
      <c r="R81" s="612" t="str">
        <f>IF(iQ3_ORG!$AW$7="", "", iQ3_ORG!$AW$7 &amp; "×" &amp; iQ3_ORG!$AX$7)</f>
        <v/>
      </c>
      <c r="S81" s="612"/>
      <c r="T81" s="612"/>
      <c r="U81" s="612"/>
      <c r="V81" s="612" t="str">
        <f>IF(iQ3_ORG!$K$7="", "", iQ3_ORG!$K$7)</f>
        <v/>
      </c>
      <c r="W81" s="612"/>
      <c r="X81" s="612" t="str">
        <f>IF(iQ3_ORG!$BC$7="", "", iQ3_ORG!$BC$7)</f>
        <v/>
      </c>
      <c r="Y81" s="612"/>
      <c r="Z81" s="612"/>
      <c r="AA81" s="613" t="str">
        <f>IF(iQ3_ORG!$BD$7="", "", iQ3_ORG!$BD$7)</f>
        <v/>
      </c>
      <c r="AB81" s="614"/>
      <c r="AC81" s="615"/>
      <c r="AD81" s="84" t="str">
        <f>IF(iQ3_ORG!$BA$7="", "", iQ3_ORG!$BA$7)</f>
        <v/>
      </c>
      <c r="AE81" s="82"/>
      <c r="AF81" s="616" t="str">
        <f>IF(iQ3_ORG!$P$7="", "", iQ3_ORG!$P$7)</f>
        <v/>
      </c>
      <c r="AG81" s="617"/>
      <c r="AH81" s="617"/>
      <c r="AI81" s="618"/>
    </row>
    <row r="82" spans="2:35" customFormat="1" ht="21" customHeight="1">
      <c r="B82" s="64"/>
      <c r="C82" s="611"/>
      <c r="D82" s="611"/>
      <c r="E82" s="611"/>
      <c r="F82" s="611"/>
      <c r="G82" s="611"/>
      <c r="H82" s="611"/>
      <c r="I82" s="611"/>
      <c r="J82" s="611"/>
      <c r="K82" s="611"/>
      <c r="L82" s="110"/>
      <c r="M82" s="140"/>
      <c r="N82" s="140"/>
      <c r="O82" s="109"/>
      <c r="P82" s="110"/>
      <c r="Q82" s="109"/>
      <c r="R82" s="612"/>
      <c r="S82" s="612"/>
      <c r="T82" s="612"/>
      <c r="U82" s="612"/>
      <c r="V82" s="612"/>
      <c r="W82" s="612"/>
      <c r="X82" s="612"/>
      <c r="Y82" s="612"/>
      <c r="Z82" s="612"/>
      <c r="AA82" s="613"/>
      <c r="AB82" s="614"/>
      <c r="AC82" s="615"/>
      <c r="AD82" s="81"/>
      <c r="AE82" s="79"/>
      <c r="AF82" s="619"/>
      <c r="AG82" s="620"/>
      <c r="AH82" s="620"/>
      <c r="AI82" s="621"/>
    </row>
    <row r="83" spans="2:35" customFormat="1" ht="21" customHeight="1">
      <c r="B83" s="65">
        <v>6</v>
      </c>
      <c r="C83" s="611" t="str">
        <f>IF(AND(iQ3_ORG!$H8="", iQ3_ORG!$I8=""),
    "",
    IF(iQ3_ORG!$H8="",
      iQ3_ORG!$I8,
      IF(iQ3_ORG!$I8="",
        iQ3_ORG!$H8,
        iQ3_ORG!$H8 &amp; "("&amp; iQ3_ORG!$I8 &amp; ")"
      )
    )
  )</f>
        <v/>
      </c>
      <c r="D83" s="611"/>
      <c r="E83" s="611"/>
      <c r="F83" s="611"/>
      <c r="G83" s="611"/>
      <c r="H83" s="611"/>
      <c r="I83" s="611"/>
      <c r="J83" s="611"/>
      <c r="K83" s="611"/>
      <c r="L83" s="115" t="str">
        <f>IF(iQ3_ORG!$AI$8="",
    "",
    IF(iQ3_ORG!$AJ$8="",
      iQ3_ORG!$AI$8,
      iQ3_ORG!$AI$8 &amp; " (" &amp; TRIM(iQ3_ORG!$AJ$8) &amp; " )"
    )
  )</f>
        <v/>
      </c>
      <c r="M83" s="114"/>
      <c r="N83" s="114"/>
      <c r="O83" s="113"/>
      <c r="P83" s="115" t="str">
        <f>IF(iQ3_ORG!$AK$8="", "", iQ3_ORG!$AK$8)</f>
        <v/>
      </c>
      <c r="Q83" s="113"/>
      <c r="R83" s="612" t="str">
        <f>IF(iQ3_ORG!$AW$8="", "", iQ3_ORG!$AW$8 &amp; "×" &amp; iQ3_ORG!$AX$8)</f>
        <v/>
      </c>
      <c r="S83" s="612"/>
      <c r="T83" s="612"/>
      <c r="U83" s="612"/>
      <c r="V83" s="612" t="str">
        <f>IF(iQ3_ORG!$K$8="", "", iQ3_ORG!$K$8)</f>
        <v/>
      </c>
      <c r="W83" s="612"/>
      <c r="X83" s="612" t="str">
        <f>IF(iQ3_ORG!$BC$8="", "", iQ3_ORG!$BC$8)</f>
        <v/>
      </c>
      <c r="Y83" s="612"/>
      <c r="Z83" s="612"/>
      <c r="AA83" s="613" t="str">
        <f>IF(iQ3_ORG!$BD$8="", "", iQ3_ORG!$BD$8)</f>
        <v/>
      </c>
      <c r="AB83" s="614"/>
      <c r="AC83" s="615"/>
      <c r="AD83" s="84" t="str">
        <f>IF(iQ3_ORG!$BA$8="", "", iQ3_ORG!$BA$8)</f>
        <v/>
      </c>
      <c r="AE83" s="82"/>
      <c r="AF83" s="616" t="str">
        <f>IF(iQ3_ORG!$P$8="", "", iQ3_ORG!$P$8)</f>
        <v/>
      </c>
      <c r="AG83" s="617"/>
      <c r="AH83" s="617"/>
      <c r="AI83" s="618"/>
    </row>
    <row r="84" spans="2:35" customFormat="1" ht="21" customHeight="1">
      <c r="B84" s="64"/>
      <c r="C84" s="611"/>
      <c r="D84" s="611"/>
      <c r="E84" s="611"/>
      <c r="F84" s="611"/>
      <c r="G84" s="611"/>
      <c r="H84" s="611"/>
      <c r="I84" s="611"/>
      <c r="J84" s="611"/>
      <c r="K84" s="611"/>
      <c r="L84" s="110"/>
      <c r="M84" s="140"/>
      <c r="N84" s="140"/>
      <c r="O84" s="109"/>
      <c r="P84" s="110"/>
      <c r="Q84" s="109"/>
      <c r="R84" s="612"/>
      <c r="S84" s="612"/>
      <c r="T84" s="612"/>
      <c r="U84" s="612"/>
      <c r="V84" s="612"/>
      <c r="W84" s="612"/>
      <c r="X84" s="612"/>
      <c r="Y84" s="612"/>
      <c r="Z84" s="612"/>
      <c r="AA84" s="613"/>
      <c r="AB84" s="614"/>
      <c r="AC84" s="615"/>
      <c r="AD84" s="81"/>
      <c r="AE84" s="79"/>
      <c r="AF84" s="619"/>
      <c r="AG84" s="620"/>
      <c r="AH84" s="620"/>
      <c r="AI84" s="621"/>
    </row>
    <row r="85" spans="2:35" customFormat="1" ht="21" customHeight="1">
      <c r="B85" s="65">
        <v>7</v>
      </c>
      <c r="C85" s="611" t="str">
        <f>IF(AND(iQ3_ORG!$H9="", iQ3_ORG!$I9=""),
    "",
    IF(iQ3_ORG!$H9="",
      iQ3_ORG!$I9,
      IF(iQ3_ORG!$I9="",
        iQ3_ORG!$H9,
        iQ3_ORG!$H9 &amp; "("&amp; iQ3_ORG!$I9 &amp; ")"
      )
    )
  )</f>
        <v/>
      </c>
      <c r="D85" s="611"/>
      <c r="E85" s="611"/>
      <c r="F85" s="611"/>
      <c r="G85" s="611"/>
      <c r="H85" s="611"/>
      <c r="I85" s="611"/>
      <c r="J85" s="611"/>
      <c r="K85" s="611"/>
      <c r="L85" s="115" t="str">
        <f>IF(iQ3_ORG!$AI$9="",
    "",
    IF(iQ3_ORG!$AJ$9="",
      iQ3_ORG!$AI$9,
      iQ3_ORG!$AI$9 &amp; " (" &amp; TRIM(iQ3_ORG!$AJ$9) &amp; " )"
    )
  )</f>
        <v/>
      </c>
      <c r="M85" s="114"/>
      <c r="N85" s="114"/>
      <c r="O85" s="113"/>
      <c r="P85" s="115" t="str">
        <f>IF(iQ3_ORG!$AK$9="", "", iQ3_ORG!$AK$9)</f>
        <v/>
      </c>
      <c r="Q85" s="113"/>
      <c r="R85" s="612" t="str">
        <f>IF(iQ3_ORG!$AW$9="", "", iQ3_ORG!$AW$9 &amp; "×" &amp; iQ3_ORG!$AX$9)</f>
        <v/>
      </c>
      <c r="S85" s="612"/>
      <c r="T85" s="612"/>
      <c r="U85" s="612"/>
      <c r="V85" s="612" t="str">
        <f>IF(iQ3_ORG!$K$9="", "", iQ3_ORG!$K$9)</f>
        <v/>
      </c>
      <c r="W85" s="612"/>
      <c r="X85" s="612" t="str">
        <f>IF(iQ3_ORG!$BC$9="", "", iQ3_ORG!$BC$9)</f>
        <v/>
      </c>
      <c r="Y85" s="612"/>
      <c r="Z85" s="612"/>
      <c r="AA85" s="613" t="str">
        <f>IF(iQ3_ORG!$BD$9="", "", iQ3_ORG!$BD$9)</f>
        <v/>
      </c>
      <c r="AB85" s="614"/>
      <c r="AC85" s="615"/>
      <c r="AD85" s="84" t="str">
        <f>IF(iQ3_ORG!$BA$9="", "", iQ3_ORG!$BA$9)</f>
        <v/>
      </c>
      <c r="AE85" s="82"/>
      <c r="AF85" s="616" t="str">
        <f>IF(iQ3_ORG!$P$9="", "", iQ3_ORG!$P$9)</f>
        <v/>
      </c>
      <c r="AG85" s="617"/>
      <c r="AH85" s="617"/>
      <c r="AI85" s="618"/>
    </row>
    <row r="86" spans="2:35" customFormat="1" ht="21" customHeight="1">
      <c r="B86" s="64"/>
      <c r="C86" s="611"/>
      <c r="D86" s="611"/>
      <c r="E86" s="611"/>
      <c r="F86" s="611"/>
      <c r="G86" s="611"/>
      <c r="H86" s="611"/>
      <c r="I86" s="611"/>
      <c r="J86" s="611"/>
      <c r="K86" s="611"/>
      <c r="L86" s="110"/>
      <c r="M86" s="140"/>
      <c r="N86" s="140"/>
      <c r="O86" s="109"/>
      <c r="P86" s="110"/>
      <c r="Q86" s="109"/>
      <c r="R86" s="612"/>
      <c r="S86" s="612"/>
      <c r="T86" s="612"/>
      <c r="U86" s="612"/>
      <c r="V86" s="612"/>
      <c r="W86" s="612"/>
      <c r="X86" s="612"/>
      <c r="Y86" s="612"/>
      <c r="Z86" s="612"/>
      <c r="AA86" s="613"/>
      <c r="AB86" s="614"/>
      <c r="AC86" s="615"/>
      <c r="AD86" s="81"/>
      <c r="AE86" s="79"/>
      <c r="AF86" s="619"/>
      <c r="AG86" s="620"/>
      <c r="AH86" s="620"/>
      <c r="AI86" s="621"/>
    </row>
    <row r="87" spans="2:35" customFormat="1" ht="21" customHeight="1">
      <c r="B87" s="65">
        <v>8</v>
      </c>
      <c r="C87" s="611" t="str">
        <f>IF(AND(iQ3_ORG!$H10="", iQ3_ORG!$I10=""),
    "",
    IF(iQ3_ORG!$H10="",
      iQ3_ORG!$I10,
      IF(iQ3_ORG!$I10="",
        iQ3_ORG!$H10,
        iQ3_ORG!$H10 &amp; "("&amp; iQ3_ORG!$I10 &amp; ")"
      )
    )
  )</f>
        <v/>
      </c>
      <c r="D87" s="611"/>
      <c r="E87" s="611"/>
      <c r="F87" s="611"/>
      <c r="G87" s="611"/>
      <c r="H87" s="611"/>
      <c r="I87" s="611"/>
      <c r="J87" s="611"/>
      <c r="K87" s="611"/>
      <c r="L87" s="115" t="str">
        <f>IF(iQ3_ORG!$AI$10="",
    "",
    IF(iQ3_ORG!$AJ$10="",
      iQ3_ORG!$AI$10,
      iQ3_ORG!$AI$10 &amp; " (" &amp; TRIM(iQ3_ORG!$AJ$10) &amp; " )"
    )
  )</f>
        <v/>
      </c>
      <c r="M87" s="114"/>
      <c r="N87" s="114"/>
      <c r="O87" s="113"/>
      <c r="P87" s="115" t="str">
        <f>IF(iQ3_ORG!$AK$10="", "", iQ3_ORG!$AK$10)</f>
        <v/>
      </c>
      <c r="Q87" s="113"/>
      <c r="R87" s="612" t="str">
        <f>IF(iQ3_ORG!$AW$10="", "", iQ3_ORG!$AW$10 &amp; "×" &amp; iQ3_ORG!$AX$10)</f>
        <v/>
      </c>
      <c r="S87" s="612"/>
      <c r="T87" s="612"/>
      <c r="U87" s="612"/>
      <c r="V87" s="612" t="str">
        <f>IF(iQ3_ORG!$K$10="", "", iQ3_ORG!$K$10)</f>
        <v/>
      </c>
      <c r="W87" s="612"/>
      <c r="X87" s="612" t="str">
        <f>IF(iQ3_ORG!$BC$10="", "", iQ3_ORG!$BC$10)</f>
        <v/>
      </c>
      <c r="Y87" s="612"/>
      <c r="Z87" s="612"/>
      <c r="AA87" s="613" t="str">
        <f>IF(iQ3_ORG!$BD$10="", "", iQ3_ORG!$BD$10)</f>
        <v/>
      </c>
      <c r="AB87" s="614"/>
      <c r="AC87" s="615"/>
      <c r="AD87" s="84" t="str">
        <f>IF(iQ3_ORG!$BA$10="", "", iQ3_ORG!$BA$10)</f>
        <v/>
      </c>
      <c r="AE87" s="82"/>
      <c r="AF87" s="616" t="str">
        <f>IF(iQ3_ORG!$P$10="", "", iQ3_ORG!$P$10)</f>
        <v/>
      </c>
      <c r="AG87" s="617"/>
      <c r="AH87" s="617"/>
      <c r="AI87" s="618"/>
    </row>
    <row r="88" spans="2:35" customFormat="1" ht="21" customHeight="1">
      <c r="B88" s="64"/>
      <c r="C88" s="611"/>
      <c r="D88" s="611"/>
      <c r="E88" s="611"/>
      <c r="F88" s="611"/>
      <c r="G88" s="611"/>
      <c r="H88" s="611"/>
      <c r="I88" s="611"/>
      <c r="J88" s="611"/>
      <c r="K88" s="611"/>
      <c r="L88" s="110"/>
      <c r="M88" s="140"/>
      <c r="N88" s="140"/>
      <c r="O88" s="109"/>
      <c r="P88" s="110"/>
      <c r="Q88" s="109"/>
      <c r="R88" s="612"/>
      <c r="S88" s="612"/>
      <c r="T88" s="612"/>
      <c r="U88" s="612"/>
      <c r="V88" s="612"/>
      <c r="W88" s="612"/>
      <c r="X88" s="612"/>
      <c r="Y88" s="612"/>
      <c r="Z88" s="612"/>
      <c r="AA88" s="613"/>
      <c r="AB88" s="614"/>
      <c r="AC88" s="615"/>
      <c r="AD88" s="81"/>
      <c r="AE88" s="79"/>
      <c r="AF88" s="619"/>
      <c r="AG88" s="620"/>
      <c r="AH88" s="620"/>
      <c r="AI88" s="621"/>
    </row>
    <row r="89" spans="2:35" customFormat="1" ht="21" customHeight="1">
      <c r="B89" s="65">
        <v>9</v>
      </c>
      <c r="C89" s="611" t="str">
        <f>IF(AND(iQ3_ORG!$H11="", iQ3_ORG!$I11=""),
    "",
    IF(iQ3_ORG!$H11="",
      iQ3_ORG!$I11,
      IF(iQ3_ORG!$I11="",
        iQ3_ORG!$H11,
        iQ3_ORG!$H11 &amp; "("&amp; iQ3_ORG!$I11 &amp; ")"
      )
    )
  )</f>
        <v/>
      </c>
      <c r="D89" s="611"/>
      <c r="E89" s="611"/>
      <c r="F89" s="611"/>
      <c r="G89" s="611"/>
      <c r="H89" s="611"/>
      <c r="I89" s="611"/>
      <c r="J89" s="611"/>
      <c r="K89" s="611"/>
      <c r="L89" s="115" t="str">
        <f>IF(iQ3_ORG!$AI$11="",
    "",
    IF(iQ3_ORG!$AJ$11="",
      iQ3_ORG!$AI$11,
      iQ3_ORG!$AI$11 &amp; " (" &amp; TRIM(iQ3_ORG!$AJ$11) &amp; " )"
    )
  )</f>
        <v/>
      </c>
      <c r="M89" s="114"/>
      <c r="N89" s="114"/>
      <c r="O89" s="113"/>
      <c r="P89" s="115" t="str">
        <f>IF(iQ3_ORG!$AK$11="", "", iQ3_ORG!$AK$11)</f>
        <v/>
      </c>
      <c r="Q89" s="113"/>
      <c r="R89" s="612" t="str">
        <f>IF(iQ3_ORG!$AW$11="", "", iQ3_ORG!$AW$11 &amp; "×" &amp; iQ3_ORG!$AX$11)</f>
        <v/>
      </c>
      <c r="S89" s="612"/>
      <c r="T89" s="612"/>
      <c r="U89" s="612"/>
      <c r="V89" s="612" t="str">
        <f>IF(iQ3_ORG!$K$11="", "", iQ3_ORG!$K$11)</f>
        <v/>
      </c>
      <c r="W89" s="612"/>
      <c r="X89" s="612" t="str">
        <f>IF(iQ3_ORG!$BC$11="", "", iQ3_ORG!$BC$11)</f>
        <v/>
      </c>
      <c r="Y89" s="612"/>
      <c r="Z89" s="612"/>
      <c r="AA89" s="613" t="str">
        <f>IF(iQ3_ORG!$BD$11="", "", iQ3_ORG!$BD$11)</f>
        <v/>
      </c>
      <c r="AB89" s="614"/>
      <c r="AC89" s="615"/>
      <c r="AD89" s="84" t="str">
        <f>IF(iQ3_ORG!$BA$11="", "", iQ3_ORG!$BA$11)</f>
        <v/>
      </c>
      <c r="AE89" s="82"/>
      <c r="AF89" s="616" t="str">
        <f>IF(iQ3_ORG!$P$11="", "", iQ3_ORG!$P$11)</f>
        <v/>
      </c>
      <c r="AG89" s="617"/>
      <c r="AH89" s="617"/>
      <c r="AI89" s="618"/>
    </row>
    <row r="90" spans="2:35" customFormat="1" ht="21" customHeight="1">
      <c r="B90" s="64"/>
      <c r="C90" s="611"/>
      <c r="D90" s="611"/>
      <c r="E90" s="611"/>
      <c r="F90" s="611"/>
      <c r="G90" s="611"/>
      <c r="H90" s="611"/>
      <c r="I90" s="611"/>
      <c r="J90" s="611"/>
      <c r="K90" s="611"/>
      <c r="L90" s="110"/>
      <c r="M90" s="140"/>
      <c r="N90" s="140"/>
      <c r="O90" s="109"/>
      <c r="P90" s="110"/>
      <c r="Q90" s="109"/>
      <c r="R90" s="612"/>
      <c r="S90" s="612"/>
      <c r="T90" s="612"/>
      <c r="U90" s="612"/>
      <c r="V90" s="612"/>
      <c r="W90" s="612"/>
      <c r="X90" s="612"/>
      <c r="Y90" s="612"/>
      <c r="Z90" s="612"/>
      <c r="AA90" s="613"/>
      <c r="AB90" s="614"/>
      <c r="AC90" s="615"/>
      <c r="AD90" s="81"/>
      <c r="AE90" s="79"/>
      <c r="AF90" s="619"/>
      <c r="AG90" s="620"/>
      <c r="AH90" s="620"/>
      <c r="AI90" s="621"/>
    </row>
    <row r="91" spans="2:35" customFormat="1" ht="21" customHeight="1">
      <c r="B91" s="65">
        <v>10</v>
      </c>
      <c r="C91" s="611" t="str">
        <f>IF(AND(iQ3_ORG!$H12="", iQ3_ORG!$I12=""),
    "",
    IF(iQ3_ORG!$H12="",
      iQ3_ORG!$I12,
      IF(iQ3_ORG!$I12="",
        iQ3_ORG!$H12,
        iQ3_ORG!$H12 &amp; "("&amp; iQ3_ORG!$I12 &amp; ")"
      )
    )
  )</f>
        <v/>
      </c>
      <c r="D91" s="611"/>
      <c r="E91" s="611"/>
      <c r="F91" s="611"/>
      <c r="G91" s="611"/>
      <c r="H91" s="611"/>
      <c r="I91" s="611"/>
      <c r="J91" s="611"/>
      <c r="K91" s="611"/>
      <c r="L91" s="115" t="str">
        <f>IF(iQ3_ORG!$AI$12="",
    "",
    IF(iQ3_ORG!$AJ$12="",
      iQ3_ORG!$AI$12,
      iQ3_ORG!$AI$12 &amp; " (" &amp; TRIM(iQ3_ORG!$AJ$12) &amp; " )"
    )
  )</f>
        <v/>
      </c>
      <c r="M91" s="114"/>
      <c r="N91" s="114"/>
      <c r="O91" s="113"/>
      <c r="P91" s="115" t="str">
        <f>IF(iQ3_ORG!$AK$12="", "", iQ3_ORG!$AK$12)</f>
        <v/>
      </c>
      <c r="Q91" s="113"/>
      <c r="R91" s="612" t="str">
        <f>IF(iQ3_ORG!$AW$12="", "", iQ3_ORG!$AW$12 &amp; "×" &amp; iQ3_ORG!$AX$12)</f>
        <v/>
      </c>
      <c r="S91" s="612"/>
      <c r="T91" s="612"/>
      <c r="U91" s="612"/>
      <c r="V91" s="612" t="str">
        <f>IF(iQ3_ORG!$K$12="", "", iQ3_ORG!$K$12)</f>
        <v/>
      </c>
      <c r="W91" s="612"/>
      <c r="X91" s="612" t="str">
        <f>IF(iQ3_ORG!$BC$12="", "", iQ3_ORG!$BC$12)</f>
        <v/>
      </c>
      <c r="Y91" s="612"/>
      <c r="Z91" s="612"/>
      <c r="AA91" s="613" t="str">
        <f>IF(iQ3_ORG!$BD$12="", "", iQ3_ORG!$BD$12)</f>
        <v/>
      </c>
      <c r="AB91" s="614"/>
      <c r="AC91" s="615"/>
      <c r="AD91" s="84" t="str">
        <f>IF(iQ3_ORG!$BA$12="", "", iQ3_ORG!$BA$12)</f>
        <v/>
      </c>
      <c r="AE91" s="82"/>
      <c r="AF91" s="616" t="str">
        <f>IF(iQ3_ORG!$P$12="", "", iQ3_ORG!$P$12)</f>
        <v/>
      </c>
      <c r="AG91" s="617"/>
      <c r="AH91" s="617"/>
      <c r="AI91" s="618"/>
    </row>
    <row r="92" spans="2:35" customFormat="1" ht="21" customHeight="1">
      <c r="B92" s="64"/>
      <c r="C92" s="611"/>
      <c r="D92" s="611"/>
      <c r="E92" s="611"/>
      <c r="F92" s="611"/>
      <c r="G92" s="611"/>
      <c r="H92" s="611"/>
      <c r="I92" s="611"/>
      <c r="J92" s="611"/>
      <c r="K92" s="611"/>
      <c r="L92" s="110"/>
      <c r="M92" s="140"/>
      <c r="N92" s="140"/>
      <c r="O92" s="109"/>
      <c r="P92" s="110"/>
      <c r="Q92" s="109"/>
      <c r="R92" s="612"/>
      <c r="S92" s="612"/>
      <c r="T92" s="612"/>
      <c r="U92" s="612"/>
      <c r="V92" s="612"/>
      <c r="W92" s="612"/>
      <c r="X92" s="612"/>
      <c r="Y92" s="612"/>
      <c r="Z92" s="612"/>
      <c r="AA92" s="613"/>
      <c r="AB92" s="614"/>
      <c r="AC92" s="615"/>
      <c r="AD92" s="81"/>
      <c r="AE92" s="79"/>
      <c r="AF92" s="619"/>
      <c r="AG92" s="620"/>
      <c r="AH92" s="620"/>
      <c r="AI92" s="621"/>
    </row>
    <row r="93" spans="2:35" customFormat="1" ht="21" customHeight="1">
      <c r="B93" s="65">
        <v>11</v>
      </c>
      <c r="C93" s="611" t="str">
        <f>IF(AND(iQ3_ORG!$H13="", iQ3_ORG!$I13=""),
    "",
    IF(iQ3_ORG!$H13="",
      iQ3_ORG!$I13,
      IF(iQ3_ORG!$I13="",
        iQ3_ORG!$H13,
        iQ3_ORG!$H13 &amp; "("&amp; iQ3_ORG!$I13 &amp; ")"
      )
    )
  )</f>
        <v/>
      </c>
      <c r="D93" s="611"/>
      <c r="E93" s="611"/>
      <c r="F93" s="611"/>
      <c r="G93" s="611"/>
      <c r="H93" s="611"/>
      <c r="I93" s="611"/>
      <c r="J93" s="611"/>
      <c r="K93" s="611"/>
      <c r="L93" s="115" t="str">
        <f>IF(iQ3_ORG!$AI$13="",
    "",
    IF(iQ3_ORG!$AJ$13="",
      iQ3_ORG!$AI$13,
      iQ3_ORG!$AI$13 &amp; " (" &amp; TRIM(iQ3_ORG!$AJ$13) &amp; " )"
    )
  )</f>
        <v/>
      </c>
      <c r="M93" s="114"/>
      <c r="N93" s="114"/>
      <c r="O93" s="113"/>
      <c r="P93" s="115" t="str">
        <f>IF(iQ3_ORG!$AK$13="", "", iQ3_ORG!$AK$13)</f>
        <v/>
      </c>
      <c r="Q93" s="113"/>
      <c r="R93" s="612" t="str">
        <f>IF(iQ3_ORG!$AW$13="", "", iQ3_ORG!$AW$13 &amp; "×" &amp; iQ3_ORG!$AX$13)</f>
        <v/>
      </c>
      <c r="S93" s="612"/>
      <c r="T93" s="612"/>
      <c r="U93" s="612"/>
      <c r="V93" s="612" t="str">
        <f>IF(iQ3_ORG!$K$13="", "", iQ3_ORG!$K$13)</f>
        <v/>
      </c>
      <c r="W93" s="612"/>
      <c r="X93" s="612" t="str">
        <f>IF(iQ3_ORG!$BC$13="", "", iQ3_ORG!$BC$13)</f>
        <v/>
      </c>
      <c r="Y93" s="612"/>
      <c r="Z93" s="612"/>
      <c r="AA93" s="613" t="str">
        <f>IF(iQ3_ORG!$BD$13="", "", iQ3_ORG!$BD$13)</f>
        <v/>
      </c>
      <c r="AB93" s="614"/>
      <c r="AC93" s="615"/>
      <c r="AD93" s="84" t="str">
        <f>IF(iQ3_ORG!$BA$13="", "", iQ3_ORG!$BA$13)</f>
        <v/>
      </c>
      <c r="AE93" s="82"/>
      <c r="AF93" s="616" t="str">
        <f>IF(iQ3_ORG!$P$13="", "", iQ3_ORG!$P$13)</f>
        <v/>
      </c>
      <c r="AG93" s="617"/>
      <c r="AH93" s="617"/>
      <c r="AI93" s="618"/>
    </row>
    <row r="94" spans="2:35" customFormat="1" ht="21" customHeight="1">
      <c r="B94" s="64"/>
      <c r="C94" s="611"/>
      <c r="D94" s="611"/>
      <c r="E94" s="611"/>
      <c r="F94" s="611"/>
      <c r="G94" s="611"/>
      <c r="H94" s="611"/>
      <c r="I94" s="611"/>
      <c r="J94" s="611"/>
      <c r="K94" s="611"/>
      <c r="L94" s="110"/>
      <c r="M94" s="140"/>
      <c r="N94" s="140"/>
      <c r="O94" s="109"/>
      <c r="P94" s="110"/>
      <c r="Q94" s="109"/>
      <c r="R94" s="612"/>
      <c r="S94" s="612"/>
      <c r="T94" s="612"/>
      <c r="U94" s="612"/>
      <c r="V94" s="612"/>
      <c r="W94" s="612"/>
      <c r="X94" s="612"/>
      <c r="Y94" s="612"/>
      <c r="Z94" s="612"/>
      <c r="AA94" s="613"/>
      <c r="AB94" s="614"/>
      <c r="AC94" s="615"/>
      <c r="AD94" s="81"/>
      <c r="AE94" s="79"/>
      <c r="AF94" s="619"/>
      <c r="AG94" s="620"/>
      <c r="AH94" s="620"/>
      <c r="AI94" s="621"/>
    </row>
    <row r="95" spans="2:35" customFormat="1" ht="21" customHeight="1">
      <c r="B95" s="65">
        <v>12</v>
      </c>
      <c r="C95" s="611" t="str">
        <f>IF(AND(iQ3_ORG!$H14="", iQ3_ORG!$I14=""),
    "",
    IF(iQ3_ORG!$H14="",
      iQ3_ORG!$I14,
      IF(iQ3_ORG!$I14="",
        iQ3_ORG!$H14,
        iQ3_ORG!$H14 &amp; "("&amp; iQ3_ORG!$I14 &amp; ")"
      )
    )
  )</f>
        <v/>
      </c>
      <c r="D95" s="611"/>
      <c r="E95" s="611"/>
      <c r="F95" s="611"/>
      <c r="G95" s="611"/>
      <c r="H95" s="611"/>
      <c r="I95" s="611"/>
      <c r="J95" s="611"/>
      <c r="K95" s="611"/>
      <c r="L95" s="115" t="str">
        <f>IF(iQ3_ORG!$AI$14="",
    "",
    IF(iQ3_ORG!$AJ$14="",
      iQ3_ORG!$AI$14,
      iQ3_ORG!$AI$14 &amp; " (" &amp; TRIM(iQ3_ORG!$AJ$14) &amp; " )"
    )
  )</f>
        <v/>
      </c>
      <c r="M95" s="114"/>
      <c r="N95" s="114"/>
      <c r="O95" s="113"/>
      <c r="P95" s="115" t="str">
        <f>IF(iQ3_ORG!$AK$14="", "", iQ3_ORG!$AK$14)</f>
        <v/>
      </c>
      <c r="Q95" s="113"/>
      <c r="R95" s="612" t="str">
        <f>IF(iQ3_ORG!$AW$14="", "", iQ3_ORG!$AW$14 &amp; "×" &amp; iQ3_ORG!$AX$14)</f>
        <v/>
      </c>
      <c r="S95" s="612"/>
      <c r="T95" s="612"/>
      <c r="U95" s="612"/>
      <c r="V95" s="612" t="str">
        <f>IF(iQ3_ORG!$K$14="", "", iQ3_ORG!$K$14)</f>
        <v/>
      </c>
      <c r="W95" s="612"/>
      <c r="X95" s="612" t="str">
        <f>IF(iQ3_ORG!$BC$14="", "", iQ3_ORG!$BC$14)</f>
        <v/>
      </c>
      <c r="Y95" s="612"/>
      <c r="Z95" s="612"/>
      <c r="AA95" s="613" t="str">
        <f>IF(iQ3_ORG!$BD$14="", "", iQ3_ORG!$BD$14)</f>
        <v/>
      </c>
      <c r="AB95" s="614"/>
      <c r="AC95" s="615"/>
      <c r="AD95" s="84" t="str">
        <f>IF(iQ3_ORG!$BA$14="", "", iQ3_ORG!$BA$14)</f>
        <v/>
      </c>
      <c r="AE95" s="82"/>
      <c r="AF95" s="616" t="str">
        <f>IF(iQ3_ORG!$P$14="", "", iQ3_ORG!$P$14)</f>
        <v/>
      </c>
      <c r="AG95" s="617"/>
      <c r="AH95" s="617"/>
      <c r="AI95" s="618"/>
    </row>
    <row r="96" spans="2:35" customFormat="1" ht="21" customHeight="1">
      <c r="B96" s="64"/>
      <c r="C96" s="611"/>
      <c r="D96" s="611"/>
      <c r="E96" s="611"/>
      <c r="F96" s="611"/>
      <c r="G96" s="611"/>
      <c r="H96" s="611"/>
      <c r="I96" s="611"/>
      <c r="J96" s="611"/>
      <c r="K96" s="611"/>
      <c r="L96" s="110"/>
      <c r="M96" s="140"/>
      <c r="N96" s="140"/>
      <c r="O96" s="109"/>
      <c r="P96" s="110"/>
      <c r="Q96" s="109"/>
      <c r="R96" s="612"/>
      <c r="S96" s="612"/>
      <c r="T96" s="612"/>
      <c r="U96" s="612"/>
      <c r="V96" s="612"/>
      <c r="W96" s="612"/>
      <c r="X96" s="612"/>
      <c r="Y96" s="612"/>
      <c r="Z96" s="612"/>
      <c r="AA96" s="613"/>
      <c r="AB96" s="614"/>
      <c r="AC96" s="615"/>
      <c r="AD96" s="81"/>
      <c r="AE96" s="79"/>
      <c r="AF96" s="619"/>
      <c r="AG96" s="620"/>
      <c r="AH96" s="620"/>
      <c r="AI96" s="621"/>
    </row>
    <row r="97" spans="2:35" customFormat="1" ht="21" customHeight="1">
      <c r="B97" s="65">
        <v>13</v>
      </c>
      <c r="C97" s="611" t="str">
        <f>IF(AND(iQ3_ORG!$H15="", iQ3_ORG!$I15=""),
    "",
    IF(iQ3_ORG!$H15="",
      iQ3_ORG!$I15,
      IF(iQ3_ORG!$I15="",
        iQ3_ORG!$H15,
        iQ3_ORG!$H15 &amp; "("&amp; iQ3_ORG!$I15 &amp; ")"
      )
    )
  )</f>
        <v/>
      </c>
      <c r="D97" s="611"/>
      <c r="E97" s="611"/>
      <c r="F97" s="611"/>
      <c r="G97" s="611"/>
      <c r="H97" s="611"/>
      <c r="I97" s="611"/>
      <c r="J97" s="611"/>
      <c r="K97" s="611"/>
      <c r="L97" s="115" t="str">
        <f>IF(iQ3_ORG!$AI$15="",
    "",
    IF(iQ3_ORG!$AJ$15="",
      iQ3_ORG!$AI$15,
      iQ3_ORG!$AI$15 &amp; " (" &amp; TRIM(iQ3_ORG!$AJ$15) &amp; " )"
    )
  )</f>
        <v/>
      </c>
      <c r="M97" s="114"/>
      <c r="N97" s="114"/>
      <c r="O97" s="113"/>
      <c r="P97" s="115" t="str">
        <f>IF(iQ3_ORG!$AK$15="", "", iQ3_ORG!$AK$15)</f>
        <v/>
      </c>
      <c r="Q97" s="113"/>
      <c r="R97" s="612" t="str">
        <f>IF(iQ3_ORG!$AW$15="", "", iQ3_ORG!$AW$15 &amp; "×" &amp; iQ3_ORG!$AX$15)</f>
        <v/>
      </c>
      <c r="S97" s="612"/>
      <c r="T97" s="612"/>
      <c r="U97" s="612"/>
      <c r="V97" s="612" t="str">
        <f>IF(iQ3_ORG!$K$15="", "", iQ3_ORG!$K$15)</f>
        <v/>
      </c>
      <c r="W97" s="612"/>
      <c r="X97" s="612" t="str">
        <f>IF(iQ3_ORG!$BC$15="", "", iQ3_ORG!$BC$15)</f>
        <v/>
      </c>
      <c r="Y97" s="612"/>
      <c r="Z97" s="612"/>
      <c r="AA97" s="613" t="str">
        <f>IF(iQ3_ORG!$BD$15="", "", iQ3_ORG!$BD$15)</f>
        <v/>
      </c>
      <c r="AB97" s="614"/>
      <c r="AC97" s="615"/>
      <c r="AD97" s="84" t="str">
        <f>IF(iQ3_ORG!$BA$15="", "", iQ3_ORG!$BA$15)</f>
        <v/>
      </c>
      <c r="AE97" s="82"/>
      <c r="AF97" s="616" t="str">
        <f>IF(iQ3_ORG!$P$15="", "", iQ3_ORG!$P$15)</f>
        <v/>
      </c>
      <c r="AG97" s="617"/>
      <c r="AH97" s="617"/>
      <c r="AI97" s="618"/>
    </row>
    <row r="98" spans="2:35" customFormat="1" ht="21" customHeight="1">
      <c r="B98" s="64"/>
      <c r="C98" s="611"/>
      <c r="D98" s="611"/>
      <c r="E98" s="611"/>
      <c r="F98" s="611"/>
      <c r="G98" s="611"/>
      <c r="H98" s="611"/>
      <c r="I98" s="611"/>
      <c r="J98" s="611"/>
      <c r="K98" s="611"/>
      <c r="L98" s="110"/>
      <c r="M98" s="140"/>
      <c r="N98" s="140"/>
      <c r="O98" s="109"/>
      <c r="P98" s="110"/>
      <c r="Q98" s="109"/>
      <c r="R98" s="612"/>
      <c r="S98" s="612"/>
      <c r="T98" s="612"/>
      <c r="U98" s="612"/>
      <c r="V98" s="612"/>
      <c r="W98" s="612"/>
      <c r="X98" s="612"/>
      <c r="Y98" s="612"/>
      <c r="Z98" s="612"/>
      <c r="AA98" s="613"/>
      <c r="AB98" s="614"/>
      <c r="AC98" s="615"/>
      <c r="AD98" s="81"/>
      <c r="AE98" s="79"/>
      <c r="AF98" s="619"/>
      <c r="AG98" s="620"/>
      <c r="AH98" s="620"/>
      <c r="AI98" s="621"/>
    </row>
    <row r="99" spans="2:35" customFormat="1" ht="21" customHeight="1">
      <c r="B99" s="65">
        <v>14</v>
      </c>
      <c r="C99" s="611" t="str">
        <f>IF(AND(iQ3_ORG!$H16="", iQ3_ORG!$I16=""),
    "",
    IF(iQ3_ORG!$H16="",
      iQ3_ORG!$I16,
      IF(iQ3_ORG!$I16="",
        iQ3_ORG!$H16,
        iQ3_ORG!$H16 &amp; "("&amp; iQ3_ORG!$I16 &amp; ")"
      )
    )
  )</f>
        <v/>
      </c>
      <c r="D99" s="611"/>
      <c r="E99" s="611"/>
      <c r="F99" s="611"/>
      <c r="G99" s="611"/>
      <c r="H99" s="611"/>
      <c r="I99" s="611"/>
      <c r="J99" s="611"/>
      <c r="K99" s="611"/>
      <c r="L99" s="115" t="str">
        <f>IF(iQ3_ORG!$AI$16="",
    "",
    IF(iQ3_ORG!$AJ$16="",
      iQ3_ORG!$AI$16,
      iQ3_ORG!$AI$16 &amp; " (" &amp; TRIM(iQ3_ORG!$AJ$16) &amp; " )"
    )
  )</f>
        <v/>
      </c>
      <c r="M99" s="114"/>
      <c r="N99" s="114"/>
      <c r="O99" s="113"/>
      <c r="P99" s="115" t="str">
        <f>IF(iQ3_ORG!$AK$16="", "", iQ3_ORG!$AK$16)</f>
        <v/>
      </c>
      <c r="Q99" s="113"/>
      <c r="R99" s="612" t="str">
        <f>IF(iQ3_ORG!$AW$16="", "", iQ3_ORG!$AW$16 &amp; "×" &amp; iQ3_ORG!$AX$16)</f>
        <v/>
      </c>
      <c r="S99" s="612"/>
      <c r="T99" s="612"/>
      <c r="U99" s="612"/>
      <c r="V99" s="612" t="str">
        <f>IF(iQ3_ORG!$K$16="", "", iQ3_ORG!$K$16)</f>
        <v/>
      </c>
      <c r="W99" s="612"/>
      <c r="X99" s="612" t="str">
        <f>IF(iQ3_ORG!$BC$16="", "", iQ3_ORG!$BC$16)</f>
        <v/>
      </c>
      <c r="Y99" s="612"/>
      <c r="Z99" s="612"/>
      <c r="AA99" s="613" t="str">
        <f>IF(iQ3_ORG!$BD$16="", "", iQ3_ORG!$BD$16)</f>
        <v/>
      </c>
      <c r="AB99" s="614"/>
      <c r="AC99" s="615"/>
      <c r="AD99" s="84" t="str">
        <f>IF(iQ3_ORG!$BA$16="", "", iQ3_ORG!$BA$16)</f>
        <v/>
      </c>
      <c r="AE99" s="82"/>
      <c r="AF99" s="616" t="str">
        <f>IF(iQ3_ORG!$P$16="", "", iQ3_ORG!$P$16)</f>
        <v/>
      </c>
      <c r="AG99" s="617"/>
      <c r="AH99" s="617"/>
      <c r="AI99" s="618"/>
    </row>
    <row r="100" spans="2:35" customFormat="1" ht="21" customHeight="1">
      <c r="B100" s="64"/>
      <c r="C100" s="611"/>
      <c r="D100" s="611"/>
      <c r="E100" s="611"/>
      <c r="F100" s="611"/>
      <c r="G100" s="611"/>
      <c r="H100" s="611"/>
      <c r="I100" s="611"/>
      <c r="J100" s="611"/>
      <c r="K100" s="611"/>
      <c r="L100" s="110"/>
      <c r="M100" s="140"/>
      <c r="N100" s="140"/>
      <c r="O100" s="109"/>
      <c r="P100" s="110"/>
      <c r="Q100" s="109"/>
      <c r="R100" s="612"/>
      <c r="S100" s="612"/>
      <c r="T100" s="612"/>
      <c r="U100" s="612"/>
      <c r="V100" s="612"/>
      <c r="W100" s="612"/>
      <c r="X100" s="612"/>
      <c r="Y100" s="612"/>
      <c r="Z100" s="612"/>
      <c r="AA100" s="613"/>
      <c r="AB100" s="614"/>
      <c r="AC100" s="615"/>
      <c r="AD100" s="81"/>
      <c r="AE100" s="79"/>
      <c r="AF100" s="619"/>
      <c r="AG100" s="620"/>
      <c r="AH100" s="620"/>
      <c r="AI100" s="621"/>
    </row>
    <row r="101" spans="2:35" customFormat="1" ht="21" customHeight="1">
      <c r="B101" s="65">
        <v>15</v>
      </c>
      <c r="C101" s="611" t="str">
        <f>IF(AND(iQ3_ORG!$H17="", iQ3_ORG!$I17=""),
    "",
    IF(iQ3_ORG!$H17="",
      iQ3_ORG!$I17,
      IF(iQ3_ORG!$I17="",
        iQ3_ORG!$H17,
        iQ3_ORG!$H17 &amp; "("&amp; iQ3_ORG!$I17 &amp; ")"
      )
    )
  )</f>
        <v/>
      </c>
      <c r="D101" s="611"/>
      <c r="E101" s="611"/>
      <c r="F101" s="611"/>
      <c r="G101" s="611"/>
      <c r="H101" s="611"/>
      <c r="I101" s="611"/>
      <c r="J101" s="611"/>
      <c r="K101" s="611"/>
      <c r="L101" s="115" t="str">
        <f>IF(iQ3_ORG!$AI$17="",
    "",
    IF(iQ3_ORG!$AJ$17="",
      iQ3_ORG!$AI$17,
      iQ3_ORG!$AI$17 &amp; " (" &amp; TRIM(iQ3_ORG!$AJ$17) &amp; " )"
    )
  )</f>
        <v/>
      </c>
      <c r="M101" s="114"/>
      <c r="N101" s="114"/>
      <c r="O101" s="113"/>
      <c r="P101" s="115" t="str">
        <f>IF(iQ3_ORG!$AK$17="", "", iQ3_ORG!$AK$17)</f>
        <v/>
      </c>
      <c r="Q101" s="113"/>
      <c r="R101" s="612" t="str">
        <f>IF(iQ3_ORG!$AW$17="", "", iQ3_ORG!$AW$17 &amp; "×" &amp; iQ3_ORG!$AX$17)</f>
        <v/>
      </c>
      <c r="S101" s="612"/>
      <c r="T101" s="612"/>
      <c r="U101" s="612"/>
      <c r="V101" s="612" t="str">
        <f>IF(iQ3_ORG!$K$17="", "", iQ3_ORG!$K$17)</f>
        <v/>
      </c>
      <c r="W101" s="612"/>
      <c r="X101" s="612" t="str">
        <f>IF(iQ3_ORG!$BC$17="", "", iQ3_ORG!$BC$17)</f>
        <v/>
      </c>
      <c r="Y101" s="612"/>
      <c r="Z101" s="612"/>
      <c r="AA101" s="613" t="str">
        <f>IF(iQ3_ORG!$BD$17="", "", iQ3_ORG!$BD$17)</f>
        <v/>
      </c>
      <c r="AB101" s="614"/>
      <c r="AC101" s="615"/>
      <c r="AD101" s="84" t="str">
        <f>IF(iQ3_ORG!$BA$17="", "", iQ3_ORG!$BA$17)</f>
        <v/>
      </c>
      <c r="AE101" s="82"/>
      <c r="AF101" s="616" t="str">
        <f>IF(iQ3_ORG!$P$17="", "", iQ3_ORG!$P$17)</f>
        <v/>
      </c>
      <c r="AG101" s="617"/>
      <c r="AH101" s="617"/>
      <c r="AI101" s="618"/>
    </row>
    <row r="102" spans="2:35" customFormat="1" ht="21" customHeight="1">
      <c r="B102" s="64"/>
      <c r="C102" s="611"/>
      <c r="D102" s="611"/>
      <c r="E102" s="611"/>
      <c r="F102" s="611"/>
      <c r="G102" s="611"/>
      <c r="H102" s="611"/>
      <c r="I102" s="611"/>
      <c r="J102" s="611"/>
      <c r="K102" s="611"/>
      <c r="L102" s="110"/>
      <c r="M102" s="140"/>
      <c r="N102" s="140"/>
      <c r="O102" s="109"/>
      <c r="P102" s="110"/>
      <c r="Q102" s="109"/>
      <c r="R102" s="612"/>
      <c r="S102" s="612"/>
      <c r="T102" s="612"/>
      <c r="U102" s="612"/>
      <c r="V102" s="612"/>
      <c r="W102" s="612"/>
      <c r="X102" s="612"/>
      <c r="Y102" s="612"/>
      <c r="Z102" s="612"/>
      <c r="AA102" s="613"/>
      <c r="AB102" s="614"/>
      <c r="AC102" s="615"/>
      <c r="AD102" s="81"/>
      <c r="AE102" s="79"/>
      <c r="AF102" s="619"/>
      <c r="AG102" s="620"/>
      <c r="AH102" s="620"/>
      <c r="AI102" s="621"/>
    </row>
    <row r="103" spans="2:35" customFormat="1" ht="21" customHeight="1">
      <c r="B103" s="65">
        <v>16</v>
      </c>
      <c r="C103" s="611" t="str">
        <f>IF(AND(iQ3_ORG!$H18="", iQ3_ORG!$I18=""),
    "",
    IF(iQ3_ORG!$H18="",
      iQ3_ORG!$I18,
      IF(iQ3_ORG!$I18="",
        iQ3_ORG!$H18,
        iQ3_ORG!$H18 &amp; "("&amp; iQ3_ORG!$I18 &amp; ")"
      )
    )
  )</f>
        <v/>
      </c>
      <c r="D103" s="611"/>
      <c r="E103" s="611"/>
      <c r="F103" s="611"/>
      <c r="G103" s="611"/>
      <c r="H103" s="611"/>
      <c r="I103" s="611"/>
      <c r="J103" s="611"/>
      <c r="K103" s="611"/>
      <c r="L103" s="115" t="str">
        <f>IF(iQ3_ORG!$AI$18="",
    "",
    IF(iQ3_ORG!$AJ$18="",
      iQ3_ORG!$AI$18,
      iQ3_ORG!$AI$18 &amp; " (" &amp; TRIM(iQ3_ORG!$AJ$18) &amp; " )"
    )
  )</f>
        <v/>
      </c>
      <c r="M103" s="114"/>
      <c r="N103" s="114"/>
      <c r="O103" s="113"/>
      <c r="P103" s="115" t="str">
        <f>IF(iQ3_ORG!$AK$18="", "", iQ3_ORG!$AK$18)</f>
        <v/>
      </c>
      <c r="Q103" s="113"/>
      <c r="R103" s="612" t="str">
        <f>IF(iQ3_ORG!$AW$18="", "", iQ3_ORG!$AW$18 &amp; "×" &amp; iQ3_ORG!$AX$18)</f>
        <v/>
      </c>
      <c r="S103" s="612"/>
      <c r="T103" s="612"/>
      <c r="U103" s="612"/>
      <c r="V103" s="612" t="str">
        <f>IF(iQ3_ORG!$K$18="", "", iQ3_ORG!$K$18)</f>
        <v/>
      </c>
      <c r="W103" s="612"/>
      <c r="X103" s="612" t="str">
        <f>IF(iQ3_ORG!$BC$18="", "", iQ3_ORG!$BC$18)</f>
        <v/>
      </c>
      <c r="Y103" s="612"/>
      <c r="Z103" s="612"/>
      <c r="AA103" s="613" t="str">
        <f>IF(iQ3_ORG!$BD$18="", "", iQ3_ORG!$BD$18)</f>
        <v/>
      </c>
      <c r="AB103" s="614"/>
      <c r="AC103" s="615"/>
      <c r="AD103" s="84" t="str">
        <f>IF(iQ3_ORG!$BA$18="", "", iQ3_ORG!$BA$18)</f>
        <v/>
      </c>
      <c r="AE103" s="82"/>
      <c r="AF103" s="616" t="str">
        <f>IF(iQ3_ORG!$P$18="", "", iQ3_ORG!$P$18)</f>
        <v/>
      </c>
      <c r="AG103" s="617"/>
      <c r="AH103" s="617"/>
      <c r="AI103" s="618"/>
    </row>
    <row r="104" spans="2:35" customFormat="1" ht="21" customHeight="1">
      <c r="B104" s="64"/>
      <c r="C104" s="611"/>
      <c r="D104" s="611"/>
      <c r="E104" s="611"/>
      <c r="F104" s="611"/>
      <c r="G104" s="611"/>
      <c r="H104" s="611"/>
      <c r="I104" s="611"/>
      <c r="J104" s="611"/>
      <c r="K104" s="611"/>
      <c r="L104" s="110"/>
      <c r="M104" s="140"/>
      <c r="N104" s="140"/>
      <c r="O104" s="109"/>
      <c r="P104" s="110"/>
      <c r="Q104" s="109"/>
      <c r="R104" s="612"/>
      <c r="S104" s="612"/>
      <c r="T104" s="612"/>
      <c r="U104" s="612"/>
      <c r="V104" s="612"/>
      <c r="W104" s="612"/>
      <c r="X104" s="612"/>
      <c r="Y104" s="612"/>
      <c r="Z104" s="612"/>
      <c r="AA104" s="613"/>
      <c r="AB104" s="614"/>
      <c r="AC104" s="615"/>
      <c r="AD104" s="81"/>
      <c r="AE104" s="79"/>
      <c r="AF104" s="619"/>
      <c r="AG104" s="620"/>
      <c r="AH104" s="620"/>
      <c r="AI104" s="621"/>
    </row>
    <row r="105" spans="2:35" customFormat="1" ht="21" customHeight="1">
      <c r="B105" s="65">
        <v>17</v>
      </c>
      <c r="C105" s="611" t="str">
        <f>IF(AND(iQ3_ORG!$H19="", iQ3_ORG!$I19=""),
    "",
    IF(iQ3_ORG!$H19="",
      iQ3_ORG!$I19,
      IF(iQ3_ORG!$I19="",
        iQ3_ORG!$H19,
        iQ3_ORG!$H19 &amp; "("&amp; iQ3_ORG!$I19 &amp; ")"
      )
    )
  )</f>
        <v/>
      </c>
      <c r="D105" s="611"/>
      <c r="E105" s="611"/>
      <c r="F105" s="611"/>
      <c r="G105" s="611"/>
      <c r="H105" s="611"/>
      <c r="I105" s="611"/>
      <c r="J105" s="611"/>
      <c r="K105" s="611"/>
      <c r="L105" s="115" t="str">
        <f>IF(iQ3_ORG!$AI$19="",
    "",
    IF(iQ3_ORG!$AJ$19="",
      iQ3_ORG!$AI$19,
      iQ3_ORG!$AI$19 &amp; " (" &amp; TRIM(iQ3_ORG!$AJ$19) &amp; " )"
    )
  )</f>
        <v/>
      </c>
      <c r="M105" s="114"/>
      <c r="N105" s="114"/>
      <c r="O105" s="113"/>
      <c r="P105" s="115" t="str">
        <f>IF(iQ3_ORG!$AK$19="", "", iQ3_ORG!$AK$19)</f>
        <v/>
      </c>
      <c r="Q105" s="113"/>
      <c r="R105" s="612" t="str">
        <f>IF(iQ3_ORG!$AW$19="", "", iQ3_ORG!$AW$19 &amp; "×" &amp; iQ3_ORG!$AX$19)</f>
        <v/>
      </c>
      <c r="S105" s="612"/>
      <c r="T105" s="612"/>
      <c r="U105" s="612"/>
      <c r="V105" s="612" t="str">
        <f>IF(iQ3_ORG!$K$19="", "", iQ3_ORG!$K$19)</f>
        <v/>
      </c>
      <c r="W105" s="612"/>
      <c r="X105" s="612" t="str">
        <f>IF(iQ3_ORG!$BC$19="", "", iQ3_ORG!$BC$19)</f>
        <v/>
      </c>
      <c r="Y105" s="612"/>
      <c r="Z105" s="612"/>
      <c r="AA105" s="613" t="str">
        <f>IF(iQ3_ORG!$BD$19="", "", iQ3_ORG!$BD$19)</f>
        <v/>
      </c>
      <c r="AB105" s="614"/>
      <c r="AC105" s="615"/>
      <c r="AD105" s="84" t="str">
        <f>IF(iQ3_ORG!$BA$19="", "", iQ3_ORG!$BA$19)</f>
        <v/>
      </c>
      <c r="AE105" s="82"/>
      <c r="AF105" s="616" t="str">
        <f>IF(iQ3_ORG!$P$19="", "", iQ3_ORG!$P$19)</f>
        <v/>
      </c>
      <c r="AG105" s="617"/>
      <c r="AH105" s="617"/>
      <c r="AI105" s="618"/>
    </row>
    <row r="106" spans="2:35" customFormat="1" ht="21" customHeight="1">
      <c r="B106" s="64"/>
      <c r="C106" s="611"/>
      <c r="D106" s="611"/>
      <c r="E106" s="611"/>
      <c r="F106" s="611"/>
      <c r="G106" s="611"/>
      <c r="H106" s="611"/>
      <c r="I106" s="611"/>
      <c r="J106" s="611"/>
      <c r="K106" s="611"/>
      <c r="L106" s="110"/>
      <c r="M106" s="140"/>
      <c r="N106" s="140"/>
      <c r="O106" s="109"/>
      <c r="P106" s="110"/>
      <c r="Q106" s="109"/>
      <c r="R106" s="612"/>
      <c r="S106" s="612"/>
      <c r="T106" s="612"/>
      <c r="U106" s="612"/>
      <c r="V106" s="612"/>
      <c r="W106" s="612"/>
      <c r="X106" s="612"/>
      <c r="Y106" s="612"/>
      <c r="Z106" s="612"/>
      <c r="AA106" s="613"/>
      <c r="AB106" s="614"/>
      <c r="AC106" s="615"/>
      <c r="AD106" s="81"/>
      <c r="AE106" s="79"/>
      <c r="AF106" s="619"/>
      <c r="AG106" s="620"/>
      <c r="AH106" s="620"/>
      <c r="AI106" s="621"/>
    </row>
    <row r="107" spans="2:35" customFormat="1" ht="21" customHeight="1">
      <c r="B107" s="65">
        <v>18</v>
      </c>
      <c r="C107" s="611" t="str">
        <f>IF(AND(iQ3_ORG!$H20="", iQ3_ORG!$I20=""),
    "",
    IF(iQ3_ORG!$H20="",
      iQ3_ORG!$I20,
      IF(iQ3_ORG!$I20="",
        iQ3_ORG!$H20,
        iQ3_ORG!$H20 &amp; "("&amp; iQ3_ORG!$I20 &amp; ")"
      )
    )
  )</f>
        <v/>
      </c>
      <c r="D107" s="611"/>
      <c r="E107" s="611"/>
      <c r="F107" s="611"/>
      <c r="G107" s="611"/>
      <c r="H107" s="611"/>
      <c r="I107" s="611"/>
      <c r="J107" s="611"/>
      <c r="K107" s="611"/>
      <c r="L107" s="115" t="str">
        <f>IF(iQ3_ORG!$AI$20="",
    "",
    IF(iQ3_ORG!$AJ$20="",
      iQ3_ORG!$AI$20,
      iQ3_ORG!$AI$20 &amp; " (" &amp; TRIM(iQ3_ORG!$AJ$20) &amp; " )"
    )
  )</f>
        <v/>
      </c>
      <c r="M107" s="114"/>
      <c r="N107" s="114"/>
      <c r="O107" s="113"/>
      <c r="P107" s="115" t="str">
        <f>IF(iQ3_ORG!$AK$20="", "", iQ3_ORG!$AK$20)</f>
        <v/>
      </c>
      <c r="Q107" s="113"/>
      <c r="R107" s="612" t="str">
        <f>IF(iQ3_ORG!$AW$20="", "", iQ3_ORG!$AW$20 &amp; "×" &amp; iQ3_ORG!$AX$20)</f>
        <v/>
      </c>
      <c r="S107" s="612"/>
      <c r="T107" s="612"/>
      <c r="U107" s="612"/>
      <c r="V107" s="612" t="str">
        <f>IF(iQ3_ORG!$K$20="", "", iQ3_ORG!$K$20)</f>
        <v/>
      </c>
      <c r="W107" s="612"/>
      <c r="X107" s="612" t="str">
        <f>IF(iQ3_ORG!$BC$20="", "", iQ3_ORG!$BC$20)</f>
        <v/>
      </c>
      <c r="Y107" s="612"/>
      <c r="Z107" s="612"/>
      <c r="AA107" s="613" t="str">
        <f>IF(iQ3_ORG!$BD$20="", "", iQ3_ORG!$BD$20)</f>
        <v/>
      </c>
      <c r="AB107" s="614"/>
      <c r="AC107" s="615"/>
      <c r="AD107" s="84" t="str">
        <f>IF(iQ3_ORG!$BA$20="", "", iQ3_ORG!$BA$20)</f>
        <v/>
      </c>
      <c r="AE107" s="82"/>
      <c r="AF107" s="616" t="str">
        <f>IF(iQ3_ORG!$P$20="", "", iQ3_ORG!$P$20)</f>
        <v/>
      </c>
      <c r="AG107" s="617"/>
      <c r="AH107" s="617"/>
      <c r="AI107" s="618"/>
    </row>
    <row r="108" spans="2:35" customFormat="1" ht="21" customHeight="1">
      <c r="B108" s="64"/>
      <c r="C108" s="611"/>
      <c r="D108" s="611"/>
      <c r="E108" s="611"/>
      <c r="F108" s="611"/>
      <c r="G108" s="611"/>
      <c r="H108" s="611"/>
      <c r="I108" s="611"/>
      <c r="J108" s="611"/>
      <c r="K108" s="611"/>
      <c r="L108" s="110"/>
      <c r="M108" s="140"/>
      <c r="N108" s="140"/>
      <c r="O108" s="109"/>
      <c r="P108" s="110"/>
      <c r="Q108" s="109"/>
      <c r="R108" s="612"/>
      <c r="S108" s="612"/>
      <c r="T108" s="612"/>
      <c r="U108" s="612"/>
      <c r="V108" s="612"/>
      <c r="W108" s="612"/>
      <c r="X108" s="612"/>
      <c r="Y108" s="612"/>
      <c r="Z108" s="612"/>
      <c r="AA108" s="613"/>
      <c r="AB108" s="614"/>
      <c r="AC108" s="615"/>
      <c r="AD108" s="81"/>
      <c r="AE108" s="79"/>
      <c r="AF108" s="619"/>
      <c r="AG108" s="620"/>
      <c r="AH108" s="620"/>
      <c r="AI108" s="621"/>
    </row>
    <row r="109" spans="2:35" customFormat="1" ht="21" customHeight="1">
      <c r="B109" s="65">
        <v>19</v>
      </c>
      <c r="C109" s="611" t="str">
        <f>IF(AND(iQ3_ORG!$H21="", iQ3_ORG!$I21=""),
    "",
    IF(iQ3_ORG!$H21="",
      iQ3_ORG!$I21,
      IF(iQ3_ORG!$I21="",
        iQ3_ORG!$H21,
        iQ3_ORG!$H21 &amp; "("&amp; iQ3_ORG!$I21 &amp; ")"
      )
    )
  )</f>
        <v/>
      </c>
      <c r="D109" s="611"/>
      <c r="E109" s="611"/>
      <c r="F109" s="611"/>
      <c r="G109" s="611"/>
      <c r="H109" s="611"/>
      <c r="I109" s="611"/>
      <c r="J109" s="611"/>
      <c r="K109" s="611"/>
      <c r="L109" s="115" t="str">
        <f>IF(iQ3_ORG!$AI$21="",
    "",
    IF(iQ3_ORG!$AJ$21="",
      iQ3_ORG!$AI$21,
      iQ3_ORG!$AI$21 &amp; " (" &amp; TRIM(iQ3_ORG!$AJ$21) &amp; " )"
    )
  )</f>
        <v/>
      </c>
      <c r="M109" s="114"/>
      <c r="N109" s="114"/>
      <c r="O109" s="113"/>
      <c r="P109" s="115" t="str">
        <f>IF(iQ3_ORG!$AK$21="", "", iQ3_ORG!$AK$21)</f>
        <v/>
      </c>
      <c r="Q109" s="113"/>
      <c r="R109" s="612" t="str">
        <f>IF(iQ3_ORG!$AW$21="", "", iQ3_ORG!$AW$21 &amp; "×" &amp; iQ3_ORG!$AX$21)</f>
        <v/>
      </c>
      <c r="S109" s="612"/>
      <c r="T109" s="612"/>
      <c r="U109" s="612"/>
      <c r="V109" s="612" t="str">
        <f>IF(iQ3_ORG!$K$21="", "", iQ3_ORG!$K$21)</f>
        <v/>
      </c>
      <c r="W109" s="612"/>
      <c r="X109" s="612" t="str">
        <f>IF(iQ3_ORG!$BC$21="", "", iQ3_ORG!$BC$21)</f>
        <v/>
      </c>
      <c r="Y109" s="612"/>
      <c r="Z109" s="612"/>
      <c r="AA109" s="613" t="str">
        <f>IF(iQ3_ORG!$BD$21="", "", iQ3_ORG!$BD$21)</f>
        <v/>
      </c>
      <c r="AB109" s="614"/>
      <c r="AC109" s="615"/>
      <c r="AD109" s="84" t="str">
        <f>IF(iQ3_ORG!$BA$21="", "", iQ3_ORG!$BA$21)</f>
        <v/>
      </c>
      <c r="AE109" s="82"/>
      <c r="AF109" s="616" t="str">
        <f>IF(iQ3_ORG!$P$21="", "", iQ3_ORG!$P$21)</f>
        <v/>
      </c>
      <c r="AG109" s="617"/>
      <c r="AH109" s="617"/>
      <c r="AI109" s="618"/>
    </row>
    <row r="110" spans="2:35" customFormat="1" ht="21" customHeight="1">
      <c r="B110" s="64"/>
      <c r="C110" s="611"/>
      <c r="D110" s="611"/>
      <c r="E110" s="611"/>
      <c r="F110" s="611"/>
      <c r="G110" s="611"/>
      <c r="H110" s="611"/>
      <c r="I110" s="611"/>
      <c r="J110" s="611"/>
      <c r="K110" s="611"/>
      <c r="L110" s="110"/>
      <c r="M110" s="140"/>
      <c r="N110" s="140"/>
      <c r="O110" s="109"/>
      <c r="P110" s="110"/>
      <c r="Q110" s="109"/>
      <c r="R110" s="612"/>
      <c r="S110" s="612"/>
      <c r="T110" s="612"/>
      <c r="U110" s="612"/>
      <c r="V110" s="612"/>
      <c r="W110" s="612"/>
      <c r="X110" s="612"/>
      <c r="Y110" s="612"/>
      <c r="Z110" s="612"/>
      <c r="AA110" s="613"/>
      <c r="AB110" s="614"/>
      <c r="AC110" s="615"/>
      <c r="AD110" s="81"/>
      <c r="AE110" s="79"/>
      <c r="AF110" s="619"/>
      <c r="AG110" s="620"/>
      <c r="AH110" s="620"/>
      <c r="AI110" s="621"/>
    </row>
    <row r="111" spans="2:35" customFormat="1" ht="21" customHeight="1">
      <c r="B111" s="65">
        <v>20</v>
      </c>
      <c r="C111" s="611" t="str">
        <f>IF(AND(iQ3_ORG!$H22="", iQ3_ORG!$I22=""),
    "",
    IF(iQ3_ORG!$H22="",
      iQ3_ORG!$I22,
      IF(iQ3_ORG!$I22="",
        iQ3_ORG!$H22,
        iQ3_ORG!$H22 &amp; "("&amp; iQ3_ORG!$I22 &amp; ")"
      )
    )
  )</f>
        <v/>
      </c>
      <c r="D111" s="611"/>
      <c r="E111" s="611"/>
      <c r="F111" s="611"/>
      <c r="G111" s="611"/>
      <c r="H111" s="611"/>
      <c r="I111" s="611"/>
      <c r="J111" s="611"/>
      <c r="K111" s="611"/>
      <c r="L111" s="115" t="str">
        <f>IF(iQ3_ORG!$AI$22="",
    "",
    IF(iQ3_ORG!$AJ$22="",
      iQ3_ORG!$AI$22,
      iQ3_ORG!$AI$22 &amp; " (" &amp; TRIM(iQ3_ORG!$AJ$22) &amp; " )"
    )
  )</f>
        <v/>
      </c>
      <c r="M111" s="114"/>
      <c r="N111" s="114"/>
      <c r="O111" s="113"/>
      <c r="P111" s="115" t="str">
        <f>IF(iQ3_ORG!$AK$22="", "", iQ3_ORG!$AK$22)</f>
        <v/>
      </c>
      <c r="Q111" s="113"/>
      <c r="R111" s="612" t="str">
        <f>IF(iQ3_ORG!$AW$22="", "", iQ3_ORG!$AW$22 &amp; "×" &amp; iQ3_ORG!$AX$22)</f>
        <v/>
      </c>
      <c r="S111" s="612"/>
      <c r="T111" s="612"/>
      <c r="U111" s="612"/>
      <c r="V111" s="612" t="str">
        <f>IF(iQ3_ORG!$K$22="", "", iQ3_ORG!$K$22)</f>
        <v/>
      </c>
      <c r="W111" s="612"/>
      <c r="X111" s="612" t="str">
        <f>IF(iQ3_ORG!$BC$22="", "", iQ3_ORG!$BC$22)</f>
        <v/>
      </c>
      <c r="Y111" s="612"/>
      <c r="Z111" s="612"/>
      <c r="AA111" s="613" t="str">
        <f>IF(iQ3_ORG!$BD$22="", "", iQ3_ORG!$BD$22)</f>
        <v/>
      </c>
      <c r="AB111" s="614"/>
      <c r="AC111" s="615"/>
      <c r="AD111" s="84" t="str">
        <f>IF(iQ3_ORG!$BA$22="", "", iQ3_ORG!$BA$22)</f>
        <v/>
      </c>
      <c r="AE111" s="82"/>
      <c r="AF111" s="616" t="str">
        <f>IF(iQ3_ORG!$P$22="", "", iQ3_ORG!$P$22)</f>
        <v/>
      </c>
      <c r="AG111" s="617"/>
      <c r="AH111" s="617"/>
      <c r="AI111" s="618"/>
    </row>
    <row r="112" spans="2:35" customFormat="1" ht="21" customHeight="1">
      <c r="B112" s="64"/>
      <c r="C112" s="611"/>
      <c r="D112" s="611"/>
      <c r="E112" s="611"/>
      <c r="F112" s="611"/>
      <c r="G112" s="611"/>
      <c r="H112" s="611"/>
      <c r="I112" s="611"/>
      <c r="J112" s="611"/>
      <c r="K112" s="611"/>
      <c r="L112" s="110"/>
      <c r="M112" s="140"/>
      <c r="N112" s="140"/>
      <c r="O112" s="109"/>
      <c r="P112" s="110"/>
      <c r="Q112" s="109"/>
      <c r="R112" s="612"/>
      <c r="S112" s="612"/>
      <c r="T112" s="612"/>
      <c r="U112" s="612"/>
      <c r="V112" s="612"/>
      <c r="W112" s="612"/>
      <c r="X112" s="612"/>
      <c r="Y112" s="612"/>
      <c r="Z112" s="612"/>
      <c r="AA112" s="613"/>
      <c r="AB112" s="614"/>
      <c r="AC112" s="615"/>
      <c r="AD112" s="81"/>
      <c r="AE112" s="79"/>
      <c r="AF112" s="619"/>
      <c r="AG112" s="620"/>
      <c r="AH112" s="620"/>
      <c r="AI112" s="621"/>
    </row>
    <row r="113" spans="2:35">
      <c r="C113" s="487"/>
      <c r="D113" s="487"/>
      <c r="E113" s="487"/>
      <c r="F113" s="487"/>
      <c r="G113" s="487"/>
      <c r="H113" s="487"/>
      <c r="I113" s="487"/>
      <c r="J113" s="487"/>
      <c r="K113" s="487"/>
      <c r="L113" s="487"/>
      <c r="M113" s="487"/>
      <c r="N113" s="487"/>
      <c r="O113" s="487"/>
      <c r="P113" s="487"/>
      <c r="Q113" s="487"/>
      <c r="R113" s="487"/>
      <c r="S113" s="487"/>
      <c r="T113" s="487"/>
      <c r="U113" s="487"/>
      <c r="V113" s="487"/>
      <c r="W113" s="487"/>
      <c r="X113" s="487"/>
      <c r="Y113" s="487"/>
      <c r="Z113" s="487"/>
      <c r="AA113" s="487"/>
      <c r="AB113" s="487"/>
      <c r="AC113" s="583"/>
      <c r="AD113" s="139" t="s">
        <v>655</v>
      </c>
      <c r="AE113" s="138"/>
      <c r="AF113" s="616">
        <f>SUM(AF73:AI112)</f>
        <v>7686</v>
      </c>
      <c r="AG113" s="617"/>
      <c r="AH113" s="617"/>
      <c r="AI113" s="618"/>
    </row>
    <row r="114" spans="2:35">
      <c r="AC114" s="585"/>
      <c r="AD114" s="137"/>
      <c r="AE114" s="136"/>
      <c r="AF114" s="619"/>
      <c r="AG114" s="620"/>
      <c r="AH114" s="620"/>
      <c r="AI114" s="621"/>
    </row>
    <row r="115" spans="2:35">
      <c r="R115" s="543"/>
      <c r="S115" s="543"/>
      <c r="T115" s="543"/>
      <c r="U115" s="543"/>
      <c r="V115" s="543"/>
      <c r="W115" s="543"/>
      <c r="X115" s="543"/>
      <c r="Y115" s="543"/>
      <c r="Z115" s="543"/>
      <c r="AA115" s="543"/>
      <c r="AB115" s="543"/>
      <c r="AC115" s="543"/>
      <c r="AD115" s="543"/>
      <c r="AE115" s="543"/>
      <c r="AF115" s="543"/>
      <c r="AG115" s="543"/>
      <c r="AH115" s="543"/>
      <c r="AI115" s="543"/>
    </row>
    <row r="116" spans="2:35">
      <c r="R116" s="543"/>
      <c r="S116" s="543"/>
      <c r="T116" s="543"/>
      <c r="U116" s="543"/>
      <c r="V116" s="543"/>
      <c r="W116" s="543"/>
      <c r="X116" s="543"/>
      <c r="Y116" s="543"/>
      <c r="Z116" s="543"/>
      <c r="AA116" s="543"/>
      <c r="AB116" s="543"/>
      <c r="AC116" s="543"/>
      <c r="AD116" s="543"/>
      <c r="AE116" s="543"/>
      <c r="AF116" s="543"/>
      <c r="AG116" s="543"/>
      <c r="AH116" s="543"/>
      <c r="AI116" s="543"/>
    </row>
    <row r="117" spans="2:35">
      <c r="R117" s="543"/>
      <c r="S117" s="543"/>
      <c r="T117" s="543"/>
      <c r="U117" s="543"/>
      <c r="V117" s="543"/>
      <c r="W117" s="543"/>
      <c r="X117" s="543"/>
      <c r="Y117" s="543"/>
      <c r="Z117" s="543"/>
      <c r="AA117" s="543"/>
      <c r="AB117" s="543"/>
      <c r="AC117" s="543"/>
      <c r="AD117" s="543"/>
      <c r="AE117" s="543"/>
      <c r="AF117" s="543"/>
      <c r="AG117" s="543"/>
      <c r="AH117" s="543"/>
      <c r="AI117" s="543"/>
    </row>
    <row r="118" spans="2:35">
      <c r="AB118" s="551"/>
    </row>
    <row r="119" spans="2:35">
      <c r="C119" s="139" t="s">
        <v>656</v>
      </c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38"/>
    </row>
    <row r="120" spans="2:35">
      <c r="C120" s="137"/>
      <c r="D120" s="122"/>
      <c r="E120" s="122"/>
      <c r="F120" s="122"/>
      <c r="G120" s="122"/>
      <c r="H120" s="122"/>
      <c r="I120" s="122"/>
      <c r="J120" s="122"/>
      <c r="K120" s="122"/>
      <c r="L120" s="122"/>
      <c r="M120" s="122"/>
      <c r="N120" s="122"/>
      <c r="O120" s="122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  <c r="AI120" s="136"/>
    </row>
    <row r="121" spans="2:35" customFormat="1" ht="21" customHeight="1">
      <c r="B121" s="65">
        <v>1</v>
      </c>
      <c r="C121" s="628" t="str">
        <f>IF(iQ3_ORG!$B74="", "", "・" &amp; iQ3_ORG!$B74)</f>
        <v/>
      </c>
      <c r="D121" s="629"/>
      <c r="E121" s="629"/>
      <c r="F121" s="629"/>
      <c r="G121" s="629"/>
      <c r="H121" s="629"/>
      <c r="I121" s="629"/>
      <c r="J121" s="629"/>
      <c r="K121" s="629"/>
      <c r="L121" s="629"/>
      <c r="M121" s="629"/>
      <c r="N121" s="629"/>
      <c r="O121" s="629"/>
      <c r="P121" s="629"/>
      <c r="Q121" s="629"/>
      <c r="R121" s="629"/>
      <c r="S121" s="629"/>
      <c r="T121" s="629"/>
      <c r="U121" s="629"/>
      <c r="V121" s="629"/>
      <c r="W121" s="629"/>
      <c r="X121" s="629"/>
      <c r="Y121" s="629"/>
      <c r="Z121" s="629"/>
      <c r="AA121" s="629"/>
      <c r="AB121" s="629"/>
      <c r="AC121" s="629"/>
      <c r="AD121" s="629"/>
      <c r="AE121" s="629"/>
      <c r="AF121" s="629"/>
      <c r="AG121" s="629"/>
      <c r="AH121" s="629"/>
      <c r="AI121" s="630"/>
    </row>
    <row r="122" spans="2:35" customFormat="1" ht="21" customHeight="1">
      <c r="B122" s="64"/>
      <c r="C122" s="631"/>
      <c r="D122" s="632"/>
      <c r="E122" s="632"/>
      <c r="F122" s="632"/>
      <c r="G122" s="632"/>
      <c r="H122" s="632"/>
      <c r="I122" s="632"/>
      <c r="J122" s="632"/>
      <c r="K122" s="632"/>
      <c r="L122" s="632"/>
      <c r="M122" s="632"/>
      <c r="N122" s="632"/>
      <c r="O122" s="632"/>
      <c r="P122" s="632"/>
      <c r="Q122" s="632"/>
      <c r="R122" s="632"/>
      <c r="S122" s="632"/>
      <c r="T122" s="632"/>
      <c r="U122" s="632"/>
      <c r="V122" s="632"/>
      <c r="W122" s="632"/>
      <c r="X122" s="632"/>
      <c r="Y122" s="632"/>
      <c r="Z122" s="632"/>
      <c r="AA122" s="632"/>
      <c r="AB122" s="632"/>
      <c r="AC122" s="632"/>
      <c r="AD122" s="632"/>
      <c r="AE122" s="632"/>
      <c r="AF122" s="632"/>
      <c r="AG122" s="632"/>
      <c r="AH122" s="632"/>
      <c r="AI122" s="633"/>
    </row>
    <row r="123" spans="2:35" customFormat="1" ht="21" customHeight="1">
      <c r="B123" s="65">
        <v>2</v>
      </c>
      <c r="C123" s="628" t="str">
        <f>IF(iQ3_ORG!$B75="", "", "・" &amp; iQ3_ORG!$B75)</f>
        <v/>
      </c>
      <c r="D123" s="629"/>
      <c r="E123" s="629"/>
      <c r="F123" s="629"/>
      <c r="G123" s="629"/>
      <c r="H123" s="629"/>
      <c r="I123" s="629"/>
      <c r="J123" s="629"/>
      <c r="K123" s="629"/>
      <c r="L123" s="629"/>
      <c r="M123" s="629"/>
      <c r="N123" s="629"/>
      <c r="O123" s="629"/>
      <c r="P123" s="629"/>
      <c r="Q123" s="629"/>
      <c r="R123" s="629"/>
      <c r="S123" s="629"/>
      <c r="T123" s="629"/>
      <c r="U123" s="629"/>
      <c r="V123" s="629"/>
      <c r="W123" s="629"/>
      <c r="X123" s="629"/>
      <c r="Y123" s="629"/>
      <c r="Z123" s="629"/>
      <c r="AA123" s="629"/>
      <c r="AB123" s="629"/>
      <c r="AC123" s="629"/>
      <c r="AD123" s="629"/>
      <c r="AE123" s="629"/>
      <c r="AF123" s="629"/>
      <c r="AG123" s="629"/>
      <c r="AH123" s="629"/>
      <c r="AI123" s="630"/>
    </row>
    <row r="124" spans="2:35" customFormat="1" ht="21" customHeight="1">
      <c r="B124" s="64"/>
      <c r="C124" s="631"/>
      <c r="D124" s="632"/>
      <c r="E124" s="632"/>
      <c r="F124" s="632"/>
      <c r="G124" s="632"/>
      <c r="H124" s="632"/>
      <c r="I124" s="632"/>
      <c r="J124" s="632"/>
      <c r="K124" s="632"/>
      <c r="L124" s="632"/>
      <c r="M124" s="632"/>
      <c r="N124" s="632"/>
      <c r="O124" s="632"/>
      <c r="P124" s="632"/>
      <c r="Q124" s="632"/>
      <c r="R124" s="632"/>
      <c r="S124" s="632"/>
      <c r="T124" s="632"/>
      <c r="U124" s="632"/>
      <c r="V124" s="632"/>
      <c r="W124" s="632"/>
      <c r="X124" s="632"/>
      <c r="Y124" s="632"/>
      <c r="Z124" s="632"/>
      <c r="AA124" s="632"/>
      <c r="AB124" s="632"/>
      <c r="AC124" s="632"/>
      <c r="AD124" s="632"/>
      <c r="AE124" s="632"/>
      <c r="AF124" s="632"/>
      <c r="AG124" s="632"/>
      <c r="AH124" s="632"/>
      <c r="AI124" s="633"/>
    </row>
    <row r="125" spans="2:35" customFormat="1" ht="21" customHeight="1">
      <c r="B125" s="65">
        <v>3</v>
      </c>
      <c r="C125" s="628" t="str">
        <f>IF(iQ3_ORG!$B76="", "", "・" &amp; iQ3_ORG!$B76)</f>
        <v/>
      </c>
      <c r="D125" s="629"/>
      <c r="E125" s="629"/>
      <c r="F125" s="629"/>
      <c r="G125" s="629"/>
      <c r="H125" s="629"/>
      <c r="I125" s="629"/>
      <c r="J125" s="629"/>
      <c r="K125" s="629"/>
      <c r="L125" s="629"/>
      <c r="M125" s="629"/>
      <c r="N125" s="629"/>
      <c r="O125" s="629"/>
      <c r="P125" s="629"/>
      <c r="Q125" s="629"/>
      <c r="R125" s="629"/>
      <c r="S125" s="629"/>
      <c r="T125" s="629"/>
      <c r="U125" s="629"/>
      <c r="V125" s="629"/>
      <c r="W125" s="629"/>
      <c r="X125" s="629"/>
      <c r="Y125" s="629"/>
      <c r="Z125" s="629"/>
      <c r="AA125" s="629"/>
      <c r="AB125" s="629"/>
      <c r="AC125" s="629"/>
      <c r="AD125" s="629"/>
      <c r="AE125" s="629"/>
      <c r="AF125" s="629"/>
      <c r="AG125" s="629"/>
      <c r="AH125" s="629"/>
      <c r="AI125" s="630"/>
    </row>
    <row r="126" spans="2:35" customFormat="1" ht="21" customHeight="1">
      <c r="B126" s="64"/>
      <c r="C126" s="631"/>
      <c r="D126" s="632"/>
      <c r="E126" s="632"/>
      <c r="F126" s="632"/>
      <c r="G126" s="632"/>
      <c r="H126" s="632"/>
      <c r="I126" s="632"/>
      <c r="J126" s="632"/>
      <c r="K126" s="632"/>
      <c r="L126" s="632"/>
      <c r="M126" s="632"/>
      <c r="N126" s="632"/>
      <c r="O126" s="632"/>
      <c r="P126" s="632"/>
      <c r="Q126" s="632"/>
      <c r="R126" s="632"/>
      <c r="S126" s="632"/>
      <c r="T126" s="632"/>
      <c r="U126" s="632"/>
      <c r="V126" s="632"/>
      <c r="W126" s="632"/>
      <c r="X126" s="632"/>
      <c r="Y126" s="632"/>
      <c r="Z126" s="632"/>
      <c r="AA126" s="632"/>
      <c r="AB126" s="632"/>
      <c r="AC126" s="632"/>
      <c r="AD126" s="632"/>
      <c r="AE126" s="632"/>
      <c r="AF126" s="632"/>
      <c r="AG126" s="632"/>
      <c r="AH126" s="632"/>
      <c r="AI126" s="633"/>
    </row>
    <row r="127" spans="2:35" customFormat="1" ht="21" customHeight="1">
      <c r="B127" s="65">
        <v>4</v>
      </c>
      <c r="C127" s="628" t="str">
        <f>IF(iQ3_ORG!$B77="", "", "・" &amp; iQ3_ORG!$B77)</f>
        <v/>
      </c>
      <c r="D127" s="629"/>
      <c r="E127" s="629"/>
      <c r="F127" s="629"/>
      <c r="G127" s="629"/>
      <c r="H127" s="629"/>
      <c r="I127" s="629"/>
      <c r="J127" s="629"/>
      <c r="K127" s="629"/>
      <c r="L127" s="629"/>
      <c r="M127" s="629"/>
      <c r="N127" s="629"/>
      <c r="O127" s="629"/>
      <c r="P127" s="629"/>
      <c r="Q127" s="629"/>
      <c r="R127" s="629"/>
      <c r="S127" s="629"/>
      <c r="T127" s="629"/>
      <c r="U127" s="629"/>
      <c r="V127" s="629"/>
      <c r="W127" s="629"/>
      <c r="X127" s="629"/>
      <c r="Y127" s="629"/>
      <c r="Z127" s="629"/>
      <c r="AA127" s="629"/>
      <c r="AB127" s="629"/>
      <c r="AC127" s="629"/>
      <c r="AD127" s="629"/>
      <c r="AE127" s="629"/>
      <c r="AF127" s="629"/>
      <c r="AG127" s="629"/>
      <c r="AH127" s="629"/>
      <c r="AI127" s="630"/>
    </row>
    <row r="128" spans="2:35" customFormat="1" ht="21" customHeight="1">
      <c r="B128" s="64"/>
      <c r="C128" s="631"/>
      <c r="D128" s="632"/>
      <c r="E128" s="632"/>
      <c r="F128" s="632"/>
      <c r="G128" s="632"/>
      <c r="H128" s="632"/>
      <c r="I128" s="632"/>
      <c r="J128" s="632"/>
      <c r="K128" s="632"/>
      <c r="L128" s="632"/>
      <c r="M128" s="632"/>
      <c r="N128" s="632"/>
      <c r="O128" s="632"/>
      <c r="P128" s="632"/>
      <c r="Q128" s="632"/>
      <c r="R128" s="632"/>
      <c r="S128" s="632"/>
      <c r="T128" s="632"/>
      <c r="U128" s="632"/>
      <c r="V128" s="632"/>
      <c r="W128" s="632"/>
      <c r="X128" s="632"/>
      <c r="Y128" s="632"/>
      <c r="Z128" s="632"/>
      <c r="AA128" s="632"/>
      <c r="AB128" s="632"/>
      <c r="AC128" s="632"/>
      <c r="AD128" s="632"/>
      <c r="AE128" s="632"/>
      <c r="AF128" s="632"/>
      <c r="AG128" s="632"/>
      <c r="AH128" s="632"/>
      <c r="AI128" s="633"/>
    </row>
    <row r="129" spans="2:35" customFormat="1" ht="21" customHeight="1">
      <c r="B129" s="65">
        <v>5</v>
      </c>
      <c r="C129" s="628" t="str">
        <f>IF(iQ3_ORG!$B78="", "", "・" &amp; iQ3_ORG!$B78)</f>
        <v/>
      </c>
      <c r="D129" s="629"/>
      <c r="E129" s="629"/>
      <c r="F129" s="629"/>
      <c r="G129" s="629"/>
      <c r="H129" s="629"/>
      <c r="I129" s="629"/>
      <c r="J129" s="629"/>
      <c r="K129" s="629"/>
      <c r="L129" s="629"/>
      <c r="M129" s="629"/>
      <c r="N129" s="629"/>
      <c r="O129" s="629"/>
      <c r="P129" s="629"/>
      <c r="Q129" s="629"/>
      <c r="R129" s="629"/>
      <c r="S129" s="629"/>
      <c r="T129" s="629"/>
      <c r="U129" s="629"/>
      <c r="V129" s="629"/>
      <c r="W129" s="629"/>
      <c r="X129" s="629"/>
      <c r="Y129" s="629"/>
      <c r="Z129" s="629"/>
      <c r="AA129" s="629"/>
      <c r="AB129" s="629"/>
      <c r="AC129" s="629"/>
      <c r="AD129" s="629"/>
      <c r="AE129" s="629"/>
      <c r="AF129" s="629"/>
      <c r="AG129" s="629"/>
      <c r="AH129" s="629"/>
      <c r="AI129" s="630"/>
    </row>
    <row r="130" spans="2:35" customFormat="1" ht="21" customHeight="1">
      <c r="B130" s="64"/>
      <c r="C130" s="631"/>
      <c r="D130" s="632"/>
      <c r="E130" s="632"/>
      <c r="F130" s="632"/>
      <c r="G130" s="632"/>
      <c r="H130" s="632"/>
      <c r="I130" s="632"/>
      <c r="J130" s="632"/>
      <c r="K130" s="632"/>
      <c r="L130" s="632"/>
      <c r="M130" s="632"/>
      <c r="N130" s="632"/>
      <c r="O130" s="632"/>
      <c r="P130" s="632"/>
      <c r="Q130" s="632"/>
      <c r="R130" s="632"/>
      <c r="S130" s="632"/>
      <c r="T130" s="632"/>
      <c r="U130" s="632"/>
      <c r="V130" s="632"/>
      <c r="W130" s="632"/>
      <c r="X130" s="632"/>
      <c r="Y130" s="632"/>
      <c r="Z130" s="632"/>
      <c r="AA130" s="632"/>
      <c r="AB130" s="632"/>
      <c r="AC130" s="632"/>
      <c r="AD130" s="632"/>
      <c r="AE130" s="632"/>
      <c r="AF130" s="632"/>
      <c r="AG130" s="632"/>
      <c r="AH130" s="632"/>
      <c r="AI130" s="633"/>
    </row>
  </sheetData>
  <mergeCells count="569">
    <mergeCell ref="B127:B128"/>
    <mergeCell ref="C127:AI128"/>
    <mergeCell ref="B129:B130"/>
    <mergeCell ref="C129:AI130"/>
    <mergeCell ref="AD113:AE114"/>
    <mergeCell ref="AF113:AI114"/>
    <mergeCell ref="C119:AI120"/>
    <mergeCell ref="B121:B122"/>
    <mergeCell ref="C121:AI122"/>
    <mergeCell ref="B123:B124"/>
    <mergeCell ref="C123:AI124"/>
    <mergeCell ref="B125:B126"/>
    <mergeCell ref="C125:AI126"/>
    <mergeCell ref="AF109:AI110"/>
    <mergeCell ref="B111:B112"/>
    <mergeCell ref="C111:K112"/>
    <mergeCell ref="L111:O112"/>
    <mergeCell ref="P111:Q112"/>
    <mergeCell ref="R111:U112"/>
    <mergeCell ref="V111:W112"/>
    <mergeCell ref="X111:Z112"/>
    <mergeCell ref="AA111:AC112"/>
    <mergeCell ref="AD111:AE112"/>
    <mergeCell ref="AF111:AI112"/>
    <mergeCell ref="B109:B110"/>
    <mergeCell ref="C109:K110"/>
    <mergeCell ref="L109:O110"/>
    <mergeCell ref="P109:Q110"/>
    <mergeCell ref="R109:U110"/>
    <mergeCell ref="V109:W110"/>
    <mergeCell ref="X109:Z110"/>
    <mergeCell ref="AA109:AC110"/>
    <mergeCell ref="AD109:AE110"/>
    <mergeCell ref="AF105:AI106"/>
    <mergeCell ref="B107:B108"/>
    <mergeCell ref="C107:K108"/>
    <mergeCell ref="L107:O108"/>
    <mergeCell ref="P107:Q108"/>
    <mergeCell ref="R107:U108"/>
    <mergeCell ref="V107:W108"/>
    <mergeCell ref="X107:Z108"/>
    <mergeCell ref="AA107:AC108"/>
    <mergeCell ref="AD107:AE108"/>
    <mergeCell ref="AF107:AI108"/>
    <mergeCell ref="B105:B106"/>
    <mergeCell ref="C105:K106"/>
    <mergeCell ref="L105:O106"/>
    <mergeCell ref="P105:Q106"/>
    <mergeCell ref="R105:U106"/>
    <mergeCell ref="V105:W106"/>
    <mergeCell ref="X105:Z106"/>
    <mergeCell ref="AA105:AC106"/>
    <mergeCell ref="AD105:AE106"/>
    <mergeCell ref="AF101:AI102"/>
    <mergeCell ref="B103:B104"/>
    <mergeCell ref="C103:K104"/>
    <mergeCell ref="L103:O104"/>
    <mergeCell ref="P103:Q104"/>
    <mergeCell ref="R103:U104"/>
    <mergeCell ref="V103:W104"/>
    <mergeCell ref="X103:Z104"/>
    <mergeCell ref="AA103:AC104"/>
    <mergeCell ref="AD103:AE104"/>
    <mergeCell ref="AF103:AI104"/>
    <mergeCell ref="B101:B102"/>
    <mergeCell ref="C101:K102"/>
    <mergeCell ref="L101:O102"/>
    <mergeCell ref="P101:Q102"/>
    <mergeCell ref="R101:U102"/>
    <mergeCell ref="V101:W102"/>
    <mergeCell ref="X101:Z102"/>
    <mergeCell ref="AA101:AC102"/>
    <mergeCell ref="AD101:AE102"/>
    <mergeCell ref="AF97:AI98"/>
    <mergeCell ref="B99:B100"/>
    <mergeCell ref="C99:K100"/>
    <mergeCell ref="L99:O100"/>
    <mergeCell ref="P99:Q100"/>
    <mergeCell ref="R99:U100"/>
    <mergeCell ref="V99:W100"/>
    <mergeCell ref="X99:Z100"/>
    <mergeCell ref="AA99:AC100"/>
    <mergeCell ref="AD99:AE100"/>
    <mergeCell ref="AF99:AI100"/>
    <mergeCell ref="B97:B98"/>
    <mergeCell ref="C97:K98"/>
    <mergeCell ref="L97:O98"/>
    <mergeCell ref="P97:Q98"/>
    <mergeCell ref="R97:U98"/>
    <mergeCell ref="V97:W98"/>
    <mergeCell ref="X97:Z98"/>
    <mergeCell ref="AA97:AC98"/>
    <mergeCell ref="AD97:AE98"/>
    <mergeCell ref="AF93:AI94"/>
    <mergeCell ref="B95:B96"/>
    <mergeCell ref="C95:K96"/>
    <mergeCell ref="L95:O96"/>
    <mergeCell ref="P95:Q96"/>
    <mergeCell ref="R95:U96"/>
    <mergeCell ref="V95:W96"/>
    <mergeCell ref="X95:Z96"/>
    <mergeCell ref="AA95:AC96"/>
    <mergeCell ref="AD95:AE96"/>
    <mergeCell ref="AF95:AI96"/>
    <mergeCell ref="B93:B94"/>
    <mergeCell ref="C93:K94"/>
    <mergeCell ref="L93:O94"/>
    <mergeCell ref="P93:Q94"/>
    <mergeCell ref="R93:U94"/>
    <mergeCell ref="V93:W94"/>
    <mergeCell ref="X93:Z94"/>
    <mergeCell ref="AA93:AC94"/>
    <mergeCell ref="AD93:AE94"/>
    <mergeCell ref="AF89:AI90"/>
    <mergeCell ref="B91:B92"/>
    <mergeCell ref="C91:K92"/>
    <mergeCell ref="L91:O92"/>
    <mergeCell ref="P91:Q92"/>
    <mergeCell ref="R91:U92"/>
    <mergeCell ref="V91:W92"/>
    <mergeCell ref="X91:Z92"/>
    <mergeCell ref="AA91:AC92"/>
    <mergeCell ref="AD91:AE92"/>
    <mergeCell ref="AF91:AI92"/>
    <mergeCell ref="B89:B90"/>
    <mergeCell ref="C89:K90"/>
    <mergeCell ref="L89:O90"/>
    <mergeCell ref="P89:Q90"/>
    <mergeCell ref="R89:U90"/>
    <mergeCell ref="V89:W90"/>
    <mergeCell ref="X89:Z90"/>
    <mergeCell ref="AA89:AC90"/>
    <mergeCell ref="AD89:AE90"/>
    <mergeCell ref="AF85:AI86"/>
    <mergeCell ref="B87:B88"/>
    <mergeCell ref="C87:K88"/>
    <mergeCell ref="L87:O88"/>
    <mergeCell ref="P87:Q88"/>
    <mergeCell ref="R87:U88"/>
    <mergeCell ref="V87:W88"/>
    <mergeCell ref="X87:Z88"/>
    <mergeCell ref="AA87:AC88"/>
    <mergeCell ref="AD87:AE88"/>
    <mergeCell ref="AF87:AI88"/>
    <mergeCell ref="B85:B86"/>
    <mergeCell ref="C85:K86"/>
    <mergeCell ref="L85:O86"/>
    <mergeCell ref="P85:Q86"/>
    <mergeCell ref="R85:U86"/>
    <mergeCell ref="V85:W86"/>
    <mergeCell ref="X85:Z86"/>
    <mergeCell ref="AA85:AC86"/>
    <mergeCell ref="AD85:AE86"/>
    <mergeCell ref="AF81:AI82"/>
    <mergeCell ref="B83:B84"/>
    <mergeCell ref="C83:K84"/>
    <mergeCell ref="L83:O84"/>
    <mergeCell ref="P83:Q84"/>
    <mergeCell ref="R83:U84"/>
    <mergeCell ref="V83:W84"/>
    <mergeCell ref="X83:Z84"/>
    <mergeCell ref="AA83:AC84"/>
    <mergeCell ref="AD83:AE84"/>
    <mergeCell ref="AF83:AI84"/>
    <mergeCell ref="B81:B82"/>
    <mergeCell ref="C81:K82"/>
    <mergeCell ref="L81:O82"/>
    <mergeCell ref="P81:Q82"/>
    <mergeCell ref="R81:U82"/>
    <mergeCell ref="V81:W82"/>
    <mergeCell ref="X81:Z82"/>
    <mergeCell ref="AA81:AC82"/>
    <mergeCell ref="AD81:AE82"/>
    <mergeCell ref="AF77:AI78"/>
    <mergeCell ref="B79:B80"/>
    <mergeCell ref="C79:K80"/>
    <mergeCell ref="L79:O80"/>
    <mergeCell ref="P79:Q80"/>
    <mergeCell ref="R79:U80"/>
    <mergeCell ref="V79:W80"/>
    <mergeCell ref="X79:Z80"/>
    <mergeCell ref="AA79:AC80"/>
    <mergeCell ref="AD79:AE80"/>
    <mergeCell ref="AF79:AI80"/>
    <mergeCell ref="B77:B78"/>
    <mergeCell ref="C77:K78"/>
    <mergeCell ref="L77:O78"/>
    <mergeCell ref="P77:Q78"/>
    <mergeCell ref="R77:U78"/>
    <mergeCell ref="V77:W78"/>
    <mergeCell ref="X77:Z78"/>
    <mergeCell ref="AA77:AC78"/>
    <mergeCell ref="AD77:AE78"/>
    <mergeCell ref="AF73:AI74"/>
    <mergeCell ref="B75:B76"/>
    <mergeCell ref="C75:K76"/>
    <mergeCell ref="L75:O76"/>
    <mergeCell ref="P75:Q76"/>
    <mergeCell ref="R75:U76"/>
    <mergeCell ref="V75:W76"/>
    <mergeCell ref="X75:Z76"/>
    <mergeCell ref="AA75:AC76"/>
    <mergeCell ref="AD75:AE76"/>
    <mergeCell ref="AF75:AI76"/>
    <mergeCell ref="B73:B74"/>
    <mergeCell ref="C73:K74"/>
    <mergeCell ref="L73:O74"/>
    <mergeCell ref="P73:Q74"/>
    <mergeCell ref="R73:U74"/>
    <mergeCell ref="V73:W74"/>
    <mergeCell ref="X73:Z74"/>
    <mergeCell ref="AA73:AC74"/>
    <mergeCell ref="AD73:AE74"/>
    <mergeCell ref="G66:I66"/>
    <mergeCell ref="J66:L66"/>
    <mergeCell ref="M66:O66"/>
    <mergeCell ref="P66:R66"/>
    <mergeCell ref="W66:Y66"/>
    <mergeCell ref="C69:AI70"/>
    <mergeCell ref="C71:K72"/>
    <mergeCell ref="L71:O72"/>
    <mergeCell ref="P71:Q72"/>
    <mergeCell ref="R71:U72"/>
    <mergeCell ref="V71:W72"/>
    <mergeCell ref="X71:Z72"/>
    <mergeCell ref="AA71:AC72"/>
    <mergeCell ref="AD71:AE72"/>
    <mergeCell ref="AF71:AI72"/>
    <mergeCell ref="AC62:AC63"/>
    <mergeCell ref="C64:F65"/>
    <mergeCell ref="G64:I65"/>
    <mergeCell ref="J64:L65"/>
    <mergeCell ref="M64:O65"/>
    <mergeCell ref="P64:R65"/>
    <mergeCell ref="T64:V65"/>
    <mergeCell ref="W64:Y65"/>
    <mergeCell ref="AA64:AB65"/>
    <mergeCell ref="AC64:AC65"/>
    <mergeCell ref="B62:B63"/>
    <mergeCell ref="C62:F63"/>
    <mergeCell ref="G62:I63"/>
    <mergeCell ref="J62:L63"/>
    <mergeCell ref="M62:O63"/>
    <mergeCell ref="P62:R63"/>
    <mergeCell ref="T62:V63"/>
    <mergeCell ref="W62:Y63"/>
    <mergeCell ref="AA62:AB63"/>
    <mergeCell ref="AR58:AR59"/>
    <mergeCell ref="AS58:AS59"/>
    <mergeCell ref="AT58:AT59"/>
    <mergeCell ref="AU58:AU59"/>
    <mergeCell ref="AV58:AV59"/>
    <mergeCell ref="AW58:AW59"/>
    <mergeCell ref="AX58:AX59"/>
    <mergeCell ref="AY58:AY59"/>
    <mergeCell ref="B60:B61"/>
    <mergeCell ref="C60:F61"/>
    <mergeCell ref="G60:I61"/>
    <mergeCell ref="J60:L61"/>
    <mergeCell ref="M60:O61"/>
    <mergeCell ref="P60:R61"/>
    <mergeCell ref="T60:V61"/>
    <mergeCell ref="W60:Y61"/>
    <mergeCell ref="AA60:AB61"/>
    <mergeCell ref="AC60:AC61"/>
    <mergeCell ref="AC58:AC59"/>
    <mergeCell ref="AJ58:AJ59"/>
    <mergeCell ref="AK58:AK59"/>
    <mergeCell ref="AL58:AL59"/>
    <mergeCell ref="AM58:AM59"/>
    <mergeCell ref="AN58:AN59"/>
    <mergeCell ref="AO58:AO59"/>
    <mergeCell ref="AP58:AP59"/>
    <mergeCell ref="AQ58:AQ59"/>
    <mergeCell ref="B58:B59"/>
    <mergeCell ref="C58:F59"/>
    <mergeCell ref="G58:I59"/>
    <mergeCell ref="J58:L59"/>
    <mergeCell ref="M58:O59"/>
    <mergeCell ref="P58:R59"/>
    <mergeCell ref="T58:V59"/>
    <mergeCell ref="W58:Y59"/>
    <mergeCell ref="AA58:AB59"/>
    <mergeCell ref="AQ56:AQ57"/>
    <mergeCell ref="AR56:AR57"/>
    <mergeCell ref="AS56:AS57"/>
    <mergeCell ref="AT56:AT57"/>
    <mergeCell ref="AU56:AU57"/>
    <mergeCell ref="AV56:AV57"/>
    <mergeCell ref="AW56:AW57"/>
    <mergeCell ref="AX56:AX57"/>
    <mergeCell ref="AY56:AY57"/>
    <mergeCell ref="AS54:AS55"/>
    <mergeCell ref="AT54:AT55"/>
    <mergeCell ref="AU54:AU55"/>
    <mergeCell ref="AV54:AV55"/>
    <mergeCell ref="AW54:AW55"/>
    <mergeCell ref="AX54:AX55"/>
    <mergeCell ref="AY54:AY55"/>
    <mergeCell ref="B56:B57"/>
    <mergeCell ref="C56:F57"/>
    <mergeCell ref="G56:I57"/>
    <mergeCell ref="J56:L57"/>
    <mergeCell ref="M56:O57"/>
    <mergeCell ref="P56:R57"/>
    <mergeCell ref="T56:V57"/>
    <mergeCell ref="W56:Y57"/>
    <mergeCell ref="AA56:AB57"/>
    <mergeCell ref="AC56:AC57"/>
    <mergeCell ref="AJ56:AJ57"/>
    <mergeCell ref="AK56:AK57"/>
    <mergeCell ref="AL56:AL57"/>
    <mergeCell ref="AM56:AM57"/>
    <mergeCell ref="AN56:AN57"/>
    <mergeCell ref="AO56:AO57"/>
    <mergeCell ref="AP56:AP57"/>
    <mergeCell ref="AU52:AU53"/>
    <mergeCell ref="AV52:AV53"/>
    <mergeCell ref="AW52:AW53"/>
    <mergeCell ref="AX52:AX53"/>
    <mergeCell ref="AY52:AY53"/>
    <mergeCell ref="B54:B55"/>
    <mergeCell ref="C54:F55"/>
    <mergeCell ref="G54:I55"/>
    <mergeCell ref="J54:L55"/>
    <mergeCell ref="M54:O55"/>
    <mergeCell ref="P54:R55"/>
    <mergeCell ref="T54:V55"/>
    <mergeCell ref="W54:Y55"/>
    <mergeCell ref="AA54:AB55"/>
    <mergeCell ref="AC54:AC55"/>
    <mergeCell ref="AJ54:AJ55"/>
    <mergeCell ref="AK54:AK55"/>
    <mergeCell ref="AL54:AL55"/>
    <mergeCell ref="AM54:AM55"/>
    <mergeCell ref="AN54:AN55"/>
    <mergeCell ref="AO54:AO55"/>
    <mergeCell ref="AP54:AP55"/>
    <mergeCell ref="AQ54:AQ55"/>
    <mergeCell ref="AR54:AR55"/>
    <mergeCell ref="AW50:AW51"/>
    <mergeCell ref="AX50:AX51"/>
    <mergeCell ref="AY50:AY51"/>
    <mergeCell ref="B52:B53"/>
    <mergeCell ref="C52:F53"/>
    <mergeCell ref="G52:I53"/>
    <mergeCell ref="J52:L53"/>
    <mergeCell ref="M52:O53"/>
    <mergeCell ref="P52:R53"/>
    <mergeCell ref="T52:V53"/>
    <mergeCell ref="W52:Y53"/>
    <mergeCell ref="AA52:AB53"/>
    <mergeCell ref="AC52:AC53"/>
    <mergeCell ref="AJ52:AJ53"/>
    <mergeCell ref="AK52:AK53"/>
    <mergeCell ref="AL52:AL53"/>
    <mergeCell ref="AM52:AM53"/>
    <mergeCell ref="AN52:AN53"/>
    <mergeCell ref="AO52:AO53"/>
    <mergeCell ref="AP52:AP53"/>
    <mergeCell ref="AQ52:AQ53"/>
    <mergeCell ref="AR52:AR53"/>
    <mergeCell ref="AS52:AS53"/>
    <mergeCell ref="AT52:AT53"/>
    <mergeCell ref="AY48:AY49"/>
    <mergeCell ref="B50:B51"/>
    <mergeCell ref="C50:F51"/>
    <mergeCell ref="G50:I51"/>
    <mergeCell ref="J50:L51"/>
    <mergeCell ref="M50:O51"/>
    <mergeCell ref="P50:R51"/>
    <mergeCell ref="T50:V51"/>
    <mergeCell ref="W50:Y51"/>
    <mergeCell ref="AA50:AB51"/>
    <mergeCell ref="AC50:AC51"/>
    <mergeCell ref="AJ50:AJ51"/>
    <mergeCell ref="AK50:AK51"/>
    <mergeCell ref="AL50:AL51"/>
    <mergeCell ref="AM50:AM51"/>
    <mergeCell ref="AN50:AN51"/>
    <mergeCell ref="AO50:AO51"/>
    <mergeCell ref="AP50:AP51"/>
    <mergeCell ref="AQ50:AQ51"/>
    <mergeCell ref="AR50:AR51"/>
    <mergeCell ref="AS50:AS51"/>
    <mergeCell ref="AT50:AT51"/>
    <mergeCell ref="AU50:AU51"/>
    <mergeCell ref="AV50:AV51"/>
    <mergeCell ref="AP48:AP49"/>
    <mergeCell ref="AQ48:AQ49"/>
    <mergeCell ref="AR48:AR49"/>
    <mergeCell ref="AS48:AS49"/>
    <mergeCell ref="AT48:AT49"/>
    <mergeCell ref="AU48:AU49"/>
    <mergeCell ref="AV48:AV49"/>
    <mergeCell ref="AW48:AW49"/>
    <mergeCell ref="AX48:AX49"/>
    <mergeCell ref="AR46:AR47"/>
    <mergeCell ref="AS46:AS47"/>
    <mergeCell ref="AT46:AT47"/>
    <mergeCell ref="AU46:AU47"/>
    <mergeCell ref="AV46:AV47"/>
    <mergeCell ref="AW46:AW47"/>
    <mergeCell ref="AX46:AX47"/>
    <mergeCell ref="AY46:AY47"/>
    <mergeCell ref="B48:B49"/>
    <mergeCell ref="C48:F49"/>
    <mergeCell ref="G48:I49"/>
    <mergeCell ref="J48:L49"/>
    <mergeCell ref="M48:O49"/>
    <mergeCell ref="P48:R49"/>
    <mergeCell ref="T48:V49"/>
    <mergeCell ref="W48:Y49"/>
    <mergeCell ref="AA48:AB49"/>
    <mergeCell ref="AC48:AC49"/>
    <mergeCell ref="AJ48:AJ49"/>
    <mergeCell ref="AK48:AK49"/>
    <mergeCell ref="AL48:AL49"/>
    <mergeCell ref="AM48:AM49"/>
    <mergeCell ref="AN48:AN49"/>
    <mergeCell ref="AO48:AO49"/>
    <mergeCell ref="AC46:AC47"/>
    <mergeCell ref="AJ46:AJ47"/>
    <mergeCell ref="AK46:AK47"/>
    <mergeCell ref="AL46:AL47"/>
    <mergeCell ref="AM46:AM47"/>
    <mergeCell ref="AN46:AN47"/>
    <mergeCell ref="AO46:AO47"/>
    <mergeCell ref="AP46:AP47"/>
    <mergeCell ref="AQ46:AQ47"/>
    <mergeCell ref="B46:B47"/>
    <mergeCell ref="C46:F47"/>
    <mergeCell ref="G46:I47"/>
    <mergeCell ref="J46:L47"/>
    <mergeCell ref="M46:O47"/>
    <mergeCell ref="P46:R47"/>
    <mergeCell ref="T46:V47"/>
    <mergeCell ref="W46:Y47"/>
    <mergeCell ref="AA46:AB47"/>
    <mergeCell ref="AQ44:AQ45"/>
    <mergeCell ref="AR44:AR45"/>
    <mergeCell ref="AS44:AS45"/>
    <mergeCell ref="AT44:AT45"/>
    <mergeCell ref="AU44:AU45"/>
    <mergeCell ref="AV44:AV45"/>
    <mergeCell ref="AW44:AW45"/>
    <mergeCell ref="AX44:AX45"/>
    <mergeCell ref="AY44:AY45"/>
    <mergeCell ref="AS42:AS43"/>
    <mergeCell ref="AT42:AT43"/>
    <mergeCell ref="AU42:AU43"/>
    <mergeCell ref="AV42:AV43"/>
    <mergeCell ref="AW42:AW43"/>
    <mergeCell ref="AX42:AX43"/>
    <mergeCell ref="AY42:AY43"/>
    <mergeCell ref="B44:B45"/>
    <mergeCell ref="C44:F45"/>
    <mergeCell ref="G44:I45"/>
    <mergeCell ref="J44:L45"/>
    <mergeCell ref="M44:O45"/>
    <mergeCell ref="P44:R45"/>
    <mergeCell ref="T44:V45"/>
    <mergeCell ref="W44:Y45"/>
    <mergeCell ref="AA44:AB45"/>
    <mergeCell ref="AC44:AC45"/>
    <mergeCell ref="AJ44:AJ45"/>
    <mergeCell ref="AK44:AK45"/>
    <mergeCell ref="AL44:AL45"/>
    <mergeCell ref="AM44:AM45"/>
    <mergeCell ref="AN44:AN45"/>
    <mergeCell ref="AO44:AO45"/>
    <mergeCell ref="AP44:AP45"/>
    <mergeCell ref="AU40:AU41"/>
    <mergeCell ref="AV40:AV41"/>
    <mergeCell ref="AW40:AW41"/>
    <mergeCell ref="AX40:AX41"/>
    <mergeCell ref="AY40:AY41"/>
    <mergeCell ref="B42:B43"/>
    <mergeCell ref="C42:F43"/>
    <mergeCell ref="G42:I43"/>
    <mergeCell ref="J42:L43"/>
    <mergeCell ref="M42:O43"/>
    <mergeCell ref="P42:R43"/>
    <mergeCell ref="T42:V43"/>
    <mergeCell ref="W42:Y43"/>
    <mergeCell ref="AA42:AB43"/>
    <mergeCell ref="AC42:AC43"/>
    <mergeCell ref="AJ42:AJ43"/>
    <mergeCell ref="AK42:AK43"/>
    <mergeCell ref="AL42:AL43"/>
    <mergeCell ref="AM42:AM43"/>
    <mergeCell ref="AN42:AN43"/>
    <mergeCell ref="AO42:AO43"/>
    <mergeCell ref="AP42:AP43"/>
    <mergeCell ref="AQ42:AQ43"/>
    <mergeCell ref="AR42:AR43"/>
    <mergeCell ref="AJ40:AJ41"/>
    <mergeCell ref="AK40:AK41"/>
    <mergeCell ref="AL40:AL41"/>
    <mergeCell ref="AO40:AO41"/>
    <mergeCell ref="AP40:AP41"/>
    <mergeCell ref="AQ40:AQ41"/>
    <mergeCell ref="AR40:AR41"/>
    <mergeCell ref="AS40:AS41"/>
    <mergeCell ref="AT40:AT41"/>
    <mergeCell ref="C38:F39"/>
    <mergeCell ref="G38:I39"/>
    <mergeCell ref="J38:L39"/>
    <mergeCell ref="M38:O39"/>
    <mergeCell ref="P38:R39"/>
    <mergeCell ref="T38:V39"/>
    <mergeCell ref="W38:Y39"/>
    <mergeCell ref="AA38:AC39"/>
    <mergeCell ref="B40:B41"/>
    <mergeCell ref="C40:F41"/>
    <mergeCell ref="G40:I41"/>
    <mergeCell ref="J40:L41"/>
    <mergeCell ref="M40:O41"/>
    <mergeCell ref="P40:R41"/>
    <mergeCell ref="T40:V41"/>
    <mergeCell ref="W40:Y41"/>
    <mergeCell ref="AA40:AB41"/>
    <mergeCell ref="AC40:AC41"/>
    <mergeCell ref="B28:D29"/>
    <mergeCell ref="E28:H29"/>
    <mergeCell ref="I28:K29"/>
    <mergeCell ref="L28:O29"/>
    <mergeCell ref="B31:D32"/>
    <mergeCell ref="E31:H32"/>
    <mergeCell ref="I31:K32"/>
    <mergeCell ref="L31:O32"/>
    <mergeCell ref="B33:D34"/>
    <mergeCell ref="E33:H34"/>
    <mergeCell ref="I33:K34"/>
    <mergeCell ref="L33:O34"/>
    <mergeCell ref="I22:K23"/>
    <mergeCell ref="L22:O23"/>
    <mergeCell ref="B24:D25"/>
    <mergeCell ref="E24:H25"/>
    <mergeCell ref="I24:K25"/>
    <mergeCell ref="L24:O25"/>
    <mergeCell ref="B26:D27"/>
    <mergeCell ref="E26:H27"/>
    <mergeCell ref="I26:K27"/>
    <mergeCell ref="L26:O27"/>
    <mergeCell ref="B1:AI1"/>
    <mergeCell ref="AG2:AI3"/>
    <mergeCell ref="AA4:AB5"/>
    <mergeCell ref="AC4:AI5"/>
    <mergeCell ref="AA6:AB7"/>
    <mergeCell ref="AC6:AI7"/>
    <mergeCell ref="B9:D10"/>
    <mergeCell ref="E9:O10"/>
    <mergeCell ref="Q9:AI34"/>
    <mergeCell ref="B11:D12"/>
    <mergeCell ref="E11:O12"/>
    <mergeCell ref="B13:D14"/>
    <mergeCell ref="E13:O14"/>
    <mergeCell ref="B15:D16"/>
    <mergeCell ref="E15:O16"/>
    <mergeCell ref="B17:D18"/>
    <mergeCell ref="E17:H18"/>
    <mergeCell ref="I17:J18"/>
    <mergeCell ref="B20:D21"/>
    <mergeCell ref="E20:H21"/>
    <mergeCell ref="I20:K21"/>
    <mergeCell ref="L20:O21"/>
    <mergeCell ref="B22:D23"/>
    <mergeCell ref="E22:H23"/>
  </mergeCells>
  <phoneticPr fontId="2"/>
  <pageMargins left="0.74803149606299213" right="0.70866141732283472" top="0.98425196850393704" bottom="0.98425196850393704" header="0.51181102362204722" footer="0.51181102362204722"/>
  <pageSetup paperSize="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iQ3_ORG</vt:lpstr>
      <vt:lpstr>★提出（一般ユニット単位）</vt:lpstr>
      <vt:lpstr>★提出（一般部品単位）</vt:lpstr>
      <vt:lpstr>★提出（材料別）</vt:lpstr>
      <vt:lpstr>★社内用_小</vt:lpstr>
      <vt:lpstr>★社内用_大</vt:lpstr>
      <vt:lpstr>★社内用_小!Print_Area</vt:lpstr>
      <vt:lpstr>★社内用_大!Print_Area</vt:lpstr>
      <vt:lpstr>'★提出（一般ユニット単位）'!Print_Area</vt:lpstr>
      <vt:lpstr>'★提出（一般部品単位）'!Print_Area</vt:lpstr>
      <vt:lpstr>'★提出（材料別）'!Print_Area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TADAKAZU AONO</dc:creator>
  <cp:lastModifiedBy>石田 浩太郎</cp:lastModifiedBy>
  <cp:lastPrinted>2016-04-13T05:00:01Z</cp:lastPrinted>
  <dcterms:created xsi:type="dcterms:W3CDTF">2015-12-01T07:46:45Z</dcterms:created>
  <dcterms:modified xsi:type="dcterms:W3CDTF">2024-03-19T01:08:32Z</dcterms:modified>
</cp:coreProperties>
</file>